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3\users\anetal\Moji dokumenti\Moji dokumenti\EXCELL\HUMANITARNE\"/>
    </mc:Choice>
  </mc:AlternateContent>
  <xr:revisionPtr revIDLastSave="0" documentId="13_ncr:1_{2C044F48-F3ED-4F4F-92A7-7EF3BFD10280}" xr6:coauthVersionLast="36" xr6:coauthVersionMax="36" xr10:uidLastSave="{00000000-0000-0000-0000-000000000000}"/>
  <bookViews>
    <workbookView xWindow="360" yWindow="75" windowWidth="11340" windowHeight="67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K33" i="1" l="1"/>
  <c r="K31" i="1"/>
  <c r="K30" i="1"/>
  <c r="K29" i="1"/>
  <c r="K28" i="1"/>
  <c r="K26" i="1"/>
  <c r="K25" i="1"/>
  <c r="K23" i="1"/>
  <c r="K22" i="1"/>
  <c r="K21" i="1"/>
  <c r="K19" i="1"/>
  <c r="K15" i="1"/>
  <c r="K14" i="1"/>
  <c r="K13" i="1"/>
  <c r="K12" i="1"/>
  <c r="K11" i="1"/>
  <c r="K10" i="1"/>
  <c r="K9" i="1"/>
  <c r="K8" i="1"/>
  <c r="K7" i="1"/>
  <c r="I34" i="1"/>
  <c r="G32" i="1"/>
  <c r="G27" i="1"/>
  <c r="G24" i="1"/>
  <c r="G20" i="1"/>
  <c r="G18" i="1"/>
  <c r="K18" i="1" s="1"/>
  <c r="G17" i="1"/>
  <c r="G16" i="1"/>
  <c r="D32" i="1"/>
  <c r="D27" i="1"/>
  <c r="D24" i="1"/>
  <c r="D17" i="1"/>
  <c r="D20" i="1"/>
  <c r="K20" i="1" s="1"/>
  <c r="D16" i="1"/>
  <c r="F34" i="1"/>
  <c r="G34" i="1" s="1"/>
  <c r="E34" i="1"/>
  <c r="D34" i="1" l="1"/>
  <c r="K17" i="1"/>
  <c r="K27" i="1"/>
  <c r="K24" i="1"/>
  <c r="K32" i="1"/>
  <c r="K16" i="1"/>
  <c r="C34" i="1"/>
  <c r="H34" i="1" l="1"/>
</calcChain>
</file>

<file path=xl/sharedStrings.xml><?xml version="1.0" encoding="utf-8"?>
<sst xmlns="http://schemas.openxmlformats.org/spreadsheetml/2006/main" count="48" uniqueCount="39">
  <si>
    <t>SKUPAJ</t>
  </si>
  <si>
    <t>PROGRAM</t>
  </si>
  <si>
    <t>ŠT.</t>
  </si>
  <si>
    <t>NAZIV</t>
  </si>
  <si>
    <t>DODELITEV</t>
  </si>
  <si>
    <t>SREDSTEV V EUR</t>
  </si>
  <si>
    <t>PRIJAVITELJA</t>
  </si>
  <si>
    <t>REJNIŠKO DRUŠTVO SLOVENIJE</t>
  </si>
  <si>
    <t>DRUŠTVO INVALIDOV TRŽIČ</t>
  </si>
  <si>
    <t>ŽUPNIJSKA KARITAS KRIŽE</t>
  </si>
  <si>
    <t>ZDRUŽENJE VOJNIH INVALIDOV IN SVOJCEV PADLIH 1991</t>
  </si>
  <si>
    <t>DRUŠTVO DIABETIKOV TRŽIČ</t>
  </si>
  <si>
    <t>SLOVENSKO ZDRUŽENJE ZA PREPREČEVANJE SAMOMORA</t>
  </si>
  <si>
    <t>OZ RDEČI KRIŽ TRŽIČ</t>
  </si>
  <si>
    <t>DRUŠTVO PARAPLEGIKOV GORENJSKE</t>
  </si>
  <si>
    <t>DRUŠTVO BOLNIKOV Z OSTEOPOROZO KRANJ</t>
  </si>
  <si>
    <t>MEDGENERACIJSKO DRUŠTVO Z ROKO V ROKI</t>
  </si>
  <si>
    <t>ZŠAM TRŽIČ</t>
  </si>
  <si>
    <t>DRUŠTVO ZA KRONIČNO VNETNO ČREVESNO BOLEZEN</t>
  </si>
  <si>
    <t>DRUŠTVO VITA ZA POMOČ PO NEZGODNI POŠKODBI GLAVE</t>
  </si>
  <si>
    <t>ZDRUŽENJE MULTIPLE SKLEROZE SLOVENIJE</t>
  </si>
  <si>
    <t>redna</t>
  </si>
  <si>
    <t>dejavnost</t>
  </si>
  <si>
    <t xml:space="preserve">PROGRAM </t>
  </si>
  <si>
    <t>ŽUPNIJSKA KARITAS TRŽIČ-BISTRICA</t>
  </si>
  <si>
    <t>AURIS</t>
  </si>
  <si>
    <t>DRUŠTVO PSORIATIKOV SLOVENIJA</t>
  </si>
  <si>
    <t>MEDOBČINSKO DRUŠTVO SOŽITJE KRANJ</t>
  </si>
  <si>
    <t>MEDOOBČINSKO DRUŠTVO SLEPIH IN SLABOVIDNIH KRANJ</t>
  </si>
  <si>
    <t>SLOVENSKO DRUŠTVO HOSPIC</t>
  </si>
  <si>
    <t>ZDRUŽENJE INVALIDOV - FORUM SLOVENIJE</t>
  </si>
  <si>
    <t xml:space="preserve">KORONARNO DRUŠTVO GORENJSKE </t>
  </si>
  <si>
    <t>KZA - NOVA BRAZDA KRANJ</t>
  </si>
  <si>
    <t>DRUŠTVO ZA CELIAKIJO</t>
  </si>
  <si>
    <t>OZARA SLOVENIJE</t>
  </si>
  <si>
    <t>DRUŠTVO VOJNIH INVALIDOV GORENJSKE KRANJ</t>
  </si>
  <si>
    <t xml:space="preserve">redna </t>
  </si>
  <si>
    <t>JAVNI RAZPIS 2021 - DODELITEV SREDSTEV HUMANITARNA DRUŠTVA IN ORGANIZACIJE 2021</t>
  </si>
  <si>
    <t>DRUŠTVO ZAUPNI TELEFON SAMARIJAN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</si>
</sst>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#,##0;[Red]#,##0"/>
    <numFmt numFmtId="166" formatCode="0.00;[Red]0.00"/>
    <numFmt numFmtId="167" formatCode="#,##0_ ;\-#,##0\ "/>
    <numFmt numFmtId="168" formatCode="0;[Red]0"/>
  </numFmts>
  <fonts count="10" x14ac:knownFonts="1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5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1" fillId="0" borderId="0" xfId="0" applyNumberFormat="1" applyFont="1" applyFill="1" applyBorder="1"/>
    <xf numFmtId="0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2" borderId="0" xfId="0" applyNumberFormat="1" applyFont="1" applyFill="1" applyAlignment="1"/>
    <xf numFmtId="168" fontId="3" fillId="0" borderId="0" xfId="0" applyNumberFormat="1" applyFont="1" applyFill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/>
    <xf numFmtId="168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" fontId="2" fillId="0" borderId="0" xfId="0" applyNumberFormat="1" applyFont="1" applyFill="1"/>
    <xf numFmtId="166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" fontId="1" fillId="0" borderId="0" xfId="0" applyNumberFormat="1" applyFont="1" applyFill="1"/>
    <xf numFmtId="166" fontId="1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0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/>
    <xf numFmtId="166" fontId="1" fillId="0" borderId="7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166" fontId="1" fillId="0" borderId="8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/>
    <xf numFmtId="1" fontId="1" fillId="0" borderId="8" xfId="0" applyNumberFormat="1" applyFont="1" applyFill="1" applyBorder="1" applyAlignment="1"/>
    <xf numFmtId="166" fontId="1" fillId="0" borderId="8" xfId="0" applyNumberFormat="1" applyFont="1" applyFill="1" applyBorder="1" applyAlignment="1"/>
    <xf numFmtId="164" fontId="7" fillId="0" borderId="9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66" fontId="1" fillId="0" borderId="2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1" fillId="0" borderId="7" xfId="0" applyNumberFormat="1" applyFont="1" applyFill="1" applyBorder="1"/>
    <xf numFmtId="1" fontId="1" fillId="0" borderId="1" xfId="0" applyNumberFormat="1" applyFont="1" applyFill="1" applyBorder="1"/>
    <xf numFmtId="166" fontId="1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164" fontId="1" fillId="0" borderId="0" xfId="0" quotePrefix="1" applyNumberFormat="1" applyFont="1" applyFill="1"/>
    <xf numFmtId="1" fontId="1" fillId="0" borderId="0" xfId="0" quotePrefix="1" applyNumberFormat="1" applyFont="1" applyFill="1"/>
    <xf numFmtId="166" fontId="1" fillId="0" borderId="0" xfId="0" quotePrefix="1" applyNumberFormat="1" applyFont="1" applyFill="1"/>
    <xf numFmtId="164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93D65"/>
      <color rgb="FFFFFFCC"/>
      <color rgb="FFE93FE9"/>
      <color rgb="FFCCFF99"/>
      <color rgb="FF33CC33"/>
      <color rgb="FF679E2A"/>
      <color rgb="FF8FCE4A"/>
      <color rgb="FF80C634"/>
      <color rgb="FFA6D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4"/>
  <sheetViews>
    <sheetView tabSelected="1" zoomScale="118" zoomScaleNormal="118" workbookViewId="0">
      <pane ySplit="6" topLeftCell="A26" activePane="bottomLeft" state="frozen"/>
      <selection pane="bottomLeft" activeCell="K34" sqref="K34"/>
    </sheetView>
  </sheetViews>
  <sheetFormatPr defaultRowHeight="17.25" customHeight="1" x14ac:dyDescent="0.2"/>
  <cols>
    <col min="1" max="1" width="4.85546875" style="29" customWidth="1"/>
    <col min="2" max="2" width="48.140625" style="98" customWidth="1"/>
    <col min="3" max="3" width="9" style="99" hidden="1" customWidth="1"/>
    <col min="4" max="4" width="9.28515625" style="100" hidden="1" customWidth="1"/>
    <col min="5" max="5" width="9.5703125" style="25" hidden="1" customWidth="1"/>
    <col min="6" max="6" width="9.7109375" style="25" hidden="1" customWidth="1"/>
    <col min="7" max="7" width="10.140625" style="26" hidden="1" customWidth="1"/>
    <col min="8" max="8" width="10" style="27" hidden="1" customWidth="1"/>
    <col min="9" max="9" width="10.5703125" style="5" hidden="1" customWidth="1"/>
    <col min="10" max="10" width="10.140625" style="28" hidden="1" customWidth="1"/>
    <col min="11" max="11" width="15.7109375" style="19" customWidth="1"/>
    <col min="12" max="13" width="21.85546875" style="20" customWidth="1"/>
    <col min="14" max="71" width="9.140625" style="20"/>
    <col min="72" max="16384" width="9.140625" style="21"/>
  </cols>
  <sheetData>
    <row r="1" spans="1:39" s="38" customFormat="1" ht="17.25" customHeight="1" x14ac:dyDescent="0.2">
      <c r="A1" s="36"/>
      <c r="B1" s="38" t="s">
        <v>37</v>
      </c>
      <c r="C1" s="39"/>
      <c r="D1" s="40"/>
      <c r="E1" s="37"/>
      <c r="F1" s="37"/>
      <c r="G1" s="41"/>
      <c r="H1" s="42"/>
      <c r="I1" s="43"/>
      <c r="J1" s="44"/>
      <c r="K1" s="44"/>
    </row>
    <row r="2" spans="1:39" s="52" customFormat="1" ht="17.25" customHeight="1" x14ac:dyDescent="0.3">
      <c r="A2" s="29"/>
      <c r="B2" s="45"/>
      <c r="C2" s="46"/>
      <c r="D2" s="47"/>
      <c r="E2" s="6"/>
      <c r="F2" s="6"/>
      <c r="G2" s="48"/>
      <c r="H2" s="49"/>
      <c r="I2" s="43"/>
      <c r="J2" s="50"/>
      <c r="K2" s="51"/>
      <c r="L2" s="20"/>
    </row>
    <row r="3" spans="1:39" s="52" customFormat="1" ht="17.25" customHeight="1" x14ac:dyDescent="0.3">
      <c r="A3" s="29"/>
      <c r="B3" s="45"/>
      <c r="C3" s="46"/>
      <c r="D3" s="47"/>
      <c r="E3" s="6"/>
      <c r="F3" s="6"/>
      <c r="G3" s="48"/>
      <c r="H3" s="49"/>
      <c r="I3" s="43"/>
      <c r="J3" s="50"/>
      <c r="K3" s="51"/>
      <c r="L3" s="20"/>
    </row>
    <row r="4" spans="1:39" s="52" customFormat="1" ht="17.25" customHeight="1" x14ac:dyDescent="0.3">
      <c r="A4" s="29"/>
      <c r="B4" s="45"/>
      <c r="C4" s="46"/>
      <c r="D4" s="47"/>
      <c r="E4" s="6"/>
      <c r="F4" s="6"/>
      <c r="G4" s="48"/>
      <c r="H4" s="49"/>
      <c r="I4" s="43"/>
      <c r="J4" s="50"/>
      <c r="K4" s="51"/>
      <c r="L4" s="20"/>
    </row>
    <row r="5" spans="1:39" s="1" customFormat="1" ht="17.25" customHeight="1" x14ac:dyDescent="0.2">
      <c r="A5" s="30" t="s">
        <v>2</v>
      </c>
      <c r="B5" s="53" t="s">
        <v>3</v>
      </c>
      <c r="C5" s="54" t="s">
        <v>21</v>
      </c>
      <c r="D5" s="55" t="s">
        <v>36</v>
      </c>
      <c r="E5" s="56" t="s">
        <v>23</v>
      </c>
      <c r="F5" s="57" t="s">
        <v>1</v>
      </c>
      <c r="G5" s="58" t="s">
        <v>1</v>
      </c>
      <c r="H5" s="59" t="s">
        <v>1</v>
      </c>
      <c r="I5" s="60" t="s">
        <v>1</v>
      </c>
      <c r="J5" s="61" t="s">
        <v>1</v>
      </c>
      <c r="K5" s="62" t="s">
        <v>4</v>
      </c>
      <c r="L5" s="63"/>
    </row>
    <row r="6" spans="1:39" s="1" customFormat="1" ht="17.25" customHeight="1" x14ac:dyDescent="0.2">
      <c r="A6" s="31"/>
      <c r="B6" s="64" t="s">
        <v>6</v>
      </c>
      <c r="C6" s="65" t="s">
        <v>22</v>
      </c>
      <c r="D6" s="66" t="s">
        <v>22</v>
      </c>
      <c r="E6" s="67"/>
      <c r="F6" s="68" t="s">
        <v>0</v>
      </c>
      <c r="G6" s="69" t="s">
        <v>0</v>
      </c>
      <c r="H6" s="70"/>
      <c r="I6" s="71" t="s">
        <v>0</v>
      </c>
      <c r="J6" s="72" t="s">
        <v>0</v>
      </c>
      <c r="K6" s="73" t="s">
        <v>5</v>
      </c>
      <c r="L6" s="63"/>
    </row>
    <row r="7" spans="1:39" s="45" customFormat="1" ht="17.25" customHeight="1" x14ac:dyDescent="0.2">
      <c r="A7" s="32">
        <v>1</v>
      </c>
      <c r="B7" s="74" t="s">
        <v>26</v>
      </c>
      <c r="C7" s="75"/>
      <c r="D7" s="76"/>
      <c r="E7" s="7"/>
      <c r="F7" s="7"/>
      <c r="G7" s="77"/>
      <c r="H7" s="78"/>
      <c r="I7" s="12">
        <v>73</v>
      </c>
      <c r="J7" s="79"/>
      <c r="K7" s="80">
        <f t="shared" ref="K7:K15" si="0">(I7*2.43)</f>
        <v>177.39000000000001</v>
      </c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9" customFormat="1" ht="17.25" customHeight="1" x14ac:dyDescent="0.2">
      <c r="A8" s="34">
        <v>2</v>
      </c>
      <c r="B8" s="81" t="s">
        <v>27</v>
      </c>
      <c r="C8" s="82"/>
      <c r="D8" s="83"/>
      <c r="E8" s="8"/>
      <c r="F8" s="8"/>
      <c r="G8" s="84"/>
      <c r="H8" s="85"/>
      <c r="I8" s="2">
        <v>144</v>
      </c>
      <c r="J8" s="86"/>
      <c r="K8" s="80">
        <f t="shared" si="0"/>
        <v>349.92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9" customFormat="1" ht="17.25" customHeight="1" x14ac:dyDescent="0.2">
      <c r="A9" s="34">
        <v>3</v>
      </c>
      <c r="B9" s="87" t="s">
        <v>35</v>
      </c>
      <c r="C9" s="82"/>
      <c r="D9" s="83"/>
      <c r="E9" s="8"/>
      <c r="F9" s="8"/>
      <c r="G9" s="84"/>
      <c r="H9" s="85"/>
      <c r="I9" s="2">
        <v>131</v>
      </c>
      <c r="J9" s="86"/>
      <c r="K9" s="80">
        <f t="shared" si="0"/>
        <v>318.33000000000004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9" customFormat="1" ht="17.25" customHeight="1" x14ac:dyDescent="0.2">
      <c r="A10" s="34">
        <v>4</v>
      </c>
      <c r="B10" s="81" t="s">
        <v>12</v>
      </c>
      <c r="C10" s="82"/>
      <c r="D10" s="83"/>
      <c r="E10" s="8"/>
      <c r="F10" s="8"/>
      <c r="G10" s="84"/>
      <c r="H10" s="85"/>
      <c r="I10" s="2">
        <v>83</v>
      </c>
      <c r="J10" s="86"/>
      <c r="K10" s="80">
        <f t="shared" si="0"/>
        <v>201.69000000000003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9" customFormat="1" ht="17.25" customHeight="1" x14ac:dyDescent="0.2">
      <c r="A11" s="34">
        <v>5</v>
      </c>
      <c r="B11" s="81" t="s">
        <v>28</v>
      </c>
      <c r="C11" s="82"/>
      <c r="D11" s="83"/>
      <c r="E11" s="8"/>
      <c r="F11" s="8"/>
      <c r="G11" s="84"/>
      <c r="H11" s="10"/>
      <c r="I11" s="2">
        <v>178</v>
      </c>
      <c r="J11" s="11"/>
      <c r="K11" s="80">
        <f t="shared" si="0"/>
        <v>432.54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9" customFormat="1" ht="17.25" customHeight="1" x14ac:dyDescent="0.2">
      <c r="A12" s="34">
        <v>6</v>
      </c>
      <c r="B12" s="81" t="s">
        <v>7</v>
      </c>
      <c r="C12" s="82"/>
      <c r="D12" s="83"/>
      <c r="E12" s="8"/>
      <c r="F12" s="8"/>
      <c r="G12" s="84"/>
      <c r="H12" s="85"/>
      <c r="I12" s="2">
        <v>81</v>
      </c>
      <c r="J12" s="86"/>
      <c r="K12" s="80">
        <f t="shared" si="0"/>
        <v>196.83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9" customFormat="1" ht="17.25" customHeight="1" x14ac:dyDescent="0.2">
      <c r="A13" s="34">
        <v>7</v>
      </c>
      <c r="B13" s="81" t="s">
        <v>16</v>
      </c>
      <c r="C13" s="82"/>
      <c r="D13" s="83"/>
      <c r="E13" s="8"/>
      <c r="F13" s="8"/>
      <c r="G13" s="84"/>
      <c r="H13" s="85"/>
      <c r="I13" s="2">
        <v>71</v>
      </c>
      <c r="J13" s="86"/>
      <c r="K13" s="80">
        <f t="shared" si="0"/>
        <v>172.53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9" customFormat="1" ht="17.25" customHeight="1" x14ac:dyDescent="0.2">
      <c r="A14" s="34">
        <v>8</v>
      </c>
      <c r="B14" s="81" t="s">
        <v>15</v>
      </c>
      <c r="C14" s="82"/>
      <c r="D14" s="83"/>
      <c r="E14" s="8"/>
      <c r="F14" s="8"/>
      <c r="G14" s="84"/>
      <c r="H14" s="85"/>
      <c r="I14" s="2">
        <v>224</v>
      </c>
      <c r="J14" s="86"/>
      <c r="K14" s="80">
        <f t="shared" si="0"/>
        <v>544.32000000000005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9" customFormat="1" ht="17.25" customHeight="1" x14ac:dyDescent="0.2">
      <c r="A15" s="35">
        <v>9</v>
      </c>
      <c r="B15" s="9" t="s">
        <v>29</v>
      </c>
      <c r="C15" s="88"/>
      <c r="D15" s="89"/>
      <c r="E15" s="8"/>
      <c r="F15" s="8"/>
      <c r="G15" s="84"/>
      <c r="H15" s="10"/>
      <c r="I15" s="2">
        <v>75</v>
      </c>
      <c r="J15" s="11"/>
      <c r="K15" s="80">
        <f t="shared" si="0"/>
        <v>182.25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9" customFormat="1" ht="17.25" customHeight="1" x14ac:dyDescent="0.2">
      <c r="A16" s="34">
        <v>10</v>
      </c>
      <c r="B16" s="81" t="s">
        <v>11</v>
      </c>
      <c r="C16" s="82">
        <v>80</v>
      </c>
      <c r="D16" s="83">
        <f>(C16*6.25)</f>
        <v>500</v>
      </c>
      <c r="E16" s="8"/>
      <c r="F16" s="8">
        <v>58</v>
      </c>
      <c r="G16" s="84">
        <f>(F16*5.21)</f>
        <v>302.18</v>
      </c>
      <c r="H16" s="10"/>
      <c r="I16" s="2"/>
      <c r="J16" s="11"/>
      <c r="K16" s="90">
        <f>SUM(D16+G16)</f>
        <v>802.18000000000006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9" customFormat="1" ht="17.25" customHeight="1" x14ac:dyDescent="0.2">
      <c r="A17" s="34">
        <v>11</v>
      </c>
      <c r="B17" s="81" t="s">
        <v>17</v>
      </c>
      <c r="C17" s="82">
        <v>55</v>
      </c>
      <c r="D17" s="83">
        <f>(C17*6.25)</f>
        <v>343.75</v>
      </c>
      <c r="E17" s="8"/>
      <c r="F17" s="8">
        <v>188</v>
      </c>
      <c r="G17" s="84">
        <f>(F17*5.21)</f>
        <v>979.48</v>
      </c>
      <c r="H17" s="10"/>
      <c r="I17" s="2"/>
      <c r="J17" s="11"/>
      <c r="K17" s="90">
        <f>SUM(D17+G17)</f>
        <v>1323.23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9" customFormat="1" ht="17.25" customHeight="1" x14ac:dyDescent="0.2">
      <c r="A18" s="34">
        <v>12</v>
      </c>
      <c r="B18" s="81" t="s">
        <v>13</v>
      </c>
      <c r="C18" s="82"/>
      <c r="D18" s="83"/>
      <c r="E18" s="8"/>
      <c r="F18" s="8">
        <v>200</v>
      </c>
      <c r="G18" s="84">
        <f>(F18*5.21)</f>
        <v>1042</v>
      </c>
      <c r="H18" s="10"/>
      <c r="I18" s="2"/>
      <c r="J18" s="11"/>
      <c r="K18" s="90">
        <f>SUM(D18+G18)</f>
        <v>1042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9" customFormat="1" ht="17.25" customHeight="1" x14ac:dyDescent="0.2">
      <c r="A19" s="34">
        <v>13</v>
      </c>
      <c r="B19" s="81" t="s">
        <v>19</v>
      </c>
      <c r="C19" s="82"/>
      <c r="D19" s="83"/>
      <c r="E19" s="8"/>
      <c r="F19" s="8"/>
      <c r="G19" s="84"/>
      <c r="H19" s="10"/>
      <c r="I19" s="2">
        <v>71</v>
      </c>
      <c r="J19" s="11"/>
      <c r="K19" s="80">
        <f>(I19*2.43)</f>
        <v>172.53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9" customFormat="1" ht="17.25" customHeight="1" x14ac:dyDescent="0.2">
      <c r="A20" s="34">
        <v>14</v>
      </c>
      <c r="B20" s="81" t="s">
        <v>9</v>
      </c>
      <c r="C20" s="82">
        <v>50</v>
      </c>
      <c r="D20" s="83">
        <f>(C20*6.25)</f>
        <v>312.5</v>
      </c>
      <c r="E20" s="8"/>
      <c r="F20" s="8">
        <v>118</v>
      </c>
      <c r="G20" s="84">
        <f>(F20*5.21)</f>
        <v>614.78</v>
      </c>
      <c r="H20" s="10"/>
      <c r="I20" s="2"/>
      <c r="J20" s="11"/>
      <c r="K20" s="90">
        <f>SUM(D20+G20)</f>
        <v>927.28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9" customFormat="1" ht="17.25" customHeight="1" x14ac:dyDescent="0.2">
      <c r="A21" s="34">
        <v>15</v>
      </c>
      <c r="B21" s="81" t="s">
        <v>30</v>
      </c>
      <c r="C21" s="82"/>
      <c r="D21" s="83"/>
      <c r="E21" s="8"/>
      <c r="F21" s="8"/>
      <c r="G21" s="84"/>
      <c r="H21" s="10"/>
      <c r="I21" s="2">
        <v>83</v>
      </c>
      <c r="J21" s="11"/>
      <c r="K21" s="80">
        <f>(I21*2.43)</f>
        <v>201.69000000000003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9" customFormat="1" ht="17.25" customHeight="1" x14ac:dyDescent="0.2">
      <c r="A22" s="34">
        <v>16</v>
      </c>
      <c r="B22" s="81" t="s">
        <v>31</v>
      </c>
      <c r="C22" s="82"/>
      <c r="D22" s="83"/>
      <c r="E22" s="8"/>
      <c r="F22" s="8"/>
      <c r="G22" s="84"/>
      <c r="H22" s="10"/>
      <c r="I22" s="2">
        <v>218</v>
      </c>
      <c r="J22" s="11"/>
      <c r="K22" s="80">
        <f>(I22*2.43)</f>
        <v>529.74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9" customFormat="1" ht="17.25" customHeight="1" x14ac:dyDescent="0.2">
      <c r="A23" s="34">
        <v>17</v>
      </c>
      <c r="B23" s="81" t="s">
        <v>18</v>
      </c>
      <c r="C23" s="82"/>
      <c r="D23" s="83"/>
      <c r="E23" s="8"/>
      <c r="F23" s="8"/>
      <c r="G23" s="84"/>
      <c r="H23" s="10"/>
      <c r="I23" s="2">
        <v>70</v>
      </c>
      <c r="J23" s="11"/>
      <c r="K23" s="80">
        <f>(I23*2.43)</f>
        <v>170.10000000000002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9" customFormat="1" ht="17.25" customHeight="1" x14ac:dyDescent="0.2">
      <c r="A24" s="34">
        <v>18</v>
      </c>
      <c r="B24" s="81" t="s">
        <v>24</v>
      </c>
      <c r="C24" s="82">
        <v>50</v>
      </c>
      <c r="D24" s="83">
        <f>(C24*6.25)</f>
        <v>312.5</v>
      </c>
      <c r="E24" s="8"/>
      <c r="F24" s="8">
        <v>80</v>
      </c>
      <c r="G24" s="84">
        <f>(F24*5.21)</f>
        <v>416.8</v>
      </c>
      <c r="H24" s="10"/>
      <c r="I24" s="2"/>
      <c r="J24" s="11"/>
      <c r="K24" s="90">
        <f>SUM(D24+G24)</f>
        <v>729.3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9" customFormat="1" ht="17.25" customHeight="1" x14ac:dyDescent="0.2">
      <c r="A25" s="34">
        <v>19</v>
      </c>
      <c r="B25" s="81" t="s">
        <v>14</v>
      </c>
      <c r="C25" s="82"/>
      <c r="D25" s="83"/>
      <c r="E25" s="8"/>
      <c r="F25" s="8"/>
      <c r="G25" s="84"/>
      <c r="H25" s="10"/>
      <c r="I25" s="2">
        <v>85</v>
      </c>
      <c r="J25" s="11"/>
      <c r="K25" s="80">
        <f>(I25*2.43)</f>
        <v>206.55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9" customFormat="1" ht="17.25" customHeight="1" x14ac:dyDescent="0.2">
      <c r="A26" s="34">
        <v>20</v>
      </c>
      <c r="B26" s="81" t="s">
        <v>32</v>
      </c>
      <c r="C26" s="82"/>
      <c r="D26" s="83"/>
      <c r="E26" s="8"/>
      <c r="F26" s="8"/>
      <c r="G26" s="84"/>
      <c r="H26" s="10"/>
      <c r="I26" s="2">
        <v>88</v>
      </c>
      <c r="J26" s="11"/>
      <c r="K26" s="80">
        <f>(I26*2.43)</f>
        <v>213.84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9" customFormat="1" ht="17.25" customHeight="1" x14ac:dyDescent="0.2">
      <c r="A27" s="34">
        <v>21</v>
      </c>
      <c r="B27" s="81" t="s">
        <v>8</v>
      </c>
      <c r="C27" s="82">
        <v>70</v>
      </c>
      <c r="D27" s="83">
        <f>(C27*6.25)</f>
        <v>437.5</v>
      </c>
      <c r="E27" s="8"/>
      <c r="F27" s="8">
        <v>196</v>
      </c>
      <c r="G27" s="84">
        <f>(F27*5.21)</f>
        <v>1021.16</v>
      </c>
      <c r="H27" s="10"/>
      <c r="I27" s="2"/>
      <c r="J27" s="11"/>
      <c r="K27" s="90">
        <f>SUM(D27+G27)</f>
        <v>1458.6599999999999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9" customFormat="1" ht="17.25" customHeight="1" x14ac:dyDescent="0.2">
      <c r="A28" s="34">
        <v>22</v>
      </c>
      <c r="B28" s="81" t="s">
        <v>33</v>
      </c>
      <c r="C28" s="82"/>
      <c r="D28" s="83"/>
      <c r="E28" s="8"/>
      <c r="F28" s="8"/>
      <c r="G28" s="84"/>
      <c r="H28" s="10"/>
      <c r="I28" s="2">
        <v>74</v>
      </c>
      <c r="J28" s="11"/>
      <c r="K28" s="80">
        <f>(I28*2.43)</f>
        <v>179.82000000000002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9" customFormat="1" ht="17.25" customHeight="1" x14ac:dyDescent="0.2">
      <c r="A29" s="34">
        <v>23</v>
      </c>
      <c r="B29" s="81" t="s">
        <v>34</v>
      </c>
      <c r="C29" s="82"/>
      <c r="D29" s="83"/>
      <c r="E29" s="8"/>
      <c r="F29" s="8"/>
      <c r="G29" s="84"/>
      <c r="H29" s="10"/>
      <c r="I29" s="2">
        <v>68</v>
      </c>
      <c r="J29" s="11"/>
      <c r="K29" s="80">
        <f>(I29*2.43)</f>
        <v>165.24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9" customFormat="1" ht="17.25" customHeight="1" x14ac:dyDescent="0.2">
      <c r="A30" s="34">
        <v>24</v>
      </c>
      <c r="B30" s="81" t="s">
        <v>10</v>
      </c>
      <c r="C30" s="82"/>
      <c r="D30" s="83"/>
      <c r="E30" s="8"/>
      <c r="F30" s="8"/>
      <c r="G30" s="84"/>
      <c r="H30" s="10"/>
      <c r="I30" s="2">
        <v>63</v>
      </c>
      <c r="J30" s="11"/>
      <c r="K30" s="80">
        <f>(I30*2.43)</f>
        <v>153.09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9" customFormat="1" ht="17.25" customHeight="1" x14ac:dyDescent="0.2">
      <c r="A31" s="34">
        <v>25</v>
      </c>
      <c r="B31" s="81" t="s">
        <v>20</v>
      </c>
      <c r="C31" s="82"/>
      <c r="D31" s="83"/>
      <c r="E31" s="8"/>
      <c r="F31" s="8"/>
      <c r="G31" s="84"/>
      <c r="H31" s="10"/>
      <c r="I31" s="2">
        <v>75</v>
      </c>
      <c r="J31" s="11"/>
      <c r="K31" s="80">
        <f>(I31*2.43)</f>
        <v>182.25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9" customFormat="1" ht="17.25" customHeight="1" x14ac:dyDescent="0.2">
      <c r="A32" s="34">
        <v>26</v>
      </c>
      <c r="B32" s="81" t="s">
        <v>25</v>
      </c>
      <c r="C32" s="82">
        <v>55</v>
      </c>
      <c r="D32" s="83">
        <f>(C32*6.25)</f>
        <v>343.75</v>
      </c>
      <c r="E32" s="8"/>
      <c r="F32" s="8">
        <v>168</v>
      </c>
      <c r="G32" s="84">
        <f>(F32*5.21)</f>
        <v>875.28</v>
      </c>
      <c r="H32" s="10"/>
      <c r="I32" s="2"/>
      <c r="J32" s="11"/>
      <c r="K32" s="90">
        <f>SUM(D32+G32)</f>
        <v>1219.03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9" customFormat="1" ht="17.25" customHeight="1" x14ac:dyDescent="0.2">
      <c r="A33" s="34">
        <v>27</v>
      </c>
      <c r="B33" s="81" t="s">
        <v>38</v>
      </c>
      <c r="C33" s="88"/>
      <c r="D33" s="89"/>
      <c r="E33" s="8"/>
      <c r="F33" s="8"/>
      <c r="G33" s="84"/>
      <c r="H33" s="10"/>
      <c r="I33" s="12">
        <v>85</v>
      </c>
      <c r="J33" s="13"/>
      <c r="K33" s="80">
        <f>(I33*2.43)</f>
        <v>206.55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14" customFormat="1" ht="21.75" customHeight="1" x14ac:dyDescent="0.25">
      <c r="A34" s="33"/>
      <c r="B34" s="91" t="s">
        <v>0</v>
      </c>
      <c r="C34" s="92">
        <f>SUM(C7:C33)</f>
        <v>360</v>
      </c>
      <c r="D34" s="92">
        <f>SUM(D7:D33)</f>
        <v>2250</v>
      </c>
      <c r="E34" s="92">
        <f>SUM(E7:E33)</f>
        <v>0</v>
      </c>
      <c r="F34" s="92">
        <f>SUM(F7:F33)</f>
        <v>1008</v>
      </c>
      <c r="G34" s="91">
        <f>(F34*5.21)</f>
        <v>5251.68</v>
      </c>
      <c r="H34" s="93">
        <f>SUM(H7:H33)</f>
        <v>0</v>
      </c>
      <c r="I34" s="93">
        <f>SUM(I7:I33)</f>
        <v>2040</v>
      </c>
      <c r="J34" s="91"/>
      <c r="K34" s="94">
        <v>12458.88</v>
      </c>
    </row>
    <row r="35" spans="1:39" s="20" customFormat="1" ht="17.25" customHeight="1" x14ac:dyDescent="0.2">
      <c r="A35" s="29"/>
      <c r="B35" s="95"/>
      <c r="C35" s="96"/>
      <c r="D35" s="97"/>
      <c r="E35" s="15"/>
      <c r="F35" s="15"/>
      <c r="G35" s="16"/>
      <c r="H35" s="17"/>
      <c r="I35" s="3"/>
      <c r="J35" s="18"/>
      <c r="K35" s="19"/>
    </row>
    <row r="36" spans="1:39" s="20" customFormat="1" ht="17.25" customHeight="1" x14ac:dyDescent="0.2">
      <c r="A36" s="29"/>
      <c r="B36" s="45"/>
      <c r="C36" s="46"/>
      <c r="D36" s="47"/>
      <c r="E36" s="15"/>
      <c r="F36" s="15"/>
      <c r="G36" s="16"/>
      <c r="H36" s="17"/>
      <c r="I36" s="3"/>
      <c r="J36" s="18"/>
      <c r="K36" s="19"/>
    </row>
    <row r="37" spans="1:39" s="20" customFormat="1" ht="17.25" customHeight="1" x14ac:dyDescent="0.2">
      <c r="A37" s="29"/>
      <c r="B37" s="95"/>
      <c r="C37" s="96"/>
      <c r="D37" s="97"/>
      <c r="E37" s="15"/>
      <c r="F37" s="15"/>
      <c r="G37" s="16"/>
      <c r="H37" s="17"/>
      <c r="I37" s="3"/>
      <c r="J37" s="18"/>
      <c r="K37" s="19"/>
    </row>
    <row r="38" spans="1:39" ht="17.25" customHeight="1" x14ac:dyDescent="0.2">
      <c r="B38" s="45"/>
      <c r="C38" s="46"/>
      <c r="D38" s="47"/>
      <c r="E38" s="15"/>
      <c r="F38" s="15"/>
      <c r="G38" s="16"/>
      <c r="H38" s="17"/>
      <c r="I38" s="3"/>
      <c r="J38" s="18"/>
    </row>
    <row r="39" spans="1:39" ht="17.25" customHeight="1" x14ac:dyDescent="0.2">
      <c r="B39" s="45"/>
      <c r="C39" s="46"/>
      <c r="D39" s="47"/>
      <c r="E39" s="15"/>
      <c r="F39" s="15"/>
      <c r="G39" s="16"/>
      <c r="H39" s="17"/>
      <c r="I39" s="3"/>
      <c r="J39" s="18"/>
    </row>
    <row r="40" spans="1:39" ht="17.25" customHeight="1" x14ac:dyDescent="0.2">
      <c r="B40" s="45"/>
      <c r="C40" s="46"/>
      <c r="D40" s="47"/>
      <c r="E40" s="15"/>
      <c r="F40" s="15"/>
      <c r="G40" s="16"/>
      <c r="H40" s="17"/>
      <c r="I40" s="3"/>
      <c r="J40" s="18"/>
    </row>
    <row r="41" spans="1:39" ht="17.25" customHeight="1" x14ac:dyDescent="0.2">
      <c r="B41" s="45"/>
      <c r="C41" s="46"/>
      <c r="D41" s="47"/>
      <c r="E41" s="15"/>
      <c r="F41" s="15"/>
      <c r="G41" s="16"/>
      <c r="H41" s="17"/>
      <c r="I41" s="3"/>
      <c r="J41" s="18"/>
    </row>
    <row r="42" spans="1:39" ht="17.25" customHeight="1" x14ac:dyDescent="0.2">
      <c r="B42" s="45"/>
      <c r="C42" s="46"/>
      <c r="D42" s="47"/>
      <c r="E42" s="15"/>
      <c r="F42" s="15"/>
      <c r="G42" s="16"/>
      <c r="H42" s="17"/>
      <c r="I42" s="3"/>
      <c r="J42" s="18"/>
    </row>
    <row r="43" spans="1:39" ht="17.25" customHeight="1" x14ac:dyDescent="0.2">
      <c r="E43" s="15"/>
      <c r="F43" s="15"/>
      <c r="G43" s="22"/>
      <c r="H43" s="23"/>
      <c r="I43" s="4"/>
      <c r="J43" s="24"/>
    </row>
    <row r="44" spans="1:39" ht="17.25" customHeight="1" x14ac:dyDescent="0.2">
      <c r="E44" s="15"/>
      <c r="F44" s="15"/>
      <c r="G44" s="22"/>
      <c r="H44" s="23"/>
      <c r="I44" s="4"/>
      <c r="J44" s="24"/>
    </row>
  </sheetData>
  <phoneticPr fontId="0" type="noConversion"/>
  <pageMargins left="0.28999999999999998" right="0.17" top="0.52" bottom="1" header="0" footer="0"/>
  <pageSetup paperSize="9" orientation="portrait" r:id="rId1"/>
  <headerFooter alignWithMargins="0"/>
  <rowBreaks count="4" manualBreakCount="4">
    <brk id="11" max="16383" man="1"/>
    <brk id="18" max="16383" man="1"/>
    <brk id="25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6" workbookViewId="0">
      <selection activeCell="A106" sqref="A1:A1048576"/>
    </sheetView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OBCINA TRŽIČ</dc:creator>
  <cp:lastModifiedBy>Aneta LAVTAR</cp:lastModifiedBy>
  <cp:lastPrinted>2021-06-23T08:54:21Z</cp:lastPrinted>
  <dcterms:created xsi:type="dcterms:W3CDTF">2003-05-07T07:55:03Z</dcterms:created>
  <dcterms:modified xsi:type="dcterms:W3CDTF">2021-07-14T10:40:56Z</dcterms:modified>
</cp:coreProperties>
</file>