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katarinat\JN 2018\2018-21 krožišče Sokolnica\PJN\"/>
    </mc:Choice>
  </mc:AlternateContent>
  <bookViews>
    <workbookView xWindow="240" yWindow="60" windowWidth="17115" windowHeight="10995" tabRatio="862"/>
  </bookViews>
  <sheets>
    <sheet name="SKUPNA REKAPITULACIJA " sheetId="40" r:id="rId1"/>
    <sheet name="REKAPITULACIJA - i. MOST BPT" sheetId="43" r:id="rId2"/>
    <sheet name="SPREMNI LIST" sheetId="41" r:id="rId3"/>
    <sheet name="Splošno - MOST IN CESTA BPT" sheetId="42" r:id="rId4"/>
    <sheet name="PREDDELA" sheetId="44" r:id="rId5"/>
    <sheet name="CESTA" sheetId="45" r:id="rId6"/>
    <sheet name="MOST" sheetId="46" r:id="rId7"/>
    <sheet name="METEORNA" sheetId="47" r:id="rId8"/>
    <sheet name="FEKALNA" sheetId="48" r:id="rId9"/>
    <sheet name="VODOVOD" sheetId="55" r:id="rId10"/>
    <sheet name="JR-GRAD.DELA" sheetId="50" r:id="rId11"/>
    <sheet name="JR - MONT.DELA" sheetId="51" r:id="rId12"/>
    <sheet name="TK-GRAD.DELA" sheetId="52" r:id="rId13"/>
    <sheet name="HORTIKULTURA" sheetId="53" r:id="rId14"/>
    <sheet name="RAZNA DELA - MOST IN CESTA BPT" sheetId="54" r:id="rId15"/>
    <sheet name="REKAPITULACIJA - ii. KROŽIŠČE" sheetId="16" r:id="rId16"/>
    <sheet name="Splošno - KROŽIŠČE" sheetId="68" r:id="rId17"/>
    <sheet name="Predračun - MOTORNI" sheetId="4" r:id="rId18"/>
    <sheet name="Rekapitulacija MOTORNI" sheetId="6" r:id="rId19"/>
    <sheet name="Predračun - PEŠ" sheetId="7" r:id="rId20"/>
    <sheet name="Rekapitulacija - PEŠ" sheetId="9" r:id="rId21"/>
    <sheet name="Predračun - SIGNALIZACIJA" sheetId="10" r:id="rId22"/>
    <sheet name="Rekapitulacija - SIGNALIZACIJA" sheetId="12" r:id="rId23"/>
    <sheet name="Predračun - UMIRJANJE PROMETA" sheetId="13" r:id="rId24"/>
    <sheet name="Rekapitulacija UMIRJANJE PROMET" sheetId="15" r:id="rId25"/>
    <sheet name="Predračun - JR" sheetId="17" r:id="rId26"/>
    <sheet name="Rekapitulacija - JR" sheetId="18" r:id="rId27"/>
    <sheet name="Predračun - ELEKTROVODI" sheetId="24" r:id="rId28"/>
    <sheet name="Rekapitulacija - ELEKTROVODI" sheetId="23" r:id="rId29"/>
    <sheet name="Predračun - VODOVOD" sheetId="21" r:id="rId30"/>
    <sheet name="Rekapitulacija - VODOVOD" sheetId="22" r:id="rId31"/>
    <sheet name="Predračun - FEKAL. KANAL." sheetId="19" r:id="rId32"/>
    <sheet name="Rekapitulacija - FEKAL. KANAL." sheetId="20" r:id="rId33"/>
    <sheet name="Rekapitulacija - KRAJ. ARIHTEKT" sheetId="56" r:id="rId34"/>
    <sheet name="1 PREDDELA" sheetId="57" r:id="rId35"/>
    <sheet name="2 ZEMELJSKA DELA" sheetId="58" r:id="rId36"/>
    <sheet name="3_BETONSKA DELA" sheetId="59" r:id="rId37"/>
    <sheet name="4 ODVODNJAVANJE" sheetId="60" r:id="rId38"/>
    <sheet name="5 TLAKOVANE POVRŠINE " sheetId="61" r:id="rId39"/>
    <sheet name="6 OPREMA" sheetId="62" r:id="rId40"/>
    <sheet name="7 ZASADITEV" sheetId="63" r:id="rId41"/>
    <sheet name="7 ZASADITEV-krozisce" sheetId="64" r:id="rId42"/>
    <sheet name="Rekap. in predračun-POD. ZIDOV" sheetId="66" r:id="rId43"/>
    <sheet name="RAZNA DELA KROŽ." sheetId="67" r:id="rId44"/>
  </sheets>
  <definedNames>
    <definedName name="_xlnm._FilterDatabase" localSheetId="42" hidden="1">'Rekap. in predračun-POD. ZIDOV'!#REF!</definedName>
    <definedName name="CENA" localSheetId="13">#REF!</definedName>
    <definedName name="CENA" localSheetId="7">#REF!</definedName>
    <definedName name="CENA" localSheetId="6">#REF!</definedName>
    <definedName name="CENA" localSheetId="14">#REF!</definedName>
    <definedName name="CENA" localSheetId="43">#REF!</definedName>
    <definedName name="CENA" localSheetId="42">'Rekap. in predračun-POD. ZIDOV'!$E$1:$E$65520</definedName>
    <definedName name="CENA" localSheetId="16">#REF!</definedName>
    <definedName name="CENA" localSheetId="3">#REF!</definedName>
    <definedName name="CENA">#REF!</definedName>
    <definedName name="Excel_BuiltIn_Print_Area_4_1" localSheetId="43">#REF!</definedName>
    <definedName name="Excel_BuiltIn_Print_Area_4_1" localSheetId="16">#REF!</definedName>
    <definedName name="Excel_BuiltIn_Print_Area_4_1">#REF!</definedName>
    <definedName name="JEKLO" localSheetId="13">#REF!</definedName>
    <definedName name="JEKLO" localSheetId="7">#REF!</definedName>
    <definedName name="JEKLO" localSheetId="6">#REF!</definedName>
    <definedName name="JEKLO" localSheetId="14">#REF!</definedName>
    <definedName name="JEKLO" localSheetId="43">#REF!</definedName>
    <definedName name="JEKLO" localSheetId="16">#REF!</definedName>
    <definedName name="JEKLO" localSheetId="3">#REF!</definedName>
    <definedName name="JEKLO">#REF!</definedName>
    <definedName name="JEKLO_SD" localSheetId="13">#REF!</definedName>
    <definedName name="JEKLO_SD" localSheetId="7">#REF!</definedName>
    <definedName name="JEKLO_SD" localSheetId="6">#REF!</definedName>
    <definedName name="JEKLO_SD" localSheetId="14">#REF!</definedName>
    <definedName name="JEKLO_SD" localSheetId="43">#REF!</definedName>
    <definedName name="JEKLO_SD" localSheetId="16">#REF!</definedName>
    <definedName name="JEKLO_SD" localSheetId="3">#REF!</definedName>
    <definedName name="JEKLO_SD">#REF!</definedName>
    <definedName name="KOLIC" localSheetId="13">#REF!</definedName>
    <definedName name="KOLIC" localSheetId="7">#REF!</definedName>
    <definedName name="KOLIC" localSheetId="6">#REF!</definedName>
    <definedName name="KOLIC" localSheetId="14">#REF!</definedName>
    <definedName name="KOLIC" localSheetId="43">#REF!</definedName>
    <definedName name="KOLIC" localSheetId="42">'Rekap. in predračun-POD. ZIDOV'!$D$1:$D$65520</definedName>
    <definedName name="KOLIC" localSheetId="16">#REF!</definedName>
    <definedName name="KOLIC" localSheetId="3">#REF!</definedName>
    <definedName name="KOLIC">#REF!</definedName>
    <definedName name="_xlnm.Print_Area" localSheetId="34">'1 PREDDELA'!$A$1:$F$53</definedName>
    <definedName name="_xlnm.Print_Area" localSheetId="38">'5 TLAKOVANE POVRŠINE '!$A$1:$F$32</definedName>
    <definedName name="_xlnm.Print_Area" localSheetId="39">'6 OPREMA'!$A$1:$F$20</definedName>
    <definedName name="_xlnm.Print_Area" localSheetId="40">'7 ZASADITEV'!$A$1:$F$25</definedName>
    <definedName name="_xlnm.Print_Area" localSheetId="41">'7 ZASADITEV-krozisce'!$A$1:$F$55</definedName>
    <definedName name="_xlnm.Print_Area" localSheetId="5">CESTA!$A$1:$F$87</definedName>
    <definedName name="_xlnm.Print_Area" localSheetId="8">FEKALNA!$A$1:$F$74</definedName>
    <definedName name="_xlnm.Print_Area" localSheetId="13">HORTIKULTURA!$A$1:$F$34</definedName>
    <definedName name="_xlnm.Print_Area" localSheetId="11">'JR - MONT.DELA'!$A$1:$F$22</definedName>
    <definedName name="_xlnm.Print_Area" localSheetId="10">'JR-GRAD.DELA'!$A$1:$F$34</definedName>
    <definedName name="_xlnm.Print_Area" localSheetId="7">METEORNA!$A$1:$F$78</definedName>
    <definedName name="_xlnm.Print_Area" localSheetId="6">MOST!$A$1:$F$145</definedName>
    <definedName name="_xlnm.Print_Area" localSheetId="4">PREDDELA!$A$1:$F$48</definedName>
    <definedName name="_xlnm.Print_Area" localSheetId="27">'Predračun - ELEKTROVODI'!$A$1:$F$126</definedName>
    <definedName name="_xlnm.Print_Area" localSheetId="25">'Predračun - JR'!$A$1:$G$33</definedName>
    <definedName name="_xlnm.Print_Area" localSheetId="23">'Predračun - UMIRJANJE PROMETA'!$A$1:$G$102</definedName>
    <definedName name="_xlnm.Print_Area" localSheetId="29">'Predračun - VODOVOD'!$A$1:$F$186</definedName>
    <definedName name="_xlnm.Print_Area" localSheetId="14">'RAZNA DELA - MOST IN CESTA BPT'!$A$1:$F$24</definedName>
    <definedName name="_xlnm.Print_Area" localSheetId="43">'RAZNA DELA KROŽ.'!$A$1:$F$24</definedName>
    <definedName name="_xlnm.Print_Area" localSheetId="1">'REKAPITULACIJA - i. MOST BPT'!$A$1:$C$32</definedName>
    <definedName name="_xlnm.Print_Area" localSheetId="15">'REKAPITULACIJA - ii. KROŽIŠČE'!$A$1:$G$43</definedName>
    <definedName name="_xlnm.Print_Area" localSheetId="0">'SKUPNA REKAPITULACIJA '!$A$1:$G$28</definedName>
    <definedName name="_xlnm.Print_Area" localSheetId="16">'Splošno - KROŽIŠČE'!$A$1:$B$38</definedName>
    <definedName name="_xlnm.Print_Area" localSheetId="3">'Splošno - MOST IN CESTA BPT'!$A$1:$B$40</definedName>
    <definedName name="_xlnm.Print_Area" localSheetId="2">'SPREMNI LIST'!$A$1:$G$44</definedName>
    <definedName name="_xlnm.Print_Area" localSheetId="12">'TK-GRAD.DELA'!$A$1:$F$28</definedName>
    <definedName name="_xlnm.Print_Area" localSheetId="9">VODOVOD!$A$1:$F$103</definedName>
    <definedName name="_xlnm.Print_Titles" localSheetId="5">CESTA!$3:$3</definedName>
    <definedName name="_xlnm.Print_Titles" localSheetId="8">FEKALNA!$3:$3</definedName>
    <definedName name="_xlnm.Print_Titles" localSheetId="13">HORTIKULTURA!$3:$4</definedName>
    <definedName name="_xlnm.Print_Titles" localSheetId="10">'JR-GRAD.DELA'!$4:$4</definedName>
    <definedName name="_xlnm.Print_Titles" localSheetId="7">METEORNA!$3:$3</definedName>
    <definedName name="_xlnm.Print_Titles" localSheetId="6">MOST!$3:$3</definedName>
    <definedName name="_xlnm.Print_Titles" localSheetId="4">PREDDELA!$3:$4</definedName>
    <definedName name="_xlnm.Print_Titles" localSheetId="14">'RAZNA DELA - MOST IN CESTA BPT'!$3:$4</definedName>
    <definedName name="_xlnm.Print_Titles" localSheetId="43">'RAZNA DELA KROŽ.'!$3:$4</definedName>
    <definedName name="_xlnm.Print_Titles" localSheetId="42">'Rekap. in predračun-POD. ZIDOV'!$26:$27</definedName>
    <definedName name="_xlnm.Print_Titles" localSheetId="12">'TK-GRAD.DELA'!$4:$4</definedName>
    <definedName name="_xlnm.Print_Titles" localSheetId="9">VODOVOD!$3:$3</definedName>
  </definedNames>
  <calcPr calcId="152511"/>
</workbook>
</file>

<file path=xl/calcChain.xml><?xml version="1.0" encoding="utf-8"?>
<calcChain xmlns="http://schemas.openxmlformats.org/spreadsheetml/2006/main">
  <c r="G326" i="4" l="1"/>
  <c r="G323" i="4"/>
  <c r="G321" i="4"/>
  <c r="G316" i="4"/>
  <c r="G329" i="4" s="1"/>
  <c r="G314" i="4"/>
  <c r="G308" i="4"/>
  <c r="G305" i="4"/>
  <c r="G300" i="4"/>
  <c r="G295" i="4"/>
  <c r="G290" i="4"/>
  <c r="G287" i="4"/>
  <c r="G284" i="4"/>
  <c r="G281" i="4"/>
  <c r="G278" i="4"/>
  <c r="G275" i="4"/>
  <c r="G269" i="4"/>
  <c r="G264" i="4"/>
  <c r="F119" i="24"/>
  <c r="F118" i="24"/>
  <c r="F117" i="24"/>
  <c r="F116" i="24"/>
  <c r="F115" i="24"/>
  <c r="F114" i="24"/>
  <c r="F113" i="24"/>
  <c r="F112" i="24"/>
  <c r="F111" i="24"/>
  <c r="F110" i="24"/>
  <c r="F57" i="24"/>
  <c r="F67" i="24"/>
  <c r="F66" i="24"/>
  <c r="F65" i="24"/>
  <c r="F64" i="24"/>
  <c r="F63" i="24"/>
  <c r="F62" i="24"/>
  <c r="F61" i="24"/>
  <c r="F60" i="24"/>
  <c r="F59" i="24"/>
  <c r="F58" i="24"/>
  <c r="F19" i="24"/>
  <c r="F18" i="24"/>
  <c r="F17" i="24"/>
  <c r="F16" i="24"/>
  <c r="F15" i="24"/>
  <c r="F14" i="24"/>
  <c r="F13" i="24"/>
  <c r="F12" i="24"/>
  <c r="F11" i="24"/>
  <c r="F10" i="24"/>
  <c r="F9" i="24"/>
  <c r="F172" i="21"/>
  <c r="F170" i="21"/>
  <c r="F168" i="21"/>
  <c r="F166" i="21"/>
  <c r="F184" i="21"/>
  <c r="F6" i="57"/>
  <c r="F132" i="21" l="1"/>
  <c r="D122" i="21"/>
  <c r="D120" i="21"/>
  <c r="F71" i="21"/>
  <c r="F49" i="21"/>
  <c r="B23" i="67" l="1"/>
  <c r="F15" i="67"/>
  <c r="F13" i="67"/>
  <c r="F11" i="67"/>
  <c r="F9" i="67"/>
  <c r="F7" i="67"/>
  <c r="F5" i="67"/>
  <c r="A5" i="67"/>
  <c r="A7" i="67" s="1"/>
  <c r="F16" i="67" l="1"/>
  <c r="F18" i="67" s="1"/>
  <c r="F23" i="67"/>
  <c r="A9" i="67"/>
  <c r="A11" i="67" s="1"/>
  <c r="A13" i="67" s="1"/>
  <c r="F34" i="66"/>
  <c r="F37" i="66"/>
  <c r="F48" i="66"/>
  <c r="F51" i="66"/>
  <c r="F54" i="66"/>
  <c r="F63" i="66"/>
  <c r="F66" i="66"/>
  <c r="F69" i="66"/>
  <c r="F78" i="66"/>
  <c r="F79" i="66"/>
  <c r="F82" i="66"/>
  <c r="F92" i="66"/>
  <c r="F95" i="66"/>
  <c r="F98" i="66"/>
  <c r="F52" i="64"/>
  <c r="F50" i="64"/>
  <c r="F48" i="64"/>
  <c r="F46" i="64"/>
  <c r="F41" i="64"/>
  <c r="F39" i="64"/>
  <c r="F37" i="64"/>
  <c r="F35" i="64"/>
  <c r="F33" i="64"/>
  <c r="F31" i="64"/>
  <c r="F25" i="64"/>
  <c r="F24" i="64"/>
  <c r="F23" i="64"/>
  <c r="F22" i="64"/>
  <c r="F21" i="64"/>
  <c r="F20" i="64"/>
  <c r="F19" i="64"/>
  <c r="F18" i="64"/>
  <c r="F12" i="64"/>
  <c r="F15" i="64" s="1"/>
  <c r="F6" i="64"/>
  <c r="F9" i="64" s="1"/>
  <c r="F22" i="63"/>
  <c r="F23" i="63" s="1"/>
  <c r="F18" i="63"/>
  <c r="F16" i="63"/>
  <c r="F19" i="63" s="1"/>
  <c r="F11" i="63"/>
  <c r="F8" i="63"/>
  <c r="F5" i="63"/>
  <c r="F17" i="62"/>
  <c r="F15" i="62"/>
  <c r="F13" i="62"/>
  <c r="F11" i="62"/>
  <c r="F9" i="62"/>
  <c r="F7" i="62"/>
  <c r="F5" i="62"/>
  <c r="F3" i="62"/>
  <c r="F19" i="62" s="1"/>
  <c r="F18" i="56" s="1"/>
  <c r="F20" i="61"/>
  <c r="F18" i="61"/>
  <c r="F16" i="61"/>
  <c r="F14" i="61"/>
  <c r="F12" i="61"/>
  <c r="F10" i="61"/>
  <c r="F8" i="61"/>
  <c r="F6" i="61"/>
  <c r="F4" i="61"/>
  <c r="F9" i="60"/>
  <c r="F7" i="60"/>
  <c r="F5" i="60"/>
  <c r="F11" i="60" s="1"/>
  <c r="F14" i="56" s="1"/>
  <c r="F13" i="59"/>
  <c r="F11" i="59"/>
  <c r="F9" i="59"/>
  <c r="F7" i="59"/>
  <c r="F14" i="58"/>
  <c r="F12" i="58"/>
  <c r="F10" i="58"/>
  <c r="F8" i="58"/>
  <c r="F6" i="58"/>
  <c r="F16" i="58" s="1"/>
  <c r="F10" i="56" s="1"/>
  <c r="F48" i="57"/>
  <c r="F46" i="57"/>
  <c r="F44" i="57"/>
  <c r="F40" i="57"/>
  <c r="F38" i="57"/>
  <c r="F36" i="57"/>
  <c r="F34" i="57"/>
  <c r="F32" i="57"/>
  <c r="F30" i="57"/>
  <c r="F28" i="57"/>
  <c r="F26" i="57"/>
  <c r="F24" i="57"/>
  <c r="F22" i="57"/>
  <c r="F20" i="57"/>
  <c r="F18" i="57"/>
  <c r="F16" i="57"/>
  <c r="F14" i="57"/>
  <c r="F12" i="57"/>
  <c r="F10" i="57"/>
  <c r="F8" i="57"/>
  <c r="F52" i="57" s="1"/>
  <c r="F8" i="56" s="1"/>
  <c r="F15" i="59" l="1"/>
  <c r="F12" i="56" s="1"/>
  <c r="F22" i="61"/>
  <c r="F16" i="56" s="1"/>
  <c r="F13" i="63"/>
  <c r="F26" i="64"/>
  <c r="F28" i="64" s="1"/>
  <c r="F55" i="64" s="1"/>
  <c r="F42" i="64"/>
  <c r="F53" i="64"/>
  <c r="F22" i="67"/>
  <c r="F24" i="67" s="1"/>
  <c r="G33" i="16" s="1"/>
  <c r="F40" i="66"/>
  <c r="F15" i="66" s="1"/>
  <c r="F100" i="66"/>
  <c r="F19" i="66" s="1"/>
  <c r="F56" i="66"/>
  <c r="F16" i="66" s="1"/>
  <c r="F84" i="66"/>
  <c r="F18" i="66" s="1"/>
  <c r="F72" i="66"/>
  <c r="F17" i="66" s="1"/>
  <c r="F25" i="63"/>
  <c r="F20" i="56" s="1"/>
  <c r="F23" i="56" s="1"/>
  <c r="B102" i="55"/>
  <c r="B101" i="55"/>
  <c r="B100" i="55"/>
  <c r="B99" i="55"/>
  <c r="F90" i="55"/>
  <c r="F84" i="55"/>
  <c r="F82" i="55"/>
  <c r="D74" i="55"/>
  <c r="D86" i="55" s="1"/>
  <c r="F86" i="55" s="1"/>
  <c r="F72" i="55"/>
  <c r="F69" i="55"/>
  <c r="F68" i="55"/>
  <c r="F65" i="55"/>
  <c r="F63" i="55"/>
  <c r="F61" i="55"/>
  <c r="F60" i="55"/>
  <c r="F59" i="55"/>
  <c r="F58" i="55"/>
  <c r="F57" i="55"/>
  <c r="F56" i="55"/>
  <c r="F55" i="55"/>
  <c r="F54" i="55"/>
  <c r="F53" i="55"/>
  <c r="F52" i="55"/>
  <c r="F51" i="55"/>
  <c r="F50" i="55"/>
  <c r="F48" i="55"/>
  <c r="F46" i="55"/>
  <c r="F44" i="55"/>
  <c r="F41" i="55"/>
  <c r="F38" i="55"/>
  <c r="F32" i="55"/>
  <c r="F31" i="55"/>
  <c r="F30" i="55"/>
  <c r="F28" i="55"/>
  <c r="F27" i="55"/>
  <c r="F26" i="55"/>
  <c r="F25" i="55"/>
  <c r="F24" i="55"/>
  <c r="F23" i="55"/>
  <c r="F22" i="55"/>
  <c r="F21" i="55"/>
  <c r="F19" i="55"/>
  <c r="F17" i="55"/>
  <c r="F16" i="55"/>
  <c r="F15" i="55"/>
  <c r="F14" i="55"/>
  <c r="F13" i="55"/>
  <c r="F12" i="55"/>
  <c r="F11" i="55"/>
  <c r="F10" i="55"/>
  <c r="F9" i="55"/>
  <c r="F8" i="55"/>
  <c r="F34" i="55" s="1"/>
  <c r="F7" i="55"/>
  <c r="A7" i="55"/>
  <c r="F17" i="48"/>
  <c r="F15" i="48"/>
  <c r="A15" i="48"/>
  <c r="A17" i="48" s="1"/>
  <c r="F52" i="47"/>
  <c r="F50" i="47"/>
  <c r="F48" i="47"/>
  <c r="F46" i="47"/>
  <c r="A46" i="47"/>
  <c r="F45" i="47"/>
  <c r="F44" i="47"/>
  <c r="A44" i="47"/>
  <c r="A48" i="47" s="1"/>
  <c r="F24" i="56" l="1"/>
  <c r="F26" i="56" s="1"/>
  <c r="G29" i="16" s="1"/>
  <c r="F20" i="66"/>
  <c r="F22" i="66" s="1"/>
  <c r="G31" i="16"/>
  <c r="F99" i="55"/>
  <c r="A9" i="55"/>
  <c r="F74" i="55"/>
  <c r="F76" i="55" s="1"/>
  <c r="F78" i="55" s="1"/>
  <c r="D88" i="55"/>
  <c r="F88" i="55" s="1"/>
  <c r="F93" i="55" s="1"/>
  <c r="F101" i="55" s="1"/>
  <c r="A50" i="47"/>
  <c r="A52" i="47" s="1"/>
  <c r="F100" i="55" l="1"/>
  <c r="F95" i="55"/>
  <c r="F102" i="55" s="1"/>
  <c r="A11" i="55"/>
  <c r="F103" i="55"/>
  <c r="C13" i="43" s="1"/>
  <c r="B23" i="54"/>
  <c r="F15" i="54"/>
  <c r="F13" i="54"/>
  <c r="F11" i="54"/>
  <c r="F9" i="54"/>
  <c r="F7" i="54"/>
  <c r="F5" i="54"/>
  <c r="A5" i="54"/>
  <c r="F24" i="53"/>
  <c r="F21" i="53"/>
  <c r="A21" i="53"/>
  <c r="F19" i="53"/>
  <c r="A19" i="53"/>
  <c r="A24" i="53" s="1"/>
  <c r="F16" i="53"/>
  <c r="F14" i="53"/>
  <c r="F13" i="53"/>
  <c r="F26" i="53" s="1"/>
  <c r="B27" i="52"/>
  <c r="B26" i="52"/>
  <c r="F18" i="52"/>
  <c r="F16" i="52"/>
  <c r="F14" i="52"/>
  <c r="F11" i="52"/>
  <c r="A10" i="52"/>
  <c r="F8" i="52"/>
  <c r="F20" i="52" s="1"/>
  <c r="A8" i="52"/>
  <c r="B21" i="51"/>
  <c r="B20" i="51"/>
  <c r="F12" i="51"/>
  <c r="F10" i="51"/>
  <c r="F14" i="51" s="1"/>
  <c r="F20" i="51" s="1"/>
  <c r="A10" i="51"/>
  <c r="A12" i="51" s="1"/>
  <c r="B33" i="50"/>
  <c r="B32" i="50"/>
  <c r="F24" i="50"/>
  <c r="F21" i="50"/>
  <c r="F18" i="50"/>
  <c r="F16" i="50"/>
  <c r="F14" i="50"/>
  <c r="F12" i="50"/>
  <c r="F10" i="50"/>
  <c r="F26" i="50" s="1"/>
  <c r="F8" i="50"/>
  <c r="A8" i="50"/>
  <c r="B73" i="48"/>
  <c r="B72" i="48"/>
  <c r="B71" i="48"/>
  <c r="B70" i="48"/>
  <c r="B69" i="48"/>
  <c r="F61" i="48"/>
  <c r="F59" i="48"/>
  <c r="F53" i="48"/>
  <c r="F48" i="48"/>
  <c r="F42" i="48"/>
  <c r="F40" i="48"/>
  <c r="F38" i="48"/>
  <c r="F37" i="48"/>
  <c r="F36" i="48"/>
  <c r="F35" i="48"/>
  <c r="F31" i="48"/>
  <c r="F30" i="48"/>
  <c r="F29" i="48"/>
  <c r="F27" i="48"/>
  <c r="F26" i="48"/>
  <c r="F23" i="48"/>
  <c r="F22" i="48"/>
  <c r="F21" i="48"/>
  <c r="F19" i="48"/>
  <c r="F33" i="48" s="1"/>
  <c r="F70" i="48" s="1"/>
  <c r="F10" i="48"/>
  <c r="F9" i="48"/>
  <c r="F8" i="48"/>
  <c r="F7" i="48"/>
  <c r="F11" i="48" s="1"/>
  <c r="A7" i="48"/>
  <c r="B77" i="47"/>
  <c r="B76" i="47"/>
  <c r="B75" i="47"/>
  <c r="B74" i="47"/>
  <c r="F66" i="47"/>
  <c r="F64" i="47"/>
  <c r="F62" i="47"/>
  <c r="F60" i="47"/>
  <c r="F41" i="47"/>
  <c r="F40" i="47"/>
  <c r="F39" i="47"/>
  <c r="F37" i="47"/>
  <c r="F36" i="47"/>
  <c r="F35" i="47"/>
  <c r="F30" i="47"/>
  <c r="F29" i="47"/>
  <c r="F28" i="47"/>
  <c r="F26" i="47"/>
  <c r="F25" i="47"/>
  <c r="F24" i="47"/>
  <c r="F21" i="47"/>
  <c r="F20" i="47"/>
  <c r="F19" i="47"/>
  <c r="F17" i="47"/>
  <c r="F15" i="47"/>
  <c r="F32" i="47" s="1"/>
  <c r="F75" i="47" s="1"/>
  <c r="A15" i="47"/>
  <c r="F9" i="47"/>
  <c r="A9" i="47"/>
  <c r="F7" i="47"/>
  <c r="F11" i="47" s="1"/>
  <c r="A7" i="47"/>
  <c r="B144" i="46"/>
  <c r="B143" i="46"/>
  <c r="A143" i="46"/>
  <c r="B142" i="46"/>
  <c r="A142" i="46"/>
  <c r="B141" i="46"/>
  <c r="A141" i="46"/>
  <c r="B140" i="46"/>
  <c r="A140" i="46"/>
  <c r="B139" i="46"/>
  <c r="A139" i="46"/>
  <c r="B138" i="46"/>
  <c r="A138" i="46"/>
  <c r="B137" i="46"/>
  <c r="A137" i="46"/>
  <c r="B136" i="46"/>
  <c r="A136" i="46"/>
  <c r="E130" i="46"/>
  <c r="F129" i="46"/>
  <c r="F128" i="46"/>
  <c r="F126" i="46"/>
  <c r="F124" i="46"/>
  <c r="F130" i="46" s="1"/>
  <c r="F142" i="46" s="1"/>
  <c r="E120" i="46"/>
  <c r="F118" i="46"/>
  <c r="F117" i="46"/>
  <c r="F116" i="46"/>
  <c r="F120" i="46" s="1"/>
  <c r="F141" i="46" s="1"/>
  <c r="E113" i="46"/>
  <c r="F111" i="46"/>
  <c r="F108" i="46"/>
  <c r="F106" i="46"/>
  <c r="F104" i="46"/>
  <c r="F102" i="46"/>
  <c r="F113" i="46" s="1"/>
  <c r="F140" i="46" s="1"/>
  <c r="E99" i="46"/>
  <c r="F97" i="46"/>
  <c r="F95" i="46"/>
  <c r="F93" i="46"/>
  <c r="F91" i="46"/>
  <c r="F89" i="46"/>
  <c r="F87" i="46"/>
  <c r="F85" i="46"/>
  <c r="F83" i="46"/>
  <c r="F99" i="46" s="1"/>
  <c r="F139" i="46" s="1"/>
  <c r="E80" i="46"/>
  <c r="F78" i="46"/>
  <c r="F76" i="46"/>
  <c r="F75" i="46"/>
  <c r="F72" i="46"/>
  <c r="F70" i="46"/>
  <c r="F68" i="46"/>
  <c r="F64" i="46"/>
  <c r="F62" i="46"/>
  <c r="F60" i="46"/>
  <c r="F58" i="46"/>
  <c r="F56" i="46"/>
  <c r="F54" i="46"/>
  <c r="F52" i="46"/>
  <c r="F80" i="46" s="1"/>
  <c r="F138" i="46" s="1"/>
  <c r="E48" i="46"/>
  <c r="F46" i="46"/>
  <c r="F45" i="46"/>
  <c r="F44" i="46"/>
  <c r="F42" i="46"/>
  <c r="F40" i="46"/>
  <c r="F39" i="46"/>
  <c r="F38" i="46"/>
  <c r="F36" i="46"/>
  <c r="F35" i="46"/>
  <c r="F34" i="46"/>
  <c r="F48" i="46" s="1"/>
  <c r="F137" i="46" s="1"/>
  <c r="E30" i="46"/>
  <c r="F28" i="46"/>
  <c r="F26" i="46"/>
  <c r="F24" i="46"/>
  <c r="F22" i="46"/>
  <c r="F21" i="46"/>
  <c r="F20" i="46"/>
  <c r="F19" i="46"/>
  <c r="F18" i="46"/>
  <c r="F16" i="46"/>
  <c r="F14" i="46"/>
  <c r="F12" i="46"/>
  <c r="F10" i="46"/>
  <c r="F9" i="46"/>
  <c r="F8" i="46"/>
  <c r="A7" i="46"/>
  <c r="B86" i="45"/>
  <c r="B85" i="45"/>
  <c r="B84" i="45"/>
  <c r="B83" i="45"/>
  <c r="B82" i="45"/>
  <c r="F74" i="45"/>
  <c r="F73" i="45"/>
  <c r="F72" i="45"/>
  <c r="F71" i="45"/>
  <c r="F68" i="45"/>
  <c r="F67" i="45"/>
  <c r="F66" i="45"/>
  <c r="F76" i="45" s="1"/>
  <c r="F65" i="45"/>
  <c r="F58" i="45"/>
  <c r="F56" i="45"/>
  <c r="F54" i="45"/>
  <c r="F53" i="45"/>
  <c r="F52" i="45"/>
  <c r="F51" i="45"/>
  <c r="F50" i="45"/>
  <c r="F49" i="45"/>
  <c r="F48" i="45"/>
  <c r="F47" i="45"/>
  <c r="F46" i="45"/>
  <c r="F44" i="45"/>
  <c r="F42" i="45"/>
  <c r="F40" i="45"/>
  <c r="F38" i="45"/>
  <c r="F37" i="45"/>
  <c r="F36" i="45"/>
  <c r="F35" i="45"/>
  <c r="F34" i="45"/>
  <c r="F33" i="45"/>
  <c r="F32" i="45"/>
  <c r="F31" i="45"/>
  <c r="F30" i="45"/>
  <c r="F29" i="45"/>
  <c r="F28" i="45"/>
  <c r="F27" i="45"/>
  <c r="F26" i="45"/>
  <c r="F25" i="45"/>
  <c r="F24" i="45"/>
  <c r="F23" i="45"/>
  <c r="F21" i="45"/>
  <c r="F60" i="45" s="1"/>
  <c r="F84" i="45" s="1"/>
  <c r="F15" i="45"/>
  <c r="F17" i="45" s="1"/>
  <c r="F83" i="45" s="1"/>
  <c r="F9" i="45"/>
  <c r="F7" i="45"/>
  <c r="F11" i="45" s="1"/>
  <c r="F82" i="45" s="1"/>
  <c r="A7" i="45"/>
  <c r="B47" i="44"/>
  <c r="A47" i="44"/>
  <c r="B46" i="44"/>
  <c r="A46" i="44"/>
  <c r="F39" i="44"/>
  <c r="F38" i="44"/>
  <c r="F36" i="44"/>
  <c r="F35" i="44"/>
  <c r="F34" i="44"/>
  <c r="F31" i="44"/>
  <c r="F29" i="44"/>
  <c r="F27" i="44"/>
  <c r="F25" i="44"/>
  <c r="F23" i="44"/>
  <c r="F21" i="44"/>
  <c r="F20" i="44"/>
  <c r="F19" i="44"/>
  <c r="F17" i="44"/>
  <c r="F16" i="44"/>
  <c r="F15" i="44"/>
  <c r="F13" i="44"/>
  <c r="F11" i="44"/>
  <c r="F9" i="44"/>
  <c r="F7" i="44"/>
  <c r="F40" i="44" s="1"/>
  <c r="A7" i="44"/>
  <c r="F30" i="46" l="1"/>
  <c r="F132" i="46" s="1"/>
  <c r="F143" i="46" s="1"/>
  <c r="F76" i="47"/>
  <c r="F68" i="47"/>
  <c r="F70" i="47" s="1"/>
  <c r="F77" i="47" s="1"/>
  <c r="F63" i="48"/>
  <c r="F72" i="48" s="1"/>
  <c r="F55" i="48"/>
  <c r="F71" i="48" s="1"/>
  <c r="F16" i="54"/>
  <c r="F18" i="54" s="1"/>
  <c r="F23" i="54" s="1"/>
  <c r="A13" i="55"/>
  <c r="F22" i="54"/>
  <c r="F74" i="47"/>
  <c r="F136" i="46"/>
  <c r="F46" i="44"/>
  <c r="F42" i="44"/>
  <c r="F47" i="44" s="1"/>
  <c r="F85" i="45"/>
  <c r="F78" i="45"/>
  <c r="F86" i="45" s="1"/>
  <c r="F69" i="48"/>
  <c r="F32" i="50"/>
  <c r="F28" i="50"/>
  <c r="F33" i="50" s="1"/>
  <c r="F26" i="52"/>
  <c r="F28" i="52" s="1"/>
  <c r="C16" i="43" s="1"/>
  <c r="F22" i="52"/>
  <c r="F27" i="52" s="1"/>
  <c r="F32" i="53"/>
  <c r="F28" i="53"/>
  <c r="F33" i="53" s="1"/>
  <c r="A10" i="46"/>
  <c r="A14" i="46" s="1"/>
  <c r="F16" i="51"/>
  <c r="F21" i="51" s="1"/>
  <c r="F22" i="51" s="1"/>
  <c r="C15" i="43" s="1"/>
  <c r="A17" i="47"/>
  <c r="A9" i="45"/>
  <c r="A9" i="48"/>
  <c r="A10" i="50"/>
  <c r="A13" i="52"/>
  <c r="A16" i="52" s="1"/>
  <c r="A18" i="52" s="1"/>
  <c r="A9" i="44"/>
  <c r="A11" i="44" s="1"/>
  <c r="A12" i="46"/>
  <c r="A19" i="47"/>
  <c r="A7" i="54"/>
  <c r="F87" i="45" l="1"/>
  <c r="C9" i="43" s="1"/>
  <c r="F78" i="47"/>
  <c r="F65" i="48"/>
  <c r="F73" i="48" s="1"/>
  <c r="F74" i="48" s="1"/>
  <c r="C12" i="43" s="1"/>
  <c r="A17" i="55"/>
  <c r="A15" i="55"/>
  <c r="A16" i="46"/>
  <c r="A28" i="47"/>
  <c r="A9" i="54"/>
  <c r="A11" i="54" s="1"/>
  <c r="A13" i="54" s="1"/>
  <c r="A18" i="46"/>
  <c r="A15" i="44"/>
  <c r="F34" i="53"/>
  <c r="C17" i="43" s="1"/>
  <c r="F48" i="44"/>
  <c r="C8" i="43" s="1"/>
  <c r="C11" i="43"/>
  <c r="A13" i="44"/>
  <c r="A21" i="47"/>
  <c r="A15" i="45"/>
  <c r="A12" i="50"/>
  <c r="F34" i="50"/>
  <c r="C14" i="43" s="1"/>
  <c r="F144" i="46"/>
  <c r="C10" i="43" s="1"/>
  <c r="A21" i="45"/>
  <c r="A17" i="44"/>
  <c r="F24" i="54"/>
  <c r="C18" i="43" s="1"/>
  <c r="C19" i="43" l="1"/>
  <c r="C21" i="43"/>
  <c r="A19" i="55"/>
  <c r="A23" i="55"/>
  <c r="A21" i="55"/>
  <c r="A21" i="44"/>
  <c r="A19" i="48"/>
  <c r="A19" i="44"/>
  <c r="A14" i="50"/>
  <c r="A30" i="47"/>
  <c r="A23" i="45"/>
  <c r="A16" i="50"/>
  <c r="A20" i="46"/>
  <c r="C24" i="43" l="1"/>
  <c r="A25" i="55"/>
  <c r="G18" i="40"/>
  <c r="A21" i="48"/>
  <c r="A18" i="50"/>
  <c r="A23" i="44"/>
  <c r="A25" i="44" s="1"/>
  <c r="A22" i="46"/>
  <c r="A20" i="50"/>
  <c r="A23" i="50" s="1"/>
  <c r="A36" i="47"/>
  <c r="A25" i="45"/>
  <c r="A27" i="55" l="1"/>
  <c r="A27" i="45"/>
  <c r="A29" i="45"/>
  <c r="A39" i="47"/>
  <c r="A23" i="48"/>
  <c r="A29" i="48" s="1"/>
  <c r="A31" i="48" s="1"/>
  <c r="A37" i="48" s="1"/>
  <c r="A40" i="48" s="1"/>
  <c r="A42" i="48" s="1"/>
  <c r="A44" i="48" s="1"/>
  <c r="A50" i="48" s="1"/>
  <c r="A59" i="48" s="1"/>
  <c r="A61" i="48" s="1"/>
  <c r="A24" i="46"/>
  <c r="A27" i="44"/>
  <c r="A29" i="44" s="1"/>
  <c r="A31" i="44" s="1"/>
  <c r="A30" i="55" l="1"/>
  <c r="A33" i="44"/>
  <c r="A26" i="46"/>
  <c r="A28" i="46" s="1"/>
  <c r="A34" i="46"/>
  <c r="A36" i="46" s="1"/>
  <c r="A38" i="46" s="1"/>
  <c r="A40" i="46" s="1"/>
  <c r="A42" i="46" s="1"/>
  <c r="A44" i="46" s="1"/>
  <c r="A46" i="46" s="1"/>
  <c r="A52" i="46" s="1"/>
  <c r="A54" i="46" s="1"/>
  <c r="A56" i="46" s="1"/>
  <c r="A58" i="46" s="1"/>
  <c r="A60" i="46" s="1"/>
  <c r="A62" i="46" s="1"/>
  <c r="A64" i="46" s="1"/>
  <c r="A66" i="46" s="1"/>
  <c r="A70" i="46" s="1"/>
  <c r="A72" i="46" s="1"/>
  <c r="A74" i="46" s="1"/>
  <c r="A78" i="46" s="1"/>
  <c r="A83" i="46" s="1"/>
  <c r="A85" i="46" s="1"/>
  <c r="A87" i="46" s="1"/>
  <c r="A89" i="46" s="1"/>
  <c r="A91" i="46" s="1"/>
  <c r="A93" i="46" s="1"/>
  <c r="A95" i="46" s="1"/>
  <c r="A97" i="46" s="1"/>
  <c r="A102" i="46" s="1"/>
  <c r="A104" i="46" s="1"/>
  <c r="A106" i="46" s="1"/>
  <c r="A108" i="46" s="1"/>
  <c r="A110" i="46" s="1"/>
  <c r="A116" i="46" s="1"/>
  <c r="A123" i="46" s="1"/>
  <c r="A126" i="46" s="1"/>
  <c r="A128" i="46" s="1"/>
  <c r="A38" i="44"/>
  <c r="A31" i="45"/>
  <c r="A32" i="55" l="1"/>
  <c r="A38" i="55" s="1"/>
  <c r="A40" i="55" s="1"/>
  <c r="A43" i="55" s="1"/>
  <c r="A46" i="55" s="1"/>
  <c r="A48" i="55" s="1"/>
  <c r="A50" i="55" s="1"/>
  <c r="A63" i="55" s="1"/>
  <c r="A65" i="55" s="1"/>
  <c r="A67" i="55" s="1"/>
  <c r="A71" i="55" s="1"/>
  <c r="A74" i="55" s="1"/>
  <c r="A76" i="55" s="1"/>
  <c r="A82" i="55" s="1"/>
  <c r="A84" i="55" s="1"/>
  <c r="A86" i="55" s="1"/>
  <c r="A88" i="55" s="1"/>
  <c r="A90" i="55" s="1"/>
  <c r="A33" i="45"/>
  <c r="A35" i="45" s="1"/>
  <c r="A40" i="45"/>
  <c r="A42" i="45"/>
  <c r="A44" i="45" s="1"/>
  <c r="A46" i="45" s="1"/>
  <c r="A48" i="45" s="1"/>
  <c r="A50" i="45" s="1"/>
  <c r="A52" i="45" s="1"/>
  <c r="A54" i="45" s="1"/>
  <c r="A56" i="45" s="1"/>
  <c r="A58" i="45" s="1"/>
  <c r="A54" i="47"/>
  <c r="A62" i="47" s="1"/>
  <c r="A64" i="47" s="1"/>
  <c r="A66" i="47" s="1"/>
  <c r="A64" i="45" l="1"/>
  <c r="A70" i="45" s="1"/>
  <c r="C10" i="22" l="1"/>
  <c r="C12" i="22"/>
  <c r="C14" i="23"/>
  <c r="F69" i="24" l="1"/>
  <c r="F121" i="24"/>
  <c r="F71" i="24"/>
  <c r="F74" i="24" s="1"/>
  <c r="G12" i="23" s="1"/>
  <c r="F123" i="24"/>
  <c r="F21" i="24"/>
  <c r="F23" i="24" s="1"/>
  <c r="F126" i="24" l="1"/>
  <c r="G14" i="23" s="1"/>
  <c r="F26" i="24"/>
  <c r="F130" i="24" l="1"/>
  <c r="G10" i="23"/>
  <c r="G18" i="23" s="1"/>
  <c r="G23" i="16" s="1"/>
  <c r="C14" i="22"/>
  <c r="F182" i="21"/>
  <c r="F180" i="21"/>
  <c r="F178" i="21"/>
  <c r="F176" i="21"/>
  <c r="F174" i="21"/>
  <c r="F164" i="21"/>
  <c r="F162" i="21"/>
  <c r="F160" i="21"/>
  <c r="F158" i="21"/>
  <c r="F156" i="21"/>
  <c r="F146" i="21"/>
  <c r="F145" i="21"/>
  <c r="F142" i="21"/>
  <c r="F140" i="21"/>
  <c r="F138" i="21"/>
  <c r="F136" i="21"/>
  <c r="F134" i="21"/>
  <c r="F130" i="21"/>
  <c r="F128" i="21"/>
  <c r="F126" i="21"/>
  <c r="F122" i="21"/>
  <c r="F120" i="21"/>
  <c r="F116" i="21"/>
  <c r="F114" i="21"/>
  <c r="F112" i="21"/>
  <c r="F110" i="21"/>
  <c r="F108" i="21"/>
  <c r="F106" i="21"/>
  <c r="F100" i="21"/>
  <c r="F98" i="21"/>
  <c r="F96" i="21"/>
  <c r="F94" i="21"/>
  <c r="F92" i="21"/>
  <c r="F90" i="21"/>
  <c r="F88" i="21"/>
  <c r="F86" i="21"/>
  <c r="F84" i="21"/>
  <c r="F82" i="21"/>
  <c r="F77" i="21"/>
  <c r="F75" i="21"/>
  <c r="F73" i="21"/>
  <c r="F69" i="21"/>
  <c r="F67" i="21"/>
  <c r="F65" i="21"/>
  <c r="F63" i="21"/>
  <c r="F61" i="21"/>
  <c r="F59" i="21"/>
  <c r="F57" i="21"/>
  <c r="F55" i="21"/>
  <c r="F53" i="21"/>
  <c r="F51" i="21"/>
  <c r="F47" i="21"/>
  <c r="F45" i="21"/>
  <c r="F43" i="21"/>
  <c r="F41" i="21"/>
  <c r="F39" i="21"/>
  <c r="F37" i="21"/>
  <c r="F35" i="21"/>
  <c r="F33" i="21"/>
  <c r="F31" i="21"/>
  <c r="F29" i="21"/>
  <c r="F27" i="21"/>
  <c r="F23" i="21"/>
  <c r="F21" i="21"/>
  <c r="F19" i="21"/>
  <c r="F17" i="21"/>
  <c r="F15" i="21"/>
  <c r="F13" i="21"/>
  <c r="F11" i="21"/>
  <c r="F102" i="21" l="1"/>
  <c r="F186" i="21"/>
  <c r="F148" i="21"/>
  <c r="F150" i="21" s="1"/>
  <c r="C13" i="18"/>
  <c r="C11" i="18"/>
  <c r="G16" i="6"/>
  <c r="G63" i="19"/>
  <c r="G61" i="19"/>
  <c r="G53" i="19"/>
  <c r="G47" i="19"/>
  <c r="G44" i="19"/>
  <c r="G37" i="19"/>
  <c r="G31" i="19"/>
  <c r="G28" i="19"/>
  <c r="G25" i="19"/>
  <c r="G18" i="19"/>
  <c r="G16" i="19"/>
  <c r="G11" i="19"/>
  <c r="C21" i="16"/>
  <c r="G30" i="17"/>
  <c r="G29" i="17"/>
  <c r="G28" i="17"/>
  <c r="G27" i="17"/>
  <c r="G26" i="17"/>
  <c r="G20" i="17"/>
  <c r="G19" i="17"/>
  <c r="G18" i="17"/>
  <c r="G17" i="17"/>
  <c r="G16" i="17"/>
  <c r="G15" i="17"/>
  <c r="G14" i="17"/>
  <c r="G13" i="17"/>
  <c r="G12" i="17"/>
  <c r="G11" i="17"/>
  <c r="G10" i="17"/>
  <c r="G9" i="17"/>
  <c r="G8" i="17"/>
  <c r="G7" i="17"/>
  <c r="G6" i="17"/>
  <c r="G5" i="17"/>
  <c r="G32" i="17" l="1"/>
  <c r="G38" i="17" s="1"/>
  <c r="G40" i="17" s="1"/>
  <c r="G21" i="17"/>
  <c r="G10" i="22"/>
  <c r="F191" i="21"/>
  <c r="F195" i="21"/>
  <c r="G14" i="22"/>
  <c r="G12" i="22"/>
  <c r="G11" i="18"/>
  <c r="G13" i="18"/>
  <c r="G66" i="19"/>
  <c r="G10" i="20" s="1"/>
  <c r="G12" i="20" s="1"/>
  <c r="G16" i="20" s="1"/>
  <c r="G27" i="16" s="1"/>
  <c r="G18" i="22" l="1"/>
  <c r="G25" i="16" s="1"/>
  <c r="F193" i="21"/>
  <c r="F197" i="21" s="1"/>
  <c r="G15" i="18"/>
  <c r="G19" i="18" s="1"/>
  <c r="G21" i="16" s="1"/>
  <c r="G575" i="4"/>
  <c r="G577" i="4"/>
  <c r="G579" i="4"/>
  <c r="G583" i="4"/>
  <c r="G586" i="4"/>
  <c r="G590" i="4"/>
  <c r="G594" i="4"/>
  <c r="G599" i="4"/>
  <c r="G602" i="4"/>
  <c r="C19" i="16"/>
  <c r="C17" i="16"/>
  <c r="C15" i="16"/>
  <c r="C13" i="16"/>
  <c r="G62" i="13"/>
  <c r="G60" i="13"/>
  <c r="G57" i="13"/>
  <c r="G52" i="13"/>
  <c r="G48" i="13"/>
  <c r="G45" i="13"/>
  <c r="G41" i="13"/>
  <c r="G36" i="13"/>
  <c r="G33" i="13"/>
  <c r="G29" i="13"/>
  <c r="G27" i="13"/>
  <c r="G24" i="13"/>
  <c r="G21" i="13"/>
  <c r="G18" i="13"/>
  <c r="G12" i="13"/>
  <c r="G65" i="13" s="1"/>
  <c r="G11" i="15" s="1"/>
  <c r="G13" i="15" l="1"/>
  <c r="G17" i="15" s="1"/>
  <c r="G19" i="16" s="1"/>
  <c r="G67" i="10"/>
  <c r="G64" i="10"/>
  <c r="G60" i="10"/>
  <c r="G57" i="10"/>
  <c r="G51" i="10"/>
  <c r="G48" i="10"/>
  <c r="G44" i="10"/>
  <c r="G42" i="10"/>
  <c r="G39" i="10"/>
  <c r="G36" i="10"/>
  <c r="G33" i="10"/>
  <c r="G30" i="10"/>
  <c r="G26" i="10"/>
  <c r="G22" i="10"/>
  <c r="G18" i="10"/>
  <c r="G16" i="10"/>
  <c r="G12" i="10"/>
  <c r="G70" i="10" s="1"/>
  <c r="G11" i="12" s="1"/>
  <c r="G13" i="12" l="1"/>
  <c r="G17" i="12" s="1"/>
  <c r="G17" i="16" s="1"/>
  <c r="G504" i="7"/>
  <c r="G499" i="7"/>
  <c r="G496" i="7"/>
  <c r="G491" i="7"/>
  <c r="G487" i="7"/>
  <c r="G483" i="7"/>
  <c r="G480" i="7"/>
  <c r="G476" i="7"/>
  <c r="G474" i="7"/>
  <c r="G472" i="7"/>
  <c r="G435" i="7"/>
  <c r="G433" i="7"/>
  <c r="G426" i="7"/>
  <c r="G422" i="7"/>
  <c r="G410" i="7"/>
  <c r="G407" i="7"/>
  <c r="G404" i="7"/>
  <c r="G397" i="7"/>
  <c r="G394" i="7"/>
  <c r="G391" i="7"/>
  <c r="G384" i="7"/>
  <c r="G382" i="7"/>
  <c r="G380" i="7"/>
  <c r="G378" i="7"/>
  <c r="G373" i="7"/>
  <c r="G322" i="7"/>
  <c r="G319" i="7"/>
  <c r="G315" i="7"/>
  <c r="G309" i="7"/>
  <c r="G306" i="7"/>
  <c r="G303" i="7"/>
  <c r="G299" i="7"/>
  <c r="G297" i="7"/>
  <c r="G294" i="7"/>
  <c r="G291" i="7"/>
  <c r="G288" i="7"/>
  <c r="G285" i="7"/>
  <c r="G281" i="7"/>
  <c r="G277" i="7"/>
  <c r="G273" i="7"/>
  <c r="G271" i="7"/>
  <c r="G267" i="7"/>
  <c r="G178" i="7"/>
  <c r="G169" i="7"/>
  <c r="G120" i="7"/>
  <c r="G116" i="7"/>
  <c r="G112" i="7"/>
  <c r="G71" i="7"/>
  <c r="G67" i="7"/>
  <c r="G64" i="7"/>
  <c r="G60" i="7"/>
  <c r="G57" i="7"/>
  <c r="G51" i="7"/>
  <c r="G49" i="7"/>
  <c r="G46" i="7"/>
  <c r="G43" i="7"/>
  <c r="G39" i="7"/>
  <c r="G36" i="7"/>
  <c r="G33" i="7"/>
  <c r="G30" i="7"/>
  <c r="G27" i="7"/>
  <c r="G23" i="7"/>
  <c r="G21" i="7"/>
  <c r="G17" i="7"/>
  <c r="G15" i="7"/>
  <c r="G11" i="7"/>
  <c r="G9" i="7"/>
  <c r="G507" i="7" l="1"/>
  <c r="G216" i="7"/>
  <c r="G14" i="9" s="1"/>
  <c r="G74" i="7"/>
  <c r="G10" i="9" s="1"/>
  <c r="G325" i="7"/>
  <c r="G18" i="9" s="1"/>
  <c r="G26" i="9"/>
  <c r="G438" i="7"/>
  <c r="G20" i="9" s="1"/>
  <c r="G123" i="7"/>
  <c r="G12" i="9" s="1"/>
  <c r="G607" i="4"/>
  <c r="G539" i="4"/>
  <c r="G537" i="4"/>
  <c r="G533" i="4"/>
  <c r="G530" i="4"/>
  <c r="G523" i="4"/>
  <c r="G516" i="4"/>
  <c r="G508" i="4"/>
  <c r="G505" i="4"/>
  <c r="G502" i="4"/>
  <c r="G495" i="4"/>
  <c r="G492" i="4"/>
  <c r="G488" i="4"/>
  <c r="G481" i="4"/>
  <c r="G479" i="4"/>
  <c r="G474" i="4"/>
  <c r="G424" i="4"/>
  <c r="G421" i="4"/>
  <c r="G417" i="4"/>
  <c r="G411" i="4"/>
  <c r="G408" i="4"/>
  <c r="G405" i="4"/>
  <c r="G401" i="4"/>
  <c r="G399" i="4"/>
  <c r="G396" i="4"/>
  <c r="G393" i="4"/>
  <c r="G390" i="4"/>
  <c r="G387" i="4"/>
  <c r="G383" i="4"/>
  <c r="G379" i="4"/>
  <c r="G375" i="4"/>
  <c r="G373" i="4"/>
  <c r="G369" i="4"/>
  <c r="G213" i="4"/>
  <c r="G211" i="4"/>
  <c r="G207" i="4"/>
  <c r="G203" i="4"/>
  <c r="G199" i="4"/>
  <c r="G196" i="4"/>
  <c r="G192" i="4"/>
  <c r="G187" i="4"/>
  <c r="G184" i="4"/>
  <c r="G180" i="4"/>
  <c r="G178" i="4"/>
  <c r="G175" i="4"/>
  <c r="G172" i="4"/>
  <c r="G169" i="4"/>
  <c r="G163" i="4"/>
  <c r="G120" i="4"/>
  <c r="G116" i="4"/>
  <c r="G112" i="4"/>
  <c r="G71" i="4"/>
  <c r="G67" i="4"/>
  <c r="G64" i="4"/>
  <c r="G60" i="4"/>
  <c r="G57" i="4"/>
  <c r="G51" i="4"/>
  <c r="G49" i="4"/>
  <c r="G46" i="4"/>
  <c r="G43" i="4"/>
  <c r="G39" i="4"/>
  <c r="G36" i="4"/>
  <c r="G33" i="4"/>
  <c r="G30" i="4"/>
  <c r="G27" i="4"/>
  <c r="G23" i="4"/>
  <c r="G21" i="4"/>
  <c r="G17" i="4"/>
  <c r="G15" i="4"/>
  <c r="G11" i="4"/>
  <c r="G9" i="4"/>
  <c r="G610" i="4" l="1"/>
  <c r="G24" i="6" s="1"/>
  <c r="G28" i="9"/>
  <c r="G32" i="9" s="1"/>
  <c r="G15" i="16" s="1"/>
  <c r="G123" i="4"/>
  <c r="G12" i="6" s="1"/>
  <c r="G427" i="4"/>
  <c r="G18" i="6" s="1"/>
  <c r="G216" i="4"/>
  <c r="G14" i="6" s="1"/>
  <c r="G74" i="4"/>
  <c r="G10" i="6" s="1"/>
  <c r="G542" i="4"/>
  <c r="G22" i="6" s="1"/>
  <c r="G26" i="6" l="1"/>
  <c r="G30" i="6" s="1"/>
  <c r="G13" i="16" s="1"/>
  <c r="G38" i="16" s="1"/>
  <c r="G24" i="40" s="1"/>
  <c r="G36" i="16" l="1"/>
  <c r="G41" i="16" s="1"/>
  <c r="G20" i="40" l="1"/>
  <c r="G22" i="40" s="1"/>
  <c r="G26" i="40" s="1"/>
</calcChain>
</file>

<file path=xl/sharedStrings.xml><?xml version="1.0" encoding="utf-8"?>
<sst xmlns="http://schemas.openxmlformats.org/spreadsheetml/2006/main" count="3183" uniqueCount="1411">
  <si>
    <t>1.0</t>
  </si>
  <si>
    <t>PREDDELA</t>
  </si>
  <si>
    <t>Šifra</t>
  </si>
  <si>
    <t>Opis dela</t>
  </si>
  <si>
    <t>Enota</t>
  </si>
  <si>
    <t>Količina</t>
  </si>
  <si>
    <t>Cena/E</t>
  </si>
  <si>
    <t>Skupaj</t>
  </si>
  <si>
    <t>1.1</t>
  </si>
  <si>
    <t>m¹</t>
  </si>
  <si>
    <t>1.2</t>
  </si>
  <si>
    <t>Postavitev in zavarovanje prečnih profilov</t>
  </si>
  <si>
    <t>kos</t>
  </si>
  <si>
    <t>1.3</t>
  </si>
  <si>
    <t>1.4</t>
  </si>
  <si>
    <t>m²</t>
  </si>
  <si>
    <t>1.5</t>
  </si>
  <si>
    <t>1.6</t>
  </si>
  <si>
    <t>1.7</t>
  </si>
  <si>
    <t>1.8</t>
  </si>
  <si>
    <t>1.9</t>
  </si>
  <si>
    <t>1.10</t>
  </si>
  <si>
    <t>1.11</t>
  </si>
  <si>
    <t>m³</t>
  </si>
  <si>
    <t>1.12</t>
  </si>
  <si>
    <t>1.13</t>
  </si>
  <si>
    <t>1.14</t>
  </si>
  <si>
    <t>1.15</t>
  </si>
  <si>
    <t>SKUPAJ</t>
  </si>
  <si>
    <t>2.0</t>
  </si>
  <si>
    <t>2.1</t>
  </si>
  <si>
    <t>2.2</t>
  </si>
  <si>
    <t xml:space="preserve">Planiranje planuma spodnjega ustroja </t>
  </si>
  <si>
    <t xml:space="preserve">z 10% ročnim in 90% strojnim utrjevanjem </t>
  </si>
  <si>
    <t>s točnostjo ±1.5 cm</t>
  </si>
  <si>
    <t>2.3</t>
  </si>
  <si>
    <t>3.0</t>
  </si>
  <si>
    <t>VOZIŠČNE KONSTRUKCIJE</t>
  </si>
  <si>
    <t>3.1</t>
  </si>
  <si>
    <t>3.2</t>
  </si>
  <si>
    <t>3.3</t>
  </si>
  <si>
    <t>3.4</t>
  </si>
  <si>
    <t>3.5</t>
  </si>
  <si>
    <t>3.6</t>
  </si>
  <si>
    <t>3.7</t>
  </si>
  <si>
    <t>3.8</t>
  </si>
  <si>
    <t>3.9</t>
  </si>
  <si>
    <t>4.0</t>
  </si>
  <si>
    <t xml:space="preserve">ODVODNJAVANJE </t>
  </si>
  <si>
    <t>4.1</t>
  </si>
  <si>
    <t>4.2</t>
  </si>
  <si>
    <t>4.3</t>
  </si>
  <si>
    <t>4.4</t>
  </si>
  <si>
    <t>4.5</t>
  </si>
  <si>
    <t>4.6</t>
  </si>
  <si>
    <t>4.7</t>
  </si>
  <si>
    <t>4.8</t>
  </si>
  <si>
    <t>4.9</t>
  </si>
  <si>
    <t>4.10</t>
  </si>
  <si>
    <t>5.0</t>
  </si>
  <si>
    <t>6.0</t>
  </si>
  <si>
    <t>6.1</t>
  </si>
  <si>
    <t>6.2</t>
  </si>
  <si>
    <t>6.3</t>
  </si>
  <si>
    <t>6.4</t>
  </si>
  <si>
    <t>7.0</t>
  </si>
  <si>
    <t>ocena</t>
  </si>
  <si>
    <t>1.16</t>
  </si>
  <si>
    <t>1.17</t>
  </si>
  <si>
    <t>5.1</t>
  </si>
  <si>
    <t>5.2</t>
  </si>
  <si>
    <t>5.3</t>
  </si>
  <si>
    <t>5.4</t>
  </si>
  <si>
    <t>5.5</t>
  </si>
  <si>
    <t>5.6</t>
  </si>
  <si>
    <t>5.7</t>
  </si>
  <si>
    <t>5.8</t>
  </si>
  <si>
    <t>REKAPITULACIJA</t>
  </si>
  <si>
    <t>ODVODNJAVANJE</t>
  </si>
  <si>
    <t>EUR</t>
  </si>
  <si>
    <t>Obnovitev in zavarovanje zakoličbe trase</t>
  </si>
  <si>
    <t xml:space="preserve">Rušenje obstoječih jaškov in požiralnikov, </t>
  </si>
  <si>
    <t xml:space="preserve">z odvozom in deponiranjem na deponijo </t>
  </si>
  <si>
    <t>po izboru izvajalca</t>
  </si>
  <si>
    <t>izvajalca</t>
  </si>
  <si>
    <t>Zakoličba obstoječih komunalnih vodov</t>
  </si>
  <si>
    <t>Ureditev prometa med gradnjo z delnimi zaporami</t>
  </si>
  <si>
    <t>ZEMELJSKA DELA IN TEMELJENJE</t>
  </si>
  <si>
    <t>z nakladanjem in odvozom izkopanega materiala</t>
  </si>
  <si>
    <t>Planiranje in humusiranje nepohodnih in nepovoznih</t>
  </si>
  <si>
    <t>3.11</t>
  </si>
  <si>
    <t>3.12</t>
  </si>
  <si>
    <t>vgrajenih v beton znamke C 12/15, ter fugiranih s</t>
  </si>
  <si>
    <t>cementno malto</t>
  </si>
  <si>
    <t>3.13</t>
  </si>
  <si>
    <t>Dobava in vgraditev dvignjenih granitnih robnikov,</t>
  </si>
  <si>
    <t>dimenzij 25x15x100, vgrajenih v beton znamke</t>
  </si>
  <si>
    <t>C 12/15, ter fugiranih s cementno malto</t>
  </si>
  <si>
    <t>robniki</t>
  </si>
  <si>
    <t>Izdelava temelja iz cementnega betona C 12/15,</t>
  </si>
  <si>
    <t>dolžine 80 cm, premer 30 cm</t>
  </si>
  <si>
    <t>Dobava in vgraditev stebriča za prometni znak</t>
  </si>
  <si>
    <t>5.9</t>
  </si>
  <si>
    <t xml:space="preserve"> z odvozom in deponiranjem na deponijo </t>
  </si>
  <si>
    <t xml:space="preserve">Rušenje obstoječih pokrovov jaškov in </t>
  </si>
  <si>
    <t>postavitev na novo višino</t>
  </si>
  <si>
    <t>Odstranitev stebričev prometnih znakov</t>
  </si>
  <si>
    <t>in deponiranjem</t>
  </si>
  <si>
    <t xml:space="preserve">Široki izkop zemljine lll. In lV. ktg </t>
  </si>
  <si>
    <t>( dobava, dovoz, planiranje )</t>
  </si>
  <si>
    <t>Izdelava nosilne plasti debeline 20 - 30 cm iz</t>
  </si>
  <si>
    <t>tamponskega drobljenca velikosti zrn v zmesi</t>
  </si>
  <si>
    <r>
      <t>do tlačne trdnosti Me</t>
    </r>
    <r>
      <rPr>
        <sz val="11"/>
        <rFont val="Calibri"/>
        <family val="2"/>
        <charset val="238"/>
      </rPr>
      <t>≥</t>
    </r>
    <r>
      <rPr>
        <sz val="11"/>
        <rFont val="Arial"/>
        <family val="2"/>
        <charset val="238"/>
      </rPr>
      <t xml:space="preserve"> 100 Mpa ( vozišče ) oz.</t>
    </r>
  </si>
  <si>
    <r>
      <t>Me</t>
    </r>
    <r>
      <rPr>
        <sz val="11"/>
        <rFont val="Calibri"/>
        <family val="2"/>
        <charset val="238"/>
      </rPr>
      <t>≥</t>
    </r>
    <r>
      <rPr>
        <sz val="11"/>
        <rFont val="Arial"/>
        <family val="2"/>
        <charset val="238"/>
      </rPr>
      <t xml:space="preserve"> 80 Mpa ( pločnik )</t>
    </r>
  </si>
  <si>
    <t>Izdelava nosilne  plasti bituminizirane zmesi</t>
  </si>
  <si>
    <t>Izdelava obrabne  plasti  bituminizirane zmesi</t>
  </si>
  <si>
    <t>Isto kot postavka3.4, le asfaltna zmes AC 8 surf</t>
  </si>
  <si>
    <t>3.10</t>
  </si>
  <si>
    <t>Dobava in vgraditev  robnih granitnih kock 10/10/10</t>
  </si>
  <si>
    <t>Zakoličba projektiranih osi kanalov z zavarovanjem,</t>
  </si>
  <si>
    <t>vključno zakoličba jaškov in požiralnikov</t>
  </si>
  <si>
    <t>odvozom izkopanega materiala na deponijo po</t>
  </si>
  <si>
    <t>Dobava in vgraditev cevi iz umetnih mas, nazivnega</t>
  </si>
  <si>
    <t>premera DN 160, nazivna togost SN 8, vključno s</t>
  </si>
  <si>
    <t>peščeno posteljico debeline 10 cm, planiranjem dna</t>
  </si>
  <si>
    <t xml:space="preserve">in obsipom s peskom 0/16 do višine 30 cm nad </t>
  </si>
  <si>
    <t>temenom cevi</t>
  </si>
  <si>
    <t>Dobava in vgraditev jaškov iz umetnih mas</t>
  </si>
  <si>
    <t>utrjenim gramoznim zasutjem ob jašku</t>
  </si>
  <si>
    <t>kompletno z nosilnim okroglim betonskim okvirjem</t>
  </si>
  <si>
    <t>s temeljenjem ob jašku</t>
  </si>
  <si>
    <t>Dobava in vgraditev požiralnikov iz umetnih snovi</t>
  </si>
  <si>
    <t>DN 160 ( 200 ). Globina s peskolovom je 1,5 m,</t>
  </si>
  <si>
    <t>Izdelava tankoslojne vzdolžne oznake na vozišču</t>
  </si>
  <si>
    <t>z enokomponentno belo barvo, strojno, debelina</t>
  </si>
  <si>
    <r>
      <t>plasti suhe snovi 250</t>
    </r>
    <r>
      <rPr>
        <sz val="11"/>
        <rFont val="Calibri"/>
        <family val="2"/>
        <charset val="238"/>
      </rPr>
      <t>µ</t>
    </r>
    <r>
      <rPr>
        <sz val="11"/>
        <rFont val="Arial"/>
        <family val="2"/>
        <charset val="238"/>
      </rPr>
      <t>m, širina črte 12 cm</t>
    </r>
  </si>
  <si>
    <t>Izdelava drugih tankoslojnih označb na vozišču,</t>
  </si>
  <si>
    <t>ročno, z enokoponentno belo barvo</t>
  </si>
  <si>
    <t>Zemeljska dela</t>
  </si>
  <si>
    <t>6.11</t>
  </si>
  <si>
    <t>Zakoličba zidu</t>
  </si>
  <si>
    <t>6.12</t>
  </si>
  <si>
    <t>globine do 2 m z nakladanjem na kamion in odvozom</t>
  </si>
  <si>
    <t>6.13</t>
  </si>
  <si>
    <t>Zasipanje za zidom z gramoznim materialom</t>
  </si>
  <si>
    <t>Tesarska dela</t>
  </si>
  <si>
    <t>6.21</t>
  </si>
  <si>
    <t xml:space="preserve">Izdelava dvostranskega vezanega opaža za </t>
  </si>
  <si>
    <t>6.22</t>
  </si>
  <si>
    <t>6.23</t>
  </si>
  <si>
    <t xml:space="preserve">Nabava, dobava in montaža robnih letev 2 x 2 cm </t>
  </si>
  <si>
    <t>( v opažu ) za zaokrožitev ostrih vogalov</t>
  </si>
  <si>
    <t>6.31</t>
  </si>
  <si>
    <t>Dobava in postavitev rebrastih žic iz visokovrednega</t>
  </si>
  <si>
    <t>naravno trdega jekla B St 500 S s premerom do 12 mm,</t>
  </si>
  <si>
    <t>za enostavno ojačitev</t>
  </si>
  <si>
    <t>kg</t>
  </si>
  <si>
    <t>6.32</t>
  </si>
  <si>
    <t>Dobava in postavitev armaturne mreže iz vlečene</t>
  </si>
  <si>
    <r>
      <t xml:space="preserve">jeklene žice B 500 A, s premerom </t>
    </r>
    <r>
      <rPr>
        <sz val="11"/>
        <rFont val="Calibri"/>
        <family val="2"/>
        <charset val="238"/>
      </rPr>
      <t xml:space="preserve">&gt; </t>
    </r>
    <r>
      <rPr>
        <sz val="11"/>
        <rFont val="Arial"/>
        <family val="2"/>
        <charset val="238"/>
      </rPr>
      <t>od 4 in &lt; od 12 mm</t>
    </r>
  </si>
  <si>
    <t>6.41</t>
  </si>
  <si>
    <t>Dobava in vgraditev cementnega betona C 12/15 -</t>
  </si>
  <si>
    <t>podložni beton</t>
  </si>
  <si>
    <t>6.42</t>
  </si>
  <si>
    <t>Dobava in vgraditev cementnega betona C 25/30 -</t>
  </si>
  <si>
    <t>X C2 - temelji</t>
  </si>
  <si>
    <t>Isto kot postavka 6.42, le beton C 25/30, XC 4, XC3,</t>
  </si>
  <si>
    <t>Izkop jarkov v zemljini lll.in lV.ktg, širina dna 1 - 2 m in</t>
  </si>
  <si>
    <t xml:space="preserve">izkopanega materiala na deponijo po izboru </t>
  </si>
  <si>
    <t>7.1</t>
  </si>
  <si>
    <t>( v skladu z vpisom v gradbeni dnevnik )</t>
  </si>
  <si>
    <t>7.2</t>
  </si>
  <si>
    <t>7.3</t>
  </si>
  <si>
    <t>PAPAPETNI  ARMIRANO - BETONSKI ZID</t>
  </si>
  <si>
    <t>8.0</t>
  </si>
  <si>
    <t xml:space="preserve">Isto kot postavka 4.3, samo cevi nazivnega </t>
  </si>
  <si>
    <t>3.14</t>
  </si>
  <si>
    <t>Demontaža  obstoječih prometnih znakov in</t>
  </si>
  <si>
    <t>Rušenje obstoječih AB robnikov, odvoz na</t>
  </si>
  <si>
    <t>deponijo po izboru izvajalca</t>
  </si>
  <si>
    <t xml:space="preserve"> z odvozom na deponijo po izboru izvajalca</t>
  </si>
  <si>
    <t>začasno deponijo</t>
  </si>
  <si>
    <t>1.18</t>
  </si>
  <si>
    <t>1.19</t>
  </si>
  <si>
    <t xml:space="preserve">površin, debelina humusnega sloja 20 cm, </t>
  </si>
  <si>
    <t>vključno dobava humusa</t>
  </si>
  <si>
    <t>odpornega kamnitega materiala, velikosti zrn  do 63 mm</t>
  </si>
  <si>
    <t>do 22 mm ( dobava, dovoz, planiranje ) in utrjevanje</t>
  </si>
  <si>
    <t xml:space="preserve"> AC 8 surf  B 70/100, A3  v debelini 4.0 cm</t>
  </si>
  <si>
    <t>B 70/100, A5, v debelini 4.0 cm</t>
  </si>
  <si>
    <t>debeline 5.0 m</t>
  </si>
  <si>
    <t>Doplačilo za izdelavo asfaltne mulde</t>
  </si>
  <si>
    <t xml:space="preserve">Tesnitev stika stare in nove asfaltne zmesi </t>
  </si>
  <si>
    <t>3.15</t>
  </si>
  <si>
    <t>premera DN 200</t>
  </si>
  <si>
    <t>Isto kot postavka 4.3, samo cevi nazivnega premera</t>
  </si>
  <si>
    <t>DN 300</t>
  </si>
  <si>
    <t xml:space="preserve">Dobava in vgraditev pokrovov razred D ( 400 KN ), </t>
  </si>
  <si>
    <t>4.11</t>
  </si>
  <si>
    <t>Dobava in montaža linijskega požiralnika, notranja</t>
  </si>
  <si>
    <t xml:space="preserve">širina 30 cm, z vgrajenim padcem dna 0.5 %, </t>
  </si>
  <si>
    <t>ltž mreža tip D ( vključno tipski peskolov )</t>
  </si>
  <si>
    <t>4.12</t>
  </si>
  <si>
    <t>Dobava , vgradnja in montaža drenaže iz tipskih</t>
  </si>
  <si>
    <t>trdih perforiranih drenažnih cevi DN 100, na podlogo</t>
  </si>
  <si>
    <t>iz cementnega betona C 12/15 debeline 10 cm in</t>
  </si>
  <si>
    <t>obsute z drenažnim peskom</t>
  </si>
  <si>
    <t>4.13</t>
  </si>
  <si>
    <t>4.14</t>
  </si>
  <si>
    <t xml:space="preserve">30 cm do planuma spodnjega ustroja, vključno </t>
  </si>
  <si>
    <t>barva</t>
  </si>
  <si>
    <t>Dobava in montaža lesene varnostne ograje,</t>
  </si>
  <si>
    <t>nivo zadrževanja N 2</t>
  </si>
  <si>
    <t>( vodovod, kanalizacija, elektro vodi, TK vodi, CR,</t>
  </si>
  <si>
    <t xml:space="preserve"> AC 22 base B 70/100 A3 v debelini 7.0 cm</t>
  </si>
  <si>
    <t>KKS vodi, plinovod )</t>
  </si>
  <si>
    <t>Rušenje asfalta v debelini do 12 cm,</t>
  </si>
  <si>
    <t>Isto kot postavka 1.5, le debelina asfalta do 7.0 cm</t>
  </si>
  <si>
    <t>odvoz na deponijo investitorja</t>
  </si>
  <si>
    <t>( vključno temelji ) in odvoz na  deponijo investitorja</t>
  </si>
  <si>
    <t>Pazljiva demontaža obstoječe cevne ograje in odvoz</t>
  </si>
  <si>
    <t>na začasno deponijo ( za ponovno montažo)</t>
  </si>
  <si>
    <t>Rušenje in odstranitev obstoječe Fe ograje</t>
  </si>
  <si>
    <t xml:space="preserve">Porušitev betonskih konstrukcij in odvoz na </t>
  </si>
  <si>
    <t>Odstranitev obstoječih električnih drsnih vrat in</t>
  </si>
  <si>
    <t>odvoz na začasno deponijo ( vključno s porušitvijo</t>
  </si>
  <si>
    <t>betonskega nosilca ( 3.0/1.5/0.5 )</t>
  </si>
  <si>
    <t>Odstranitev in odvoz linijskih požiralnikov na</t>
  </si>
  <si>
    <t>Demontaža in odstranitev obstoječe avtobusne</t>
  </si>
  <si>
    <t>nadstrešnice dimenzije 4.5 x 2.0 m in odvoz na</t>
  </si>
  <si>
    <t>Razna manjša režijska dela pri čiščenju in pripravi</t>
  </si>
  <si>
    <t>gradbišča, obračunano po urah</t>
  </si>
  <si>
    <t>ur</t>
  </si>
  <si>
    <t>1.20</t>
  </si>
  <si>
    <t>dni</t>
  </si>
  <si>
    <t>na deponijo po izboru izvajalca, vključno stroški</t>
  </si>
  <si>
    <t>deponiranja</t>
  </si>
  <si>
    <t>Izdelava  nosilne plasti debeline 50 cm iz zmrzlinsko</t>
  </si>
  <si>
    <t xml:space="preserve">na podlago iz peska 0/16, debeline 5.0 cm, </t>
  </si>
  <si>
    <t>stiki zastičeni s cementno malto</t>
  </si>
  <si>
    <t xml:space="preserve">Dobava in vgradnja granitnih kock 20/20/20, </t>
  </si>
  <si>
    <t>položenih na podloga iz armiranega betona C 35/45,</t>
  </si>
  <si>
    <t>debeline 20 cm, stiki zapolnjeni z neskrčljivo</t>
  </si>
  <si>
    <t>mikroarmirano cementno malto</t>
  </si>
  <si>
    <t xml:space="preserve">Dobava in vgradnja granitnih kock 10/10/10, </t>
  </si>
  <si>
    <t>položenih na podloga iz armiranega betona C 25/30,</t>
  </si>
  <si>
    <t>debeline 20 cm, stiki zapolnjeni s cementno malto</t>
  </si>
  <si>
    <t>z bitumeskim taljivim trakom za zatesnitev</t>
  </si>
  <si>
    <t>Isto kot postavka 3.13, le pogreznjeni granitni</t>
  </si>
  <si>
    <t>Isto kot postavka 3.14, le ležeči granitni robniki</t>
  </si>
  <si>
    <t>Izkop jarkov v zemljini lll.in IV. kategorije širine dna</t>
  </si>
  <si>
    <t xml:space="preserve">do 2.0 m in globine do 2.0 m z nakladanjem in </t>
  </si>
  <si>
    <t>izboru izvajalca, vključno stroški deponiranja</t>
  </si>
  <si>
    <t>premera DN 250</t>
  </si>
  <si>
    <t>DN 400</t>
  </si>
  <si>
    <t>Preboj v obstoječe betonske jaške in cevi</t>
  </si>
  <si>
    <t>ter sanacija preboja</t>
  </si>
  <si>
    <t>2.0 m, kompletno z dodatnim izkopom, podlogo in</t>
  </si>
  <si>
    <t xml:space="preserve">vključno z LTŽ mrežo ( tip D ) </t>
  </si>
  <si>
    <t>Isto kot postavka 4.11, samo požiralniki z vtokom pod</t>
  </si>
  <si>
    <t>Dobava in monataža tipskega lovilca olj za Q=150 l/s</t>
  </si>
  <si>
    <t>4.15</t>
  </si>
  <si>
    <t>4.16</t>
  </si>
  <si>
    <t>Dobava in montaža čepov za cev DN 250</t>
  </si>
  <si>
    <t>4.17</t>
  </si>
  <si>
    <t xml:space="preserve">Zasipanje jarkov s kamnitm materialom  v slojih po </t>
  </si>
  <si>
    <t>dobava in utrjevanje z lažjimi napravami</t>
  </si>
  <si>
    <r>
      <t xml:space="preserve">iz vroče cinkane jeklene cevi </t>
    </r>
    <r>
      <rPr>
        <sz val="11"/>
        <rFont val="Calibri"/>
        <family val="2"/>
        <charset val="238"/>
      </rPr>
      <t>ф</t>
    </r>
    <r>
      <rPr>
        <sz val="11"/>
        <rFont val="Arial"/>
        <family val="2"/>
        <charset val="238"/>
      </rPr>
      <t xml:space="preserve"> 64 mm, dolžine od</t>
    </r>
  </si>
  <si>
    <t xml:space="preserve"> 2000 mm do 4000 mm</t>
  </si>
  <si>
    <t>Dobava in montaža  prometnega znaka 3313</t>
  </si>
  <si>
    <t xml:space="preserve">Dobava in montaža okroglega prometnega znaka </t>
  </si>
  <si>
    <r>
      <rPr>
        <sz val="11"/>
        <rFont val="Calibri"/>
        <family val="2"/>
        <charset val="238"/>
      </rPr>
      <t>Φ</t>
    </r>
    <r>
      <rPr>
        <sz val="11"/>
        <rFont val="Arial"/>
        <family val="2"/>
        <charset val="238"/>
      </rPr>
      <t xml:space="preserve"> 600,znaki iz Alu pločevine ( znaki 1202, 2304,</t>
    </r>
  </si>
  <si>
    <t>Dobava in montaža prometnega znaka dimenzije</t>
  </si>
  <si>
    <t>60/60, znaki iz Alu pločevine ( znaki 2431,2433,</t>
  </si>
  <si>
    <t>2436)</t>
  </si>
  <si>
    <t>Dobava in montaža trikotnega prometnega znaka,</t>
  </si>
  <si>
    <t>znak iz Alu pločevine, dolžina stranice a = 90 cm</t>
  </si>
  <si>
    <t>( znaki 2101 )</t>
  </si>
  <si>
    <t>Dobava in montaža kažipotnih znakov, znak iz</t>
  </si>
  <si>
    <t>Alu pločevine dimenzije 30/100 cm</t>
  </si>
  <si>
    <t>60/100 cm</t>
  </si>
  <si>
    <t>Isto kot postavka 5.7, samo znak dimenzije</t>
  </si>
  <si>
    <t>Dobava in montaža znaka 2434 ( Bistrica pri Tržiču)</t>
  </si>
  <si>
    <t>dimenzije 50/120</t>
  </si>
  <si>
    <t>5.10</t>
  </si>
  <si>
    <t>Montaža obstoječih prometnih znakov</t>
  </si>
  <si>
    <t>5.11</t>
  </si>
  <si>
    <t>5.12</t>
  </si>
  <si>
    <t>5.13</t>
  </si>
  <si>
    <t xml:space="preserve">Isto kot postavka 5.12, le enokomponentna rumena </t>
  </si>
  <si>
    <t>5.14</t>
  </si>
  <si>
    <t>5.15</t>
  </si>
  <si>
    <t>Dobava in montaža jeklene cevne varovalne ograje,</t>
  </si>
  <si>
    <r>
      <t xml:space="preserve">sidrane v krono zidu, cev </t>
    </r>
    <r>
      <rPr>
        <sz val="11"/>
        <rFont val="Calibri"/>
        <family val="2"/>
        <charset val="238"/>
      </rPr>
      <t>Φ</t>
    </r>
    <r>
      <rPr>
        <sz val="11"/>
        <rFont val="Arial"/>
        <family val="2"/>
        <charset val="238"/>
      </rPr>
      <t xml:space="preserve"> 76cm, stebriči na 1.5 m,</t>
    </r>
  </si>
  <si>
    <t>višina ograje 1.20 m</t>
  </si>
  <si>
    <t>5.16</t>
  </si>
  <si>
    <t xml:space="preserve">Montaža predhodno odstranjene varovalne ograje </t>
  </si>
  <si>
    <t>s sidranjem v krono zidu</t>
  </si>
  <si>
    <t>PARAPETNI ARMIRANO - BETONSKI ZID ( ZID 1, ZID 2 IN ZID 3)</t>
  </si>
  <si>
    <t>Isto kot postavka 6.12, le odvoz na začasno deponijo</t>
  </si>
  <si>
    <t>6.14</t>
  </si>
  <si>
    <t>6.15</t>
  </si>
  <si>
    <t>Zasipanje za zidom z izkopanim materialom</t>
  </si>
  <si>
    <t>raven temelj, višine do 0.4 m</t>
  </si>
  <si>
    <t>raven zid, visok do 3.0 m ( enostransko viden opaž)</t>
  </si>
  <si>
    <t>Betonska dela</t>
  </si>
  <si>
    <t>6.33</t>
  </si>
  <si>
    <t>XF2 - stena (enostranski vidni beton )</t>
  </si>
  <si>
    <t xml:space="preserve">Dela z jeklom </t>
  </si>
  <si>
    <t>6.5</t>
  </si>
  <si>
    <t>OSTALO</t>
  </si>
  <si>
    <t>6.51</t>
  </si>
  <si>
    <t>Izdelava barbakana iz PVC cevi Dn 100, dolžine</t>
  </si>
  <si>
    <t>30 cm, 10 cm nad nivojem spodnjega terena</t>
  </si>
  <si>
    <t>km</t>
  </si>
  <si>
    <t>6.52</t>
  </si>
  <si>
    <t>Razna manjša režijska dela obračunano po urah</t>
  </si>
  <si>
    <t>PODPORNI ZID</t>
  </si>
  <si>
    <t>7.11</t>
  </si>
  <si>
    <t>7.12</t>
  </si>
  <si>
    <t>7.13</t>
  </si>
  <si>
    <t>Zasipanje za zidom s kamnitim materialom</t>
  </si>
  <si>
    <t>7.21</t>
  </si>
  <si>
    <t>temelj, višine 0,4 m</t>
  </si>
  <si>
    <t>7.22</t>
  </si>
  <si>
    <t>Izdelava dvostranskega vezanega opaža za raven</t>
  </si>
  <si>
    <t>zid, visok od 1,5 m do 3,0 m - skupaj s konzolno</t>
  </si>
  <si>
    <t>ploščo</t>
  </si>
  <si>
    <t>7.23</t>
  </si>
  <si>
    <t>Nabava, dobava in montaža robnih letev 2 x 2 cm</t>
  </si>
  <si>
    <t>( v opažu) za zaokrožitev ostrih vogalov ( 3 dolžine)</t>
  </si>
  <si>
    <t>7.31</t>
  </si>
  <si>
    <t>Dobava in vgraditev cementnega betona C 12/15</t>
  </si>
  <si>
    <t>podložni beton pod temelji  5 cm</t>
  </si>
  <si>
    <t>7.32</t>
  </si>
  <si>
    <t>2 - temelji</t>
  </si>
  <si>
    <t>7.33</t>
  </si>
  <si>
    <t xml:space="preserve">Dobava in vgraditev cementnega betona C 25/30  XC </t>
  </si>
  <si>
    <t xml:space="preserve">Dobava in vgraditev cementnega betona C 30/37  XC </t>
  </si>
  <si>
    <t>4 XD3, XF2 - stena</t>
  </si>
  <si>
    <t>7.4</t>
  </si>
  <si>
    <t>Dela z jeklom</t>
  </si>
  <si>
    <t>7.41</t>
  </si>
  <si>
    <t>naravno trdega jekla B St 500 S s premerom do</t>
  </si>
  <si>
    <t>12 mm, za enostavno ojačitev</t>
  </si>
  <si>
    <t>7.42</t>
  </si>
  <si>
    <r>
      <t xml:space="preserve">jeklene žice B 500A, s premerom </t>
    </r>
    <r>
      <rPr>
        <sz val="11"/>
        <rFont val="Calibri"/>
        <family val="2"/>
        <charset val="238"/>
      </rPr>
      <t>&gt;</t>
    </r>
    <r>
      <rPr>
        <sz val="11"/>
        <rFont val="Arial"/>
        <family val="2"/>
        <charset val="238"/>
      </rPr>
      <t xml:space="preserve"> od 4 in &lt; od 12</t>
    </r>
  </si>
  <si>
    <t>mm za enostavno ojačitev</t>
  </si>
  <si>
    <t>7.5</t>
  </si>
  <si>
    <t>Zidarska dela</t>
  </si>
  <si>
    <t>7.51</t>
  </si>
  <si>
    <r>
      <t xml:space="preserve">Izvedba proboja </t>
    </r>
    <r>
      <rPr>
        <sz val="11"/>
        <rFont val="Calibri"/>
        <family val="2"/>
        <charset val="238"/>
      </rPr>
      <t>Φ</t>
    </r>
    <r>
      <rPr>
        <sz val="11"/>
        <rFont val="Arial"/>
        <family val="2"/>
        <charset val="238"/>
      </rPr>
      <t xml:space="preserve"> 200 skozi oporni zid debeline </t>
    </r>
  </si>
  <si>
    <t>40 cm</t>
  </si>
  <si>
    <t>kom</t>
  </si>
  <si>
    <t>7.52</t>
  </si>
  <si>
    <r>
      <t xml:space="preserve">Izvedba proboja </t>
    </r>
    <r>
      <rPr>
        <sz val="11"/>
        <rFont val="Calibri"/>
        <family val="2"/>
        <charset val="238"/>
      </rPr>
      <t>Φ</t>
    </r>
    <r>
      <rPr>
        <sz val="11"/>
        <rFont val="Arial"/>
        <family val="2"/>
        <charset val="238"/>
      </rPr>
      <t xml:space="preserve"> 350 skozi oporni zid debeline </t>
    </r>
  </si>
  <si>
    <t>7.53</t>
  </si>
  <si>
    <t>Dobava in vgradnja klesanih granitnih robnikov</t>
  </si>
  <si>
    <t>dimenzij 12/25 s posnetim robom - vgradnja v opaž</t>
  </si>
  <si>
    <t>kot zaključek zidz</t>
  </si>
  <si>
    <t>7.54</t>
  </si>
  <si>
    <t>Zakoličba projektiranih osi kanala in zavarovanje</t>
  </si>
  <si>
    <t>vključno s stroški deponiranja</t>
  </si>
  <si>
    <r>
      <t>m</t>
    </r>
    <r>
      <rPr>
        <sz val="11"/>
        <color indexed="8"/>
        <rFont val="Calibri"/>
        <family val="2"/>
        <charset val="238"/>
      </rPr>
      <t>³</t>
    </r>
  </si>
  <si>
    <t>Dobava in vgraditev cevi iz umetnih snovi</t>
  </si>
  <si>
    <t>vključno s peščeno posteljico debeline min 10 cm,</t>
  </si>
  <si>
    <t>planiranjem dna in obsipom s peskom</t>
  </si>
  <si>
    <t>zrnavosti 0/16 mm do višine 30 cm nad</t>
  </si>
  <si>
    <t>temenom cevi.</t>
  </si>
  <si>
    <t>DN 250, nazivna togost SN8</t>
  </si>
  <si>
    <t>začepljene</t>
  </si>
  <si>
    <t>Dobava in vgraditev jaškov iz poliestra notranji</t>
  </si>
  <si>
    <t xml:space="preserve">Kompletno z dodatnim izkopom, podlago in </t>
  </si>
  <si>
    <t>utrjenim gramoznim zasutjem ob jašku.</t>
  </si>
  <si>
    <t>Dobava in vgraditev pokrovov v vozišču razred D</t>
  </si>
  <si>
    <t>( 400 kN ), premer 600 mm iz nodularne litine s</t>
  </si>
  <si>
    <t>smradno zaporo, zaklepom in protihrupnim</t>
  </si>
  <si>
    <t>vložkom. Kompletno z nosilnim okroglim</t>
  </si>
  <si>
    <t>armirano betonskim okvirjem s temeljenjem</t>
  </si>
  <si>
    <t>ob jašku( vodotesen pokrov)</t>
  </si>
  <si>
    <t>Kompletna izdelava hišnih priključkov za cevi</t>
  </si>
  <si>
    <t>DN 160 v jaških</t>
  </si>
  <si>
    <t>Dodatna dela pri križanjih z obstoječimi</t>
  </si>
  <si>
    <t>komunalnim napravami ( nadzor upravljalcev</t>
  </si>
  <si>
    <t>ročni izkop v območju križanj,</t>
  </si>
  <si>
    <t>zavarovanje med gradnjo in pri zasipanju,</t>
  </si>
  <si>
    <t>zasip s suho mešanico) - vodovod, TK vodi,</t>
  </si>
  <si>
    <t>8.1</t>
  </si>
  <si>
    <t>( vključno jaški in hišni priključki)</t>
  </si>
  <si>
    <t>8.2</t>
  </si>
  <si>
    <t>Izkop jarkov v zemljini lll. in lV. ktg širine dna  do 2.0  m</t>
  </si>
  <si>
    <t xml:space="preserve">materila na deponijo po izboru izvajalca, </t>
  </si>
  <si>
    <t>8.3</t>
  </si>
  <si>
    <t>Enako kot točka 8.2, le globine od 2  do 4 m.</t>
  </si>
  <si>
    <t>8.4</t>
  </si>
  <si>
    <t>8.5</t>
  </si>
  <si>
    <t>Enako kot postavka 8.4, le cevi DN 200, enostransko</t>
  </si>
  <si>
    <t>8.6</t>
  </si>
  <si>
    <t>Enako kot postavka 8.4, le cevi DN 160, enostransko</t>
  </si>
  <si>
    <t>8.7</t>
  </si>
  <si>
    <t xml:space="preserve">premer 1000 mm na kanalu DN 200 - 250 globine </t>
  </si>
  <si>
    <t>cca 2.2 m.</t>
  </si>
  <si>
    <t>8.8</t>
  </si>
  <si>
    <t>8.9</t>
  </si>
  <si>
    <t>8.10</t>
  </si>
  <si>
    <t>FEKALNA KANALIZACIJA</t>
  </si>
  <si>
    <t>8.11</t>
  </si>
  <si>
    <t>Zasipanje jarka s kamnitim materialom, v slojih</t>
  </si>
  <si>
    <t xml:space="preserve">po 30 cm do planuma spodnjega ustroja, </t>
  </si>
  <si>
    <t>vključno dobava in utrjevanje z lažjimi napravami</t>
  </si>
  <si>
    <t>8.12</t>
  </si>
  <si>
    <t>Preiskus vodotesnosti kanala  po SIST EN 1610</t>
  </si>
  <si>
    <t>9.0</t>
  </si>
  <si>
    <t>9.1</t>
  </si>
  <si>
    <t>Zaščita in morebitne prestavitve plinovoda</t>
  </si>
  <si>
    <t>9.2</t>
  </si>
  <si>
    <t>Isto kot postavka 9.1, samo TK vodi</t>
  </si>
  <si>
    <t>9.3</t>
  </si>
  <si>
    <t>Isto kot postavka 9.1, samo KKS vodi</t>
  </si>
  <si>
    <t>9.4</t>
  </si>
  <si>
    <t>Obnova krone kamnitega zidu v dolžini cca 20.0 m</t>
  </si>
  <si>
    <t xml:space="preserve">( višina nadvišanja 20 cm, debelina zidu 50 cm), </t>
  </si>
  <si>
    <t>vključno z dobavo okroglega kamna ( apnenenc )</t>
  </si>
  <si>
    <t>9.5</t>
  </si>
  <si>
    <t>9.6</t>
  </si>
  <si>
    <t>Podbetoniranje obstoječega armirano - betonskega</t>
  </si>
  <si>
    <t>zidu v dolžini 6.0 m, debelina stene 30 cm, višina</t>
  </si>
  <si>
    <t xml:space="preserve">stene 1.0 m, temelj 40/100, vključno izkop, opaž, </t>
  </si>
  <si>
    <t>armatura, beton</t>
  </si>
  <si>
    <t xml:space="preserve">zidu debeline 30 cm v višini 1.0 m in dolžini 5.3 m, </t>
  </si>
  <si>
    <t>vključno izkop, opaž armatura, beton</t>
  </si>
  <si>
    <t>9.7</t>
  </si>
  <si>
    <t>Podaljšanje obstoječega armirano - betonskega</t>
  </si>
  <si>
    <t>9.8</t>
  </si>
  <si>
    <t>Izvedba temeljev za nadstrešnico 4.5 x 2.0 m in</t>
  </si>
  <si>
    <t>montaža predhodno odstranjene nadstrešnice</t>
  </si>
  <si>
    <t>9.9</t>
  </si>
  <si>
    <t>Izvedba armirano - betonske nosilne konstrukcije</t>
  </si>
  <si>
    <t>drsnih vrat, dimenzije 3.0 / 1.5 / 0.5, vključno</t>
  </si>
  <si>
    <t>izkop, opaž, armatura, beton, dovod elektrike in</t>
  </si>
  <si>
    <t>montaža predhodno odstranjenih vrat</t>
  </si>
  <si>
    <t>9.10</t>
  </si>
  <si>
    <t>10.0</t>
  </si>
  <si>
    <t>NEPREDVIDENA DELA 5 %</t>
  </si>
  <si>
    <t>Zarezanje asfalta v debelini do 12 cm</t>
  </si>
  <si>
    <t>Isto kot postavka 1.14, samo robne betonske lamele</t>
  </si>
  <si>
    <t xml:space="preserve">in začasnimi obvozi, vključno z dobavo in postavitvijo </t>
  </si>
  <si>
    <t>prometne signalizacije ( semafor )</t>
  </si>
  <si>
    <t>Dobava in vgraditev betonskih plošč 40/40, deb.5 cm</t>
  </si>
  <si>
    <t>Dobava, razgrinjanje in utrditev s peskom 0/16</t>
  </si>
  <si>
    <r>
      <t>in globine do  2 m</t>
    </r>
    <r>
      <rPr>
        <sz val="11"/>
        <color indexed="8"/>
        <rFont val="Arial"/>
        <family val="2"/>
        <charset val="238"/>
      </rPr>
      <t xml:space="preserve"> ,z nakladanjem in odvozom</t>
    </r>
  </si>
  <si>
    <t>dolžine 3,5 m debeline 50 cm, vključno izkop in temelj</t>
  </si>
  <si>
    <t xml:space="preserve">Podaljšanje ( zidanje) kamnitega zidu višine 1.0 m, </t>
  </si>
  <si>
    <t>Obnova krone armirano - betonskega zidu v dolžini</t>
  </si>
  <si>
    <t xml:space="preserve">cca 35.0 m. ( višina obnove 20 cm, debelina zidu </t>
  </si>
  <si>
    <t>50 cm), vključno opaž, armatura, beton</t>
  </si>
  <si>
    <t>Ostalo</t>
  </si>
  <si>
    <t>2301-1, 2232-3 )</t>
  </si>
  <si>
    <t>Dobava in montaža tablic za promocijo hoje</t>
  </si>
  <si>
    <t>dimenzije 60/40</t>
  </si>
  <si>
    <t>5.17</t>
  </si>
  <si>
    <t xml:space="preserve">P - 579  KROŽNO KRIŽIŠČE SOKOLNICA </t>
  </si>
  <si>
    <t xml:space="preserve">                                             ( Površine za motorni promet )</t>
  </si>
  <si>
    <t>do tlačne trdnosti Me≥ 100 Mpa ( vozišče ) oz.</t>
  </si>
  <si>
    <t>Me≥ 80 Mpa ( pločnik )</t>
  </si>
  <si>
    <t>notranjega premera Φ 80 mm, povprečne globine</t>
  </si>
  <si>
    <t>premera Φ 600 m/m iz nodularne litine z zaklepom</t>
  </si>
  <si>
    <t>notranjega premera Φ 400 z odtokom kanala</t>
  </si>
  <si>
    <t>robnikom in ltž porkovom Φ 400, tip C</t>
  </si>
  <si>
    <t xml:space="preserve">PROMETNA OPREMA </t>
  </si>
  <si>
    <t xml:space="preserve">                                             ( Površine za peš promet )</t>
  </si>
  <si>
    <t xml:space="preserve">                                             ( Prometna signalizacija )</t>
  </si>
  <si>
    <t>PROMETNA SIGNALIZACIJA</t>
  </si>
  <si>
    <t xml:space="preserve">                                       ( Izvedba ukrepov za umirjanje prometa)</t>
  </si>
  <si>
    <t>PRESTAVITEV ELEKTRO VODOV</t>
  </si>
  <si>
    <t>DDV</t>
  </si>
  <si>
    <t>SKUPAJ BREZ DDV</t>
  </si>
  <si>
    <t>POVRŠINE ZA MOTORNI PROMET</t>
  </si>
  <si>
    <t>POVRŠINE ZA PEŠ PROMET</t>
  </si>
  <si>
    <t>IZVEDBA UKREPOV ZA UMIRJANJE PROMETA</t>
  </si>
  <si>
    <t>NEPREDVIDENA DELA 5%</t>
  </si>
  <si>
    <t>A.</t>
  </si>
  <si>
    <t>B.</t>
  </si>
  <si>
    <t>D.</t>
  </si>
  <si>
    <t>C.</t>
  </si>
  <si>
    <t>E.</t>
  </si>
  <si>
    <t>F.</t>
  </si>
  <si>
    <t>SKUPAJ Z DDV</t>
  </si>
  <si>
    <t>G.</t>
  </si>
  <si>
    <t>H.</t>
  </si>
  <si>
    <t>POPIS DEL</t>
  </si>
  <si>
    <t>CESTNA RAZSVETLJAVA SOKOLNICA</t>
  </si>
  <si>
    <t>enota</t>
  </si>
  <si>
    <t>količina</t>
  </si>
  <si>
    <t>cena/enoto</t>
  </si>
  <si>
    <t>skupaj</t>
  </si>
  <si>
    <t>ELEKTROMONTAŽNA DELA</t>
  </si>
  <si>
    <t>Izvedba pripravljalnih del (označbe križanj in vzporednega poteka kom.vodov ter zakoličba trase in stojišč kandelabrov, demontaža obstoječih kandelabrov in odvoz svetilk na deponijo upravlalca z možnostjo kasnejše uporabe, demontaža obstoječih kabelskih vodnikov z kabeskimi priključnimi kabelskimi sponkami)</t>
  </si>
  <si>
    <t>kpl</t>
  </si>
  <si>
    <t xml:space="preserve">Dobava in montaža svetilk tip Luxtella 24 Led z LED modulom moči 76 W  alii s svetliko enakovrednih svetlobnih in tehničnih karakteristik, komplet z priborom, predstikalno napravo  in redukcijo </t>
  </si>
  <si>
    <t xml:space="preserve">kom  </t>
  </si>
  <si>
    <t>Dobava in vlečenje zemeljskega kabla v kabel.kanalizaciji, kabel PP00-y, 5x10 mm2, 1 kV, za napajanje svetilk (pri vsakem kandelabru upoštevano dodatnih 3 m za uvod do PVE) z priklopom v obstoječe prižigališče</t>
  </si>
  <si>
    <t>m</t>
  </si>
  <si>
    <t>Dobava in polaganje železnega pocinkanega valjanca 25 x 4 mm (dodatnih 0,5 m pri vsakem kandelabru)</t>
  </si>
  <si>
    <t>Dobava in polaganje opozorilnega traku</t>
  </si>
  <si>
    <t xml:space="preserve">Dobava križnih sponk in izdelava križnih stikov z bitumiziranjem spoja </t>
  </si>
  <si>
    <t xml:space="preserve">Izdelava priklopa na ozemljitve na pripravljeno uho kandelabra preko ozemljitvenega vijaka </t>
  </si>
  <si>
    <t xml:space="preserve">Dobava in montaža priključne plošče v kandelabru tip PVE-5/16-1, za varovalnimi elementi 6,3 A in kablom PP00-y, 4x1,5 mm2, za ožičenje </t>
  </si>
  <si>
    <r>
      <t>Dobava in montaža konzol za montažo dveh svetilk na kandelaber (kot 90</t>
    </r>
    <r>
      <rPr>
        <sz val="10"/>
        <color indexed="8"/>
        <rFont val="Arial"/>
        <family val="2"/>
        <charset val="238"/>
      </rPr>
      <t>°)</t>
    </r>
  </si>
  <si>
    <t>Izvedba uvleke kabla skozi temelj obstoječega kandelabra</t>
  </si>
  <si>
    <t>Izdelava priklopa predvidenega vodnika na priključne sponke obstoječega stebra CR</t>
  </si>
  <si>
    <t>Izdelava električnih meritev in izdelava merilnega protokola</t>
  </si>
  <si>
    <t>Izdelava svetlobno tehničnih meritev in izdelava merilnega protokola</t>
  </si>
  <si>
    <t>Izdelava vrisa trase v podzemni kataster       (izdelava geodetskega posnetka stojišč kandelabrov in trase kabla dolžine 303 m)  s pripravp podatkov za vpis v uradne evidence</t>
  </si>
  <si>
    <t>Testiranje  in vstavitev v pogon (funkcionalni preizkus)</t>
  </si>
  <si>
    <t>ELEKTROMONTAŽNA DELA SKUPAJ</t>
  </si>
  <si>
    <t>GRADBENA DELA</t>
  </si>
  <si>
    <t>Pripravljalna dela na gradbišču, ki vsebujejo:porušitev z demontažo betonskega temelja obstoječega kandelabrov do višine 9m in obstoječe kabel.kanalizacije kamion in odvoz na deponijo z vsemi stroški</t>
  </si>
  <si>
    <t>Strojni izkop jarka (pred.v III-IV ktg.) in izdelava kabelske kanalizacije 1 x Stigmaflex cev fi 75 mm v zemljini III— IV ktg. - obbetonirane (ali 1x cevi enakovrednih tehničnih karakteristik in enakim fi), polaganje opozorilnega traku, čiščenje trase, nakladanje viška materiala na kamion in odvoz na deponijo z vsemi stroški</t>
  </si>
  <si>
    <t>m'</t>
  </si>
  <si>
    <t>Izkop in montaža montažnega temelja tip Vigred za kandelaber H = 9 m predvideno v zemlji  III — IV ktg, čiščenje trase , nakladanje viška materiala na kamion in odvoz na deponijo z vsemi stroški</t>
  </si>
  <si>
    <t>2.4</t>
  </si>
  <si>
    <t>Izkop in izdelava z kabel.jaška pred kandelabrom bet.cev fi 40 z Ltž pokrovom 15 Tdim. 35x35 cm predvideno v zemljini III- IV ktg</t>
  </si>
  <si>
    <t xml:space="preserve">kom </t>
  </si>
  <si>
    <t>2.5</t>
  </si>
  <si>
    <t>Izkop in izdelava kabel.jaška fi 80 cm z Ltž pokrovom 15 T, čiščenje trase , nakladanje viška materiala na kamion in odvoz na deponijo z vsemi stroški</t>
  </si>
  <si>
    <t>GRADBENA DELA SKUPAJ</t>
  </si>
  <si>
    <t>REKAPITULACIJA RAZSVETLJAVA</t>
  </si>
  <si>
    <t xml:space="preserve">SKUPAJ </t>
  </si>
  <si>
    <t>brez DDV</t>
  </si>
  <si>
    <t>Opomba:</t>
  </si>
  <si>
    <t>Cene so orientacijeske, natančne se dobijo na osnovi ponudb.</t>
  </si>
  <si>
    <t>VODOVOD*</t>
  </si>
  <si>
    <t>FEKALNA KANALIZACIJA*</t>
  </si>
  <si>
    <t>* obrnjena davčna obveznost 76.a člen ZDDV-1</t>
  </si>
  <si>
    <t>REKONSTRUKCIJA VODOVODNEGA OMREŽJA SLOGRAD - V SKLOPU IZGRADNJE KROŽIŠČA</t>
  </si>
  <si>
    <t>P-2732 V</t>
  </si>
  <si>
    <t>V cenah je potrebno upoštevati tudi drobni tesnilni in vijačni material potreben za montažo vodovoda.</t>
  </si>
  <si>
    <t>1.</t>
  </si>
  <si>
    <t>CEVNI MATERIAL</t>
  </si>
  <si>
    <t>1.1.</t>
  </si>
  <si>
    <t xml:space="preserve">CEVI </t>
  </si>
  <si>
    <t>1.1.1.</t>
  </si>
  <si>
    <r>
      <t xml:space="preserve">cevi NL (LTŽ-DUKTIL) </t>
    </r>
    <r>
      <rPr>
        <sz val="11"/>
        <rFont val="Symbol"/>
        <family val="1"/>
        <charset val="2"/>
      </rPr>
      <t xml:space="preserve">f </t>
    </r>
    <r>
      <rPr>
        <sz val="11"/>
        <rFont val="Arial"/>
        <family val="2"/>
        <charset val="238"/>
      </rPr>
      <t>100 C40</t>
    </r>
  </si>
  <si>
    <t>m1</t>
  </si>
  <si>
    <t>1.1.2.</t>
  </si>
  <si>
    <t>1.1.3.</t>
  </si>
  <si>
    <r>
      <t xml:space="preserve">cevi NL (LTŽ-DUKTIL) </t>
    </r>
    <r>
      <rPr>
        <sz val="11"/>
        <rFont val="Symbol"/>
        <family val="1"/>
        <charset val="2"/>
      </rPr>
      <t xml:space="preserve">f </t>
    </r>
    <r>
      <rPr>
        <sz val="11"/>
        <rFont val="Arial"/>
        <family val="2"/>
        <charset val="238"/>
      </rPr>
      <t>80 C40 - priključki hidrantov</t>
    </r>
  </si>
  <si>
    <t>1.1.4.</t>
  </si>
  <si>
    <t xml:space="preserve">cevi PE 80, d 32mm , PN 12,5 - za hišne priključke </t>
  </si>
  <si>
    <t>1.1.5.</t>
  </si>
  <si>
    <t>cev PE 80 d 63 mm, PN 12,5 - za hišne priključke</t>
  </si>
  <si>
    <t>1.1.6.</t>
  </si>
  <si>
    <t xml:space="preserve">Zaščitna PEHD cevi DN 75 mm za hišne priključke (v cestnem telesu) </t>
  </si>
  <si>
    <t>1.1.7.</t>
  </si>
  <si>
    <t xml:space="preserve">Zaščitna PEHD cevi DN 110 mm za hišne priključke (v cestnem telesu) </t>
  </si>
  <si>
    <t>1.2.</t>
  </si>
  <si>
    <t>FAZONSKI KOSI</t>
  </si>
  <si>
    <t>1.2.1.</t>
  </si>
  <si>
    <t>EU KOS za cev NL DN 100 mm</t>
  </si>
  <si>
    <t>1.2.2.</t>
  </si>
  <si>
    <t>F kos za cev NL DN 100 mm</t>
  </si>
  <si>
    <t>1.2.3.</t>
  </si>
  <si>
    <t>EU KOS za cev NL DN 80 mm</t>
  </si>
  <si>
    <t>1.2.4.</t>
  </si>
  <si>
    <t>T KOS DN 100/80</t>
  </si>
  <si>
    <t>1.2.5.</t>
  </si>
  <si>
    <t>T KOS DN 100/100</t>
  </si>
  <si>
    <t>1.2.6.</t>
  </si>
  <si>
    <t>T KOS DN 100/50</t>
  </si>
  <si>
    <t>1.2.7.</t>
  </si>
  <si>
    <t>FF KOS DN 100, l = 800 mm</t>
  </si>
  <si>
    <t>1.2.8.</t>
  </si>
  <si>
    <t>FF KOS DN 100, l = 1000 mm</t>
  </si>
  <si>
    <t>1.2.9.</t>
  </si>
  <si>
    <t>FF KOS DN 80, l = 400 mm</t>
  </si>
  <si>
    <t>1.2.10.</t>
  </si>
  <si>
    <t>FF KOS DN 80, l = 600 mm</t>
  </si>
  <si>
    <t>1.2.11.</t>
  </si>
  <si>
    <t>FF KOS DN 80, l = 800 mm</t>
  </si>
  <si>
    <t>1.2.12.</t>
  </si>
  <si>
    <t>FF KOS DN 80, l = 1000 mm</t>
  </si>
  <si>
    <t>1.2.13.</t>
  </si>
  <si>
    <t xml:space="preserve"> N KOS DN 80</t>
  </si>
  <si>
    <t>1.2.14.</t>
  </si>
  <si>
    <t>MMK DN 100, 45°</t>
  </si>
  <si>
    <t>1.2.15.</t>
  </si>
  <si>
    <t>MMK DN 100, 30°</t>
  </si>
  <si>
    <t>1.2.16.</t>
  </si>
  <si>
    <t>MMK DN 100, 22°</t>
  </si>
  <si>
    <t>1.2.17.</t>
  </si>
  <si>
    <t>MMK DN 100, 11°</t>
  </si>
  <si>
    <t>1.2.18.</t>
  </si>
  <si>
    <t>FFK DN 100, 45°</t>
  </si>
  <si>
    <t>1.2.19.</t>
  </si>
  <si>
    <t>FFK DN 100, 30°</t>
  </si>
  <si>
    <t>1.2.20.</t>
  </si>
  <si>
    <t>FFK DN 100, 11°</t>
  </si>
  <si>
    <t>1.2.21.</t>
  </si>
  <si>
    <t>FFQ kos DN 80, 90°</t>
  </si>
  <si>
    <t>1.2.22.</t>
  </si>
  <si>
    <t>Žabji pokrov s prirobnico DN 80</t>
  </si>
  <si>
    <t>1.2.23.</t>
  </si>
  <si>
    <t>1.2.24.</t>
  </si>
  <si>
    <t>1.3.</t>
  </si>
  <si>
    <t>ARMATURE</t>
  </si>
  <si>
    <t>1.3.1.</t>
  </si>
  <si>
    <t>Ovalni zasun DN 100 mm z ročnim kolesom</t>
  </si>
  <si>
    <t>1.3.2.</t>
  </si>
  <si>
    <t>Ovalni zasun DN 80 mm z ročnim kolesom</t>
  </si>
  <si>
    <t>1.3.4.</t>
  </si>
  <si>
    <t>Prirobnični čistilni kos DN 80</t>
  </si>
  <si>
    <t>1.3.5.</t>
  </si>
  <si>
    <t>Montažno - demontažni kos DN 80</t>
  </si>
  <si>
    <t>1.3.6.</t>
  </si>
  <si>
    <t>1.3.7.</t>
  </si>
  <si>
    <t>Nadzmeni hidrant DN 80/1250, lomljivi inox</t>
  </si>
  <si>
    <t>1.3.8.</t>
  </si>
  <si>
    <t>Navrtni zasun za cev NL DN 100mm, priključek PE d32 mm, teleskopska vgradna garnitura, inox koleno in cestna kapa DN125 (hišni priključki)</t>
  </si>
  <si>
    <t>1.3.9.</t>
  </si>
  <si>
    <t>1.3.10.</t>
  </si>
  <si>
    <t>1.3.11.</t>
  </si>
  <si>
    <t xml:space="preserve">Označevalne tablice za označevanje podzemnih armatur, vključno z izdelavo betonskega temelja za stebriček, pocinkanim stebričkom, nosilno objemko in tablico. </t>
  </si>
  <si>
    <t>SKUPAJ CEVNI MATERIAL</t>
  </si>
  <si>
    <t>2.</t>
  </si>
  <si>
    <t>MONTAŽNA DELA</t>
  </si>
  <si>
    <t>2.1.</t>
  </si>
  <si>
    <t>Prenos in spuščanje fazonov in armatur do teže 100 kg/kom</t>
  </si>
  <si>
    <t>2.2.</t>
  </si>
  <si>
    <t>2.3.</t>
  </si>
  <si>
    <t>2.5.</t>
  </si>
  <si>
    <t>Polaganje in stikovanje cevi PE d63 mm in uvlačenje v ustrezne zaščitne cevi PEHD (hišni priključki)</t>
  </si>
  <si>
    <t>2.6.</t>
  </si>
  <si>
    <t>Polaganje in stikovanje cevi PE d32 mm in uvlačenje v ustrezne zaščitne cevi PEHD (hišni priključki)</t>
  </si>
  <si>
    <t>2.7.</t>
  </si>
  <si>
    <t>Montaža fazonov na prirobnice</t>
  </si>
  <si>
    <t>2.8.</t>
  </si>
  <si>
    <t>Montaža ovanih zasunov z ročnim kolesom</t>
  </si>
  <si>
    <t>2.8.1.</t>
  </si>
  <si>
    <r>
      <t xml:space="preserve">f </t>
    </r>
    <r>
      <rPr>
        <sz val="11"/>
        <rFont val="Arial"/>
        <family val="2"/>
        <charset val="238"/>
      </rPr>
      <t>100 mm</t>
    </r>
  </si>
  <si>
    <t>2.8.2.</t>
  </si>
  <si>
    <r>
      <t xml:space="preserve">f </t>
    </r>
    <r>
      <rPr>
        <sz val="11"/>
        <rFont val="Arial"/>
        <family val="2"/>
        <charset val="238"/>
      </rPr>
      <t>80 mm</t>
    </r>
  </si>
  <si>
    <t>2.9.</t>
  </si>
  <si>
    <t xml:space="preserve">Montaža ovanih zasunov z vgradbeno garnituro in varovalno cestno kapo. </t>
  </si>
  <si>
    <t>2.9.1.</t>
  </si>
  <si>
    <t>2.10.</t>
  </si>
  <si>
    <t>Montaža nadtalnih hidrantov</t>
  </si>
  <si>
    <t>2.11.</t>
  </si>
  <si>
    <t>Montaža podzemnega zračnika z vgradno garnituro in cestno kapo</t>
  </si>
  <si>
    <t>2.12.</t>
  </si>
  <si>
    <t>Montaža hišnih priključkov</t>
  </si>
  <si>
    <t>2.13.</t>
  </si>
  <si>
    <t>2.14.</t>
  </si>
  <si>
    <t>Tlačni preizkus</t>
  </si>
  <si>
    <t>2.15.</t>
  </si>
  <si>
    <t>Dezinfekcija cevovoda</t>
  </si>
  <si>
    <t>2.17.</t>
  </si>
  <si>
    <t xml:space="preserve">Nabava, dobava in vgraditev opozorilnega PVC traku, modre barve z napispom "POZOR VODOVOD" </t>
  </si>
  <si>
    <t>2.18.</t>
  </si>
  <si>
    <t>Kompletna izdelava bypassa vodovoda za nemoteno oskrbo s pitno vodo prebivalcev na območju gradnje. Dolžina bypassa ca 150 metrov. Cev PE (100) d90 mm. Vključno z dezinfekcijo in vsemi prevezavami hišnih priključkov. V ceni upoštevati ves potrebni material, vkjlučno z montažnimi deli. Gradbena dela upoštevana pri vodovodu.</t>
  </si>
  <si>
    <t>2.19.</t>
  </si>
  <si>
    <t>Razna manjša dela, ki se bodo pojaivla pri montaži vodovoda kot npr:  prevezave obstoječega vodovoda na nov vodovod, odzračevanje sistemov, začasne prevezave priključkov… Obračun po dejanskih urah vpisanih in potrejenih v gradbenem dnevniku</t>
  </si>
  <si>
    <t>PK delavec</t>
  </si>
  <si>
    <t>ura</t>
  </si>
  <si>
    <t>VK delavec</t>
  </si>
  <si>
    <t>2.20.</t>
  </si>
  <si>
    <t>Razna upravičena nepredvidena dela v  vrednosti 10% ostalih del</t>
  </si>
  <si>
    <t>SKUPAJ MONTAŽNA DELA</t>
  </si>
  <si>
    <t>3.</t>
  </si>
  <si>
    <t>Zgornji in spodnji ustroj vozišča ter asfalterska dela in zunanje ureditve upoštevane v popisu za krožišče</t>
  </si>
  <si>
    <t>3.1.</t>
  </si>
  <si>
    <t>Zakoličba projektiranih osi in zaščita točk</t>
  </si>
  <si>
    <t>3.4.</t>
  </si>
  <si>
    <t>Izkop jarkov v zemljini III. ktg. širine 1.00 do 2.00 m in globine do 2.00 m, z nakladanjem in odvozom na deponijo na razdalji do 10 km. Vključno z razprostriranjem na deponiji in plačilom takse.</t>
  </si>
  <si>
    <t>m3</t>
  </si>
  <si>
    <t>3.7.</t>
  </si>
  <si>
    <t>Kompletna izdelava posteljice iz 2x sejanega peska v debelini 10 cm.</t>
  </si>
  <si>
    <t>m2</t>
  </si>
  <si>
    <t>3.8.</t>
  </si>
  <si>
    <t>Izdelava zasipa cevi z 2x sejanim peskom granulacije od 4-8 mm v debelini vsaj 20 cm nad temenom cevi.</t>
  </si>
  <si>
    <t>3.9.</t>
  </si>
  <si>
    <t>Kompletna izdelava betonskih blokov za sidranje cevi z objemkami in podložno gumo</t>
  </si>
  <si>
    <t>3.10.</t>
  </si>
  <si>
    <t>Kompletna izdelava armirano betonskega jaška notranje dimenzije 2.00 x 1.50 m in globine 1.85 m z dodatnim izkopom, opažem, armaturo, betonom, zasipom in LTŽ pokrovom 60x60 cm (razred D400) in vso pripadajočo opremo po priloženem detajlu. Vključno z izdelavo, dobavo in montažo inox lestve.</t>
  </si>
  <si>
    <t>3.10A</t>
  </si>
  <si>
    <t>Kompletna izdelava armirano betonskega jaška notranje dimenzije 1,80 x 1.50 m in globine 1.85 m z dodatnim izkopom, opažem, armaturo, betonom, zasipom in LTŽ pokrovom 60x60 cm (razred D400) in vso pripadajočo opremo po priloženem detajlu. Vključno z izdelavo, dobavo in montažo inox lestve.</t>
  </si>
  <si>
    <t>3.10B</t>
  </si>
  <si>
    <t>Kompletna izdelava armirano betonskega jaška notranje dimenzije 2,00 x 1.60 m in globine 1.85 m z dodatnim izkopom, opažem, armaturo, betonom, zasipom in LTŽ pokrovom 60x60 cm (razred D400) in vso pripadajočo opremo po priloženem detajlu. Vključno z izdelavo, dobavo in montažo inox lestve.</t>
  </si>
  <si>
    <t>3.11.</t>
  </si>
  <si>
    <t>Kompletna izdelava armirano betonskega jaška notranje dimenzije 2.30 x 1.80 m in globine 1.85 m z dodatnim izkopom, opažem, armaturo, betonom, zasipom in LTŽ pokrovom 60x60 cm (razred D400) in vso pripadajočo opremo po priloženem detajlu. Vključno z izdelavo, dobavo in montažo inox lestve.</t>
  </si>
  <si>
    <t>3.12.</t>
  </si>
  <si>
    <t xml:space="preserve">Zasipanje jarkov z gramoznim materialom v slojih po 30 cm z utrjevanjem do potrebne zbitosti. </t>
  </si>
  <si>
    <t>3.14.</t>
  </si>
  <si>
    <t xml:space="preserve">Izvedba križanj z ostalimi komunalnimi vodi (zakoličba,nadzor upravljalcev, ročni izkop v območju križanj, zavarovanje med gradnjo in pri zasipanju, zasip s suho mešanico)        </t>
  </si>
  <si>
    <t>3.15.</t>
  </si>
  <si>
    <t>3.16.</t>
  </si>
  <si>
    <t>Kompletna izdelava tlakovanja poškodovanega dna struge z kamnom v betonu (kosi premera nad 50 cm)  in brežin (kamni premera do 20 cm) do višine 50 cm - strojno zidanje. Kompletno z vsemi potrebnimi deli. Obračun po m3 kamna v betonu</t>
  </si>
  <si>
    <t>3.17.</t>
  </si>
  <si>
    <t>Črpanje vode iz gradbene jame. Obračun po dejanskih urah vpisanih v gradbeni dnevnik.</t>
  </si>
  <si>
    <t>3.23.</t>
  </si>
  <si>
    <t>Razna nepredvidena dela, ki bodo nastala iz objektivnih vzrokov in zaradi del pod prometom in zaradi bližine potekov ostalih naprav (telekom, elektro, kanalizacija, obst. vodovod), ter morebitne prestavitve obstoječih vodov. Obračun po dejansko izvedenih delih.</t>
  </si>
  <si>
    <t>SKUPAJ GRADBENA DELA</t>
  </si>
  <si>
    <t>REKAPITULACIJA:</t>
  </si>
  <si>
    <t>JAVNA RAZSVETLJAVA</t>
  </si>
  <si>
    <t>Odgovorni vodja projekta: Ivan Eler, univ. dipl. inž. grad IZS G-0326</t>
  </si>
  <si>
    <t>Planing, d.o.o., Križe</t>
  </si>
  <si>
    <t>Datum: 15. 11. 2017</t>
  </si>
  <si>
    <t xml:space="preserve">Popis materiala in del ter ocena stroškov </t>
  </si>
  <si>
    <t>A elektro material</t>
  </si>
  <si>
    <t>OPIS POSTAVKE</t>
  </si>
  <si>
    <t>kol</t>
  </si>
  <si>
    <t>enm</t>
  </si>
  <si>
    <t>cena</t>
  </si>
  <si>
    <t>znesek</t>
  </si>
  <si>
    <t>Dobava pocinkanega valjanca 25x4 mm.</t>
  </si>
  <si>
    <t>Dobava križne sponke 60x60, za spojitev povezav na odsekih trase.</t>
  </si>
  <si>
    <t>Dobava kabelskih končnikov za kable NAY2Y-J 4x150+1,5; 0,6/1kV, z kabelskimi čevlji - notranja montaža</t>
  </si>
  <si>
    <t>klp</t>
  </si>
  <si>
    <t>ZAKLJUČEK NN EPKT0047 (4X150)</t>
  </si>
  <si>
    <t>ČEVELJ KABEL GN ALCU 150-16-40</t>
  </si>
  <si>
    <t>4.</t>
  </si>
  <si>
    <t>Dobava kabelskih končnikov za kable NAY2Y-J 4x70+1,5; 0,6/1kV, z kabelskimi čevlji - notranja montaža</t>
  </si>
  <si>
    <t>ZAKLJUČEK NN EPKT0031 (4X70)</t>
  </si>
  <si>
    <t>ČEVELJ KABEL GN ALCU 70-12-29</t>
  </si>
  <si>
    <t>5.</t>
  </si>
  <si>
    <t>Dobava kabelskih končnikov za kable NAY2Y-J 4x35+1,5; 0,6/1kV, z kabelskimi čevli - notranja montaža</t>
  </si>
  <si>
    <t>ZAKLJUČEK NN EPKT0015 (4X35)</t>
  </si>
  <si>
    <t>ČEVELJ KABEL GN ALCU 35-8-21</t>
  </si>
  <si>
    <t>Skupaj:</t>
  </si>
  <si>
    <t>€</t>
  </si>
  <si>
    <t>Ostali drobni in nespecificiran material</t>
  </si>
  <si>
    <t>%</t>
  </si>
  <si>
    <t>Skupaj ocenjena vrednost elekto materiala: A</t>
  </si>
  <si>
    <t>B elektromontažna dela</t>
  </si>
  <si>
    <t>Izvlek NN kablov 150 mm2 iz kabelske kanalizacije</t>
  </si>
  <si>
    <t>Izvlek NN kablov 70 mm2 iz kabelske kanalizacije</t>
  </si>
  <si>
    <t>Izvlek NN kablov 35 mm2 iz kabelske kanalizacije</t>
  </si>
  <si>
    <t>Polaganje NN kablov 150 mm2 v kabelsko kanalizacijo</t>
  </si>
  <si>
    <t>Polaganje NN kablov 70 mm2 v kabelsko kanalizacijo</t>
  </si>
  <si>
    <t>6.</t>
  </si>
  <si>
    <t>Polaganje NN kablov 35 mm2 v kabelsko kanalizacijo</t>
  </si>
  <si>
    <t>7.</t>
  </si>
  <si>
    <t>Odklop in izvlačenje obstoječega kabla iz omarice</t>
  </si>
  <si>
    <t>8.</t>
  </si>
  <si>
    <t>Izdelava kabelskega končnika vključno s  kabelskim zaključkom (vime) in priklop kabla v PMO ali NNR za NN kabel 4 x 150 mm2</t>
  </si>
  <si>
    <t>9.</t>
  </si>
  <si>
    <t>Izdelava kabelskega končnika vključno s  kabelskim zaključkom (vime)  in priklop kabla v PMO ali NNR za NN kabel 4 x 70 mm2</t>
  </si>
  <si>
    <t>10.</t>
  </si>
  <si>
    <t>Izdelava kabelskega končnika vključno s  kabelskim zaključkom (vime) in priklop kabla v PMO ali NNR za NN kabel 4 x 35 mm2</t>
  </si>
  <si>
    <t>11.</t>
  </si>
  <si>
    <t>Uvlačenje in pritrditev kabla v omarici</t>
  </si>
  <si>
    <t>Razna manjša nepredvidena dela</t>
  </si>
  <si>
    <t>Skupaj ocenjena vrednost elektromontažnih del: B</t>
  </si>
  <si>
    <t>C gradbena dela</t>
  </si>
  <si>
    <t>Izdelava betonskega jaška dimenzij 1,5x1,5x1,8 m z izkopom v zemljišču III. ktg., z opaženjem, armiranjem, betoniranjem sten z C25/30, montažna krovna plošča C25/30 izdelana v betonarni ali na jašku z ločenim ležiščem stene, dobava in vgradnja Ltž. pokrova 0,6x0,6 400 kN, ureditev okolice, čiščenje terena in odvoz odvečnega materiala na deponijo z vsemi stroški.</t>
  </si>
  <si>
    <t>Kombiniran izkop v zemlji III. ktg dim. 0,9x1,5 m, niveliranje dna jarka, betoniranje betonske podlage 0,1 m, dobava in polaganje 8x160 mm PVC cevi z obbetoniranjem 0,1 m nad robom cevi z C 12/15, zasip z izkopanim materialom z nabijanjem v plasteh,dobava in  polaganje opozorilnega traku, čiščenje trase, zasejanje trave, nakladanje viška materiala na kamion in odvoz na deponijo z vsemi stroški.</t>
  </si>
  <si>
    <t>Kombiniran izkop v zemlji III. ktg dim. 0,7x1,3 m, niveliranje dna jarka, betoniranje betonske podlage 0,1 m, dobava in polaganje 4x160 mm PVC cevi z obbetoniranjem 0,1 m nad robom cevi z C 12/15, zasip z izkopanim materialom z nabijanjem v plasteh,dobava in  polaganje opozorilnega traku, čiščenje trase, zasejanje trave, nakladanje viška materiala na kamion in odvoz na deponijo z vsemi stroški.</t>
  </si>
  <si>
    <t>Dobava in vgradnja betona C 25/30 v kanal za podbetoniranje obstoječih komunalnih in drugih zemeljskih vodov ali betoniranje nadomestnih betonskih elementov v cestišču, kot so betonski pločniki, mulde,... Vgradnja betona je ročna.</t>
  </si>
  <si>
    <t>Dobava in polaganje PEHD cevi 1xfi 50 mm v že predhodno izkopan jarek.</t>
  </si>
  <si>
    <t>Dodatek za pazljivi izkop po obstoječih kablih.</t>
  </si>
  <si>
    <t>Dodatek za prečkanje komunalnih, telekomunikacijskih, elektroenergetskih vodov in korenin, ograj, robnikov in podobnih ovir.</t>
  </si>
  <si>
    <t>Izdelava priključka na obstoječ jašek z rušenjem preboja v steni jaška debeline 15 cm / preboj do 1,0 m2, odvoz ruševin na stalno deponijo s plačilom prispevka za deponijo in zidarska obdelava v jašku.</t>
  </si>
  <si>
    <t>Popravilo plošče obstoječega jaška z rušenjem in odvozom na deponijo in plačilom prispevka za deponijo, izdelava opaža, armiranje in betoniranje krovne plošče, dobava in  montaža LTŽ pokrova 400 KN.</t>
  </si>
  <si>
    <t>Samo polaganje ozemljitvenega traku v že izkopani jarek.</t>
  </si>
  <si>
    <t>Priprava in nadzor del, transport in projektni nadzor</t>
  </si>
  <si>
    <t>Skupaj ocenjena vrednost gradbenih del:</t>
  </si>
  <si>
    <t>Rekapitulacija stroškov</t>
  </si>
  <si>
    <t xml:space="preserve">Skupaj: </t>
  </si>
  <si>
    <t>VODOVOD</t>
  </si>
  <si>
    <t>PRESTAVITEV ELEKTROVODOV V SKLOPU IZGRADNJE KROŽIŠČA</t>
  </si>
  <si>
    <t>PRESTAVITEV ELEKTROVODOV</t>
  </si>
  <si>
    <t>ELEKTRO MATERIAL</t>
  </si>
  <si>
    <t>I.</t>
  </si>
  <si>
    <t>HORTIKULTURNA UREDITEV</t>
  </si>
  <si>
    <t>PROJEKTANTSKI POPIS S PREDRAČUNOM</t>
  </si>
  <si>
    <t>Investitor:</t>
  </si>
  <si>
    <t>OBČINA TRŽIČ</t>
  </si>
  <si>
    <t>Trg svobode 18,</t>
  </si>
  <si>
    <t>4290 Tržič</t>
  </si>
  <si>
    <t>Objekt:</t>
  </si>
  <si>
    <t xml:space="preserve">REKONSTRUKCIJA JAVNE POTI 928752 </t>
  </si>
  <si>
    <t>NA OBMOČJU BPT TRŽIČ</t>
  </si>
  <si>
    <t>Št. projekta:</t>
  </si>
  <si>
    <t>K 127982</t>
  </si>
  <si>
    <t>Projektivno podjetje:</t>
  </si>
  <si>
    <t>PROTIM RŽIŠNIK PERC d.o.o.</t>
  </si>
  <si>
    <t>Poslovna cona A2</t>
  </si>
  <si>
    <t>4208 Šenčur</t>
  </si>
  <si>
    <t>Odgovorni projektant:</t>
  </si>
  <si>
    <t>Rok Ahačič, univ.dipl.inž.grad.</t>
  </si>
  <si>
    <t xml:space="preserve">Popis izdelal: </t>
  </si>
  <si>
    <t>Janez Hafner, univ.dipl.inž.grad.</t>
  </si>
  <si>
    <t>Datum izdelave popisa:</t>
  </si>
  <si>
    <t>januar, 2018</t>
  </si>
  <si>
    <t>SPLOŠNE ZAHTEVE ZA IZDELAVO PONUDBE</t>
  </si>
  <si>
    <t>PRI PRIPRAVI PONUDBE JE POTREBNO UPOŠTEVATI SPODNJE TOČKE 1 - 28 SPLOŠNIH ZAHTEV ZA IZDELAVO PONUDBE, KI SE NE ZARAČUNAVAJO POSEBEJ</t>
  </si>
  <si>
    <t>V kolikor je že katerakoli od spodaj navedenih del navedena tudi v popisih, veljajo splošne zahteve za izdelavo ponudbe navedane spodaj v točkah 1-28!</t>
  </si>
  <si>
    <t>Čiščenje terena pred in po gradnji ter priprava in organizacija gradbišča. Stroške zaključnih del na gradbišču z odvozom odvečnega materiala in stroške vzpostavitve prvotnega stanja, kjer bo to potrebno.</t>
  </si>
  <si>
    <t xml:space="preserve">Izdelava poročila o ravnanju z gradbenimi odpadki v skladu z zakonodajo, vključno z vsemi stroški in taksami ločenega zbiranja, </t>
  </si>
  <si>
    <t>Sortiranja in evidentiranja gradbenih odpadkov, zemeljskega izkopa, kot tudi stroške odvoza in predelave le teh, po določilih zakonodaje.</t>
  </si>
  <si>
    <t>Stroške vseh potrebnih ukrepov, ki so predpisana in določena z veljavnimi predpisi o varstvu pri delu in varstvom pred požarom, ki jih mora izvajalec obvezno upoštevati.</t>
  </si>
  <si>
    <t>Škoda na objektih ob gradbišču, ki jo povzroči izvajalec.</t>
  </si>
  <si>
    <t xml:space="preserve">Ponovna vzpostavitev odstranjenih mejnikov, ki jih je izvajalec odstranil izven delovnega pasu. </t>
  </si>
  <si>
    <t>Poročila o kakovostni vgradnji.</t>
  </si>
  <si>
    <t>Vsi stroški trajnega deponiranja gradbenega materiala.</t>
  </si>
  <si>
    <t>Izdelava izvedenskega mnenja za objekte na katerih bi zaradi izgradnje komunalne infrastrukture lahko prišlo do poškodb (s predhodnim posvetovanjem s predstavnikom naročnika - z nadzorom).</t>
  </si>
  <si>
    <t>Sanacija oz. povrnitev v prvotno stanje vseh dostopnih poti, ki jih bo izvajalec uporabljal za vso gradbiščno logistiko.</t>
  </si>
  <si>
    <t>Stroške obveščanja javnosti o morebitnih motnjah ter posledic nastalih zaradi motenj.</t>
  </si>
  <si>
    <t>12.</t>
  </si>
  <si>
    <t>Vse stroške povezane z izvajanjem ukrepov skladno s Uredbo o preprečevanju in zmanjševanju emisije delcev iz gradbišč (Ur.list RS, št. 21/2011) ter izdelavo elaborata preprečevanja in zmanjševanja emisije delcev iz gradbišča.</t>
  </si>
  <si>
    <t>13.</t>
  </si>
  <si>
    <t>Vse stroške glede posegov na obstoječem cevovodu, pri čemer se izvajalec z upravljalcem uskladi glede organizacije obnove,</t>
  </si>
  <si>
    <t>14.</t>
  </si>
  <si>
    <t>Vse stroške električne energije, vode, TK priključkov, razsvetljave,ogrevanja…</t>
  </si>
  <si>
    <t>15.</t>
  </si>
  <si>
    <t>Vse stroške zavarovanja opreme v času izvedbe del in delavcev ter materiala na gradbišču v času izvajanja del, od začetka do  uporabnega dovolj.</t>
  </si>
  <si>
    <t>16.</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</si>
  <si>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</si>
  <si>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17.</t>
  </si>
  <si>
    <t>Vse stroške pridobitve potrebnih soglasij in dovoljenj v zvezi s prečkanji cevovodov, stroške zaščite vseh komunalnih naprav in stroške upravljavcev ali njihovih predstavnikov, stroške raznih pristojbin s tem v zvezi.</t>
  </si>
  <si>
    <t>18.</t>
  </si>
  <si>
    <t>Vse količine pri zemeljskih delih so v raščenem stanju.</t>
  </si>
  <si>
    <t>19.</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</si>
  <si>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</si>
  <si>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20.</t>
  </si>
  <si>
    <t xml:space="preserve">Meritve nosilnosti podlage, izdelava poročil, nadzor geomehanika z vpisom v gradbeni dnevnik in izdelavo končnega poročila, geodetska spremljava v skladu z navodili geomehanika, strošek ogrevanja v času izvajanja del, če so zunanje temp. neustrezne za normalno napredovanje del. </t>
  </si>
  <si>
    <t>21.</t>
  </si>
  <si>
    <t>V ceni je zajeto tudi: droben potrošen mtr., preizkus instalacij in vse potrebne meritve za uspešno opravljen teh. pregled, pridobitev pozitivneih izvedeniškeih mnenj, navodila za obratovanje in vzdrževanje POV v 4 izvodih.</t>
  </si>
  <si>
    <t>22.</t>
  </si>
  <si>
    <t>Vsa potrebna dokumentacija, ki je potrebna za tehnični pregled, prodobitev uporabnega dovoljenja in vris v kataster GJI.</t>
  </si>
  <si>
    <t>23.</t>
  </si>
  <si>
    <t>Cena na enoto za več in manj dela se ne spreminja.</t>
  </si>
  <si>
    <t>24.</t>
  </si>
  <si>
    <t>25.</t>
  </si>
  <si>
    <t>Ponudnik mora k ponudbi priložiti prospekte za vso ponujeno opremo v vseh sklopih.</t>
  </si>
  <si>
    <t>26.</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</si>
  <si>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</si>
  <si>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27.</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</si>
  <si>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</si>
  <si>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28.</t>
  </si>
  <si>
    <t>Postavitev linijskih pomičnih zaščitnih ograj pri gradnji skozi naselje ali vzporedno z občinsko cesto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</si>
  <si>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CESTA</t>
  </si>
  <si>
    <t>MOST</t>
  </si>
  <si>
    <t>METEORNA KANALIZACIJA</t>
  </si>
  <si>
    <t>JAVNA RAZSVETLJAVA gradbena dela</t>
  </si>
  <si>
    <t>JAVNA RAZSVETLJAVA montažna dela</t>
  </si>
  <si>
    <t>TK OMREŽJE (Telekom) - gradbena dela</t>
  </si>
  <si>
    <t>RAZNA DELA</t>
  </si>
  <si>
    <r>
      <t>OPOMBE:</t>
    </r>
    <r>
      <rPr>
        <sz val="10"/>
        <rFont val="Arial CE"/>
        <family val="2"/>
        <charset val="238"/>
      </rPr>
      <t xml:space="preserve"> </t>
    </r>
  </si>
  <si>
    <t>- V popisu so zajeta vsa dela po projektu, niso pa zajeta spremljajoča dela po zahtevah soglasodajalcev (arheološka izkopavanja,…).</t>
  </si>
  <si>
    <t>- Vsi izkopi, nasipi, zasipi in transporti zemljin ter nasipov se obračunavajo v raščenem stanju.</t>
  </si>
  <si>
    <t>- Izvajalec mora priložiti dokazila o deponiranju izkopa od pooblaščene deponije.</t>
  </si>
  <si>
    <t xml:space="preserve">PREDDELA </t>
  </si>
  <si>
    <t>št.post.</t>
  </si>
  <si>
    <t>opis postavke</t>
  </si>
  <si>
    <t>EM</t>
  </si>
  <si>
    <t>cena/EM</t>
  </si>
  <si>
    <t>vrednost (€)</t>
  </si>
  <si>
    <t>Priprava in ogranizacija gradbišča z gradbiščno tablo vključno z vsemi potrebnimi deli na celotnem območju  predvidene komunalne infrastrukture. V tej postavki je potrebno zajeti tudi stroške začasnih dovoznih poti ter vzpostavitev v prvotno stanje. Izvajalec si mora ogledati trase/območje predvidene infrastrukture in v to postavko vključiti vsa potrebna dela pri organizaciji, pripravi, zavarovanju in čiščenju gradbišča. V postavki vključiti tudi zavarovanje okoliških objektov in gradbišč pred morebitnimi poškodbami v času gradnje.</t>
  </si>
  <si>
    <t xml:space="preserve">Kompletna izvedba zaščite varovanih objektov kulturne dediščine med potekom gradnje: fizična zaščita pred mehanskimi poškodbami z gradbeno mehanizacijo - zaščita z gradbenimi panoji in zaščita s PVC folijo. </t>
  </si>
  <si>
    <t>Preverba podatkov, detekcija, odkrivanje ter trasna in višinska zakoličba vseh komunalnih in energetskih vodov ter oznaka križanj na predvideni dolžini izgradnje komunalne infrastrukture.</t>
  </si>
  <si>
    <t>Čiščenje terena, posek grmičevja in dreves s premerom debla do 20 cm, kompletno z izkopom panjev, nakladanjem na kamion, odvozom na deponijo in plačilom vseh stroškov deponiranja.</t>
  </si>
  <si>
    <r>
      <t>m</t>
    </r>
    <r>
      <rPr>
        <vertAlign val="superscript"/>
        <sz val="10"/>
        <rFont val="Arial CE"/>
        <charset val="238"/>
      </rPr>
      <t>2</t>
    </r>
  </si>
  <si>
    <r>
      <t xml:space="preserve">Posek dreves s premerom debla od 20 do 50 cm, kompletno z izkopom panjev, nakladanjem na kamion, odvozom na </t>
    </r>
    <r>
      <rPr>
        <sz val="10"/>
        <rFont val="Arial CE"/>
        <family val="2"/>
        <charset val="238"/>
      </rPr>
      <t xml:space="preserve">deponijo </t>
    </r>
    <r>
      <rPr>
        <sz val="10"/>
        <rFont val="Arial CE"/>
        <family val="2"/>
        <charset val="238"/>
      </rPr>
      <t>in plačilom vseh stroškov deponiranja.</t>
    </r>
  </si>
  <si>
    <t>Površinski izkop humusa v debelini cca 25 cm, z deponiranjem materiala na začasni gradbiščni deponiji.</t>
  </si>
  <si>
    <r>
      <t>m</t>
    </r>
    <r>
      <rPr>
        <vertAlign val="superscript"/>
        <sz val="10"/>
        <rFont val="Arial CE"/>
        <charset val="238"/>
      </rPr>
      <t>3</t>
    </r>
  </si>
  <si>
    <t>Zarez - odrez asfalta debeline cca 10 cm.</t>
  </si>
  <si>
    <r>
      <t>m</t>
    </r>
    <r>
      <rPr>
        <vertAlign val="superscript"/>
        <sz val="10"/>
        <rFont val="Arial CE"/>
        <family val="2"/>
        <charset val="238"/>
      </rPr>
      <t>1</t>
    </r>
  </si>
  <si>
    <t>Rušenje obstoječega asfalta v debelini 5 do 15 cm, nalaganje ruševin na transportno sredstvo, odvoz v stalno pooblaščeno deponijo po izboru izvajalca z vključenimi vsemi stroški deponiranja.</t>
  </si>
  <si>
    <r>
      <t>m</t>
    </r>
    <r>
      <rPr>
        <vertAlign val="superscript"/>
        <sz val="10"/>
        <rFont val="Arial CE"/>
        <family val="2"/>
        <charset val="238"/>
      </rPr>
      <t>2</t>
    </r>
  </si>
  <si>
    <t>Rušenje dela obstoječega kamnitega zidca debeline 30cm, nalaganje ruševin na transportno sredstvo, odvoz v stalno pooblaščeno deponijo po izboru izvajalca z vključenimi vsemi stroški deponiranja.</t>
  </si>
  <si>
    <t xml:space="preserve">Rušenje obstoječih betonskih robnikov in lamel, skupaj z betonsko podlago, nalaganje ruševin na transportno sredstvo, odvoz v stalno deponijo po izboru izvajalca z vključenimi vsemi stroški deponiranja. </t>
  </si>
  <si>
    <t>Rušenje obstoječih cestnih požiralnikov, nalaganje ruševin na transportno sredstvo, odvoz v stalno deponijo po izboru izvajalca z vključenimi vsemi stroški deponiranja.</t>
  </si>
  <si>
    <t>Rušenje obstoječih betonskih konstrukcij in temeljev za ulične klopi, nakladanje ruševin na kamion in odvoz na stalno deponijo po izbiri izvajalca ter plačilo vseh stroškov deponiranja.</t>
  </si>
  <si>
    <t>Odstranitev LTŽ pokrovov na obstoječih jaških, opaž, betoniranje ter dobava in vgraditev novih LTŽ pokrovov z nosilnostjo 40 t (D400) na novo višino asfalta.</t>
  </si>
  <si>
    <t>- dim. 60x60 cm,</t>
  </si>
  <si>
    <r>
      <t xml:space="preserve">- dim. </t>
    </r>
    <r>
      <rPr>
        <sz val="10"/>
        <rFont val="Arial"/>
        <family val="2"/>
        <charset val="238"/>
      </rPr>
      <t>Ø</t>
    </r>
    <r>
      <rPr>
        <sz val="10"/>
        <rFont val="Arial CE"/>
        <family val="2"/>
      </rPr>
      <t>60 cm,</t>
    </r>
  </si>
  <si>
    <t>- dim. 40x40 cm.</t>
  </si>
  <si>
    <t>Demontaža obstoječih kandelabrov javne razsvetljave,  rušenje temeljev, kompletno s cevnimi povezavami, jaški in odvozom na stalno deponijo po izbiri izvajalca ter plačilo vseh stroškov deponije.</t>
  </si>
  <si>
    <t>PREDDELA skupaj:</t>
  </si>
  <si>
    <t>II.</t>
  </si>
  <si>
    <t xml:space="preserve">DODATNA IN NEPREDVIDENA DELA </t>
  </si>
  <si>
    <t>PREDDELA SKUPAJ:</t>
  </si>
  <si>
    <t>PRIPRAVLJALNA DELA</t>
  </si>
  <si>
    <t>Zakoličba ceste v ravninskem terenu.</t>
  </si>
  <si>
    <r>
      <t>m</t>
    </r>
    <r>
      <rPr>
        <vertAlign val="superscript"/>
        <sz val="10"/>
        <rFont val="Arial CE"/>
        <charset val="238"/>
      </rPr>
      <t>1</t>
    </r>
  </si>
  <si>
    <t>Postavitev in zavarovanje prečnih profilov ceste v ravninskem terenu.</t>
  </si>
  <si>
    <t>PRIPRAVLJALNA DELA skupaj:</t>
  </si>
  <si>
    <t>ZEMELJSKA DELA</t>
  </si>
  <si>
    <t>Široki strojni izkop v terenu III.-IV. ktg, izkop v globini do 0,8 m, nakladanje materiala na transportno sredstvo, odvoz na stalno deponijo (deponijo pridobi izvajalec) ter plačilo vseh stroškov deponiranja.</t>
  </si>
  <si>
    <t>ZEMELJSKA DELA skupaj:</t>
  </si>
  <si>
    <t>III.</t>
  </si>
  <si>
    <t>SPODNJI in ZGORNJI USTROJ</t>
  </si>
  <si>
    <t>Planiranje dna izkopa z natančnostjo ± 3 cm in strojna utrditev do potrebne zbitosti.</t>
  </si>
  <si>
    <t>Dobava, razgrinjanje in planiranje drobljenega, kamnitega, nasipnega materiala, granulacije 0-63 mm v debelini cca. 50 cm ter utrjevanje do potrebne trdnosti (Ev2 ≥ 80 MPa). Vgrajevanje v slojih največ do 30 cm.</t>
  </si>
  <si>
    <r>
      <t>m</t>
    </r>
    <r>
      <rPr>
        <vertAlign val="superscript"/>
        <sz val="10"/>
        <rFont val="Arial CE"/>
        <family val="2"/>
        <charset val="238"/>
      </rPr>
      <t>3</t>
    </r>
  </si>
  <si>
    <t xml:space="preserve">Dobava, razgrinjanje, planiranje in utrjevanje tamponskega drobljenca granulacije 0 - 32 mm v debelini 25 cm, utrjevanje do potrebne zbitosti (Ev2 ≥ 120 MPa). </t>
  </si>
  <si>
    <t>Dobava, razgrinjanje, planiranje in utrjevanje tamponskega drobljenca granulacije 0 - 32 mm v debelini 25 cm (hodnik za pešce), utrjevanje do potrebne zbitosti (Ev2 ≥ 100 MPa).</t>
  </si>
  <si>
    <t>Fino planiranje tampona v predpisanih padcih po projektu, dobava sejanega peska granulacije 0-8 mm, planiranje in utrjevanje - priprava na asfaltiranje.</t>
  </si>
  <si>
    <t>Rezkanje - frezanje obstoječega finega asfalta v šir. 20 cm (stik obstoječi - novi), kompletno z dobavo in vgrajevanjem novega asfalt betona v deb. 4,0 cm.</t>
  </si>
  <si>
    <t>Čiščenje in hladni obrizg asfalta pri stikovanju obstoječega z novim.</t>
  </si>
  <si>
    <t>- nosilni sloj - AC 22 base B 50/70 A3 v deb. 7cm</t>
  </si>
  <si>
    <t>- obrabni sloj - AC 11 surf B 50/70 A3 v deb. 4 cm</t>
  </si>
  <si>
    <t>- obrabno-nosilni sloj - AC 8 surf B 70/100 A5 v deb. 4 cm (hodnik za pešce)</t>
  </si>
  <si>
    <t>Dobava in vgrajevanje predfabriciranih dvignjenih betonskih cestnih robnikov s prerezom 15/25 cm ter zastičenje s cementno malto. Kompletno s pripravo betonske podlage iz betona C12/15, 0-16 mm in vsemi pomožnimi deli.</t>
  </si>
  <si>
    <t>Dobava in vgrajevanje predfabriciranih pogreznjenih betonskih cestnih robnikov s prerezom 15/25 cm ter zastičenje s cementno malto. Kompletno s pripravo betonske podlage iz betona C12/15, 0-16 mm in vsemi pomožnimi deli.</t>
  </si>
  <si>
    <t>Dobava in vgrajevanje predfabriciranih dvignjenih vtočnih betonskih cestnih robnikov s prerezom 15/25 cm z odprtino za odtok ter zastičenje s cementno malto. Kompletno s pripravo betonske podlage iz betona C12/15, 0-16 mm in vsemi pomožnimi deli.</t>
  </si>
  <si>
    <t>Dobava in vgrajevanje dvignjenih granitnih robnikov s posnetimi robovi in prerezom 15/25 cm ter zastičenje s cementno malto. Kompletno s pripravo betonske podlage iz betona C12/15, 0-16 mm in vsemi pomožnimi deli.</t>
  </si>
  <si>
    <t>Dobava in vgrajevanje pogreznjenih granitnih robnikov s posnetimi robovi in prerezom 15/25 cm ter zastičenje s cementno malto. Kompletno s pripravo betonske podlage iz betona C12/15, 0-16 mm in vsemi pomožnimi deli.</t>
  </si>
  <si>
    <t>Dobava in vgrajevanje dvignjenih vtočnih granitnih robnikov s posnetimi robovi, s prerezom 15/25 cm z odprtino za odtok ter zastičenje s cementno malto. Kompletno s pripravo betonske podlage iz betona C12/15, 0-16 mm in vsemi pomožnimi deli.</t>
  </si>
  <si>
    <t xml:space="preserve">Dobava in vgrajevanje betonskih lamelnih robnikov s prerezom 5/20 cm. Kompletno s pripravo podlage, betonom C12/15 in vsemi pomožnimi deli. Zastičenje s cementno malto. </t>
  </si>
  <si>
    <t>Dobava in vgrajevanje temno sivih (npr. dark padang) in svetlo sivih (padang kristal) granitnih kock 10/10/10 cm na prehodih za pešce (po vzorcu v projektu), komplet z betonsko podlago (C 20/25) v debelini do 15 cm in fugiranjem stikov s cementno vodotesno malto odporno na soli in zmrzal.</t>
  </si>
  <si>
    <t>SPODNJI in ZGORNJI USTROJ skupaj:</t>
  </si>
  <si>
    <t>IV.</t>
  </si>
  <si>
    <t>PROMETNA UREDITEV</t>
  </si>
  <si>
    <t>Barvanje cestnih označb z belo oz. rumeno enokomponentno barvo za asfalt:</t>
  </si>
  <si>
    <t>-5231 - prehod za pešce - bela</t>
  </si>
  <si>
    <t>PROMETNA UREDITEV skupaj:</t>
  </si>
  <si>
    <t>V.</t>
  </si>
  <si>
    <t>CESTA SKUPAJ:</t>
  </si>
  <si>
    <t>PRIPRAVLJALNA IN RUŠITVENA DELA</t>
  </si>
  <si>
    <t>Pripravljalna dela za izvedbo novega mostu:</t>
  </si>
  <si>
    <t>- preusmeritve vodotoka za čas rušitve obstoječega in gradnjo novega mostu</t>
  </si>
  <si>
    <t>kpl.</t>
  </si>
  <si>
    <t>Zakoličba mostu in postavitev profilov.</t>
  </si>
  <si>
    <t>Postavitev in zavarovanje prečnih profilov mostu in ceste.</t>
  </si>
  <si>
    <t>Rušenje obstoječe kovinske palične ograje, nakladanje ruševin na kamion in odvoz na stalno deponijo po izbiri izvajalca ter plačilo vseh stroškov deponiranja.</t>
  </si>
  <si>
    <t>Rušenje obstoječih drsnih vrat pred mostom, nakladanje ruševin na kamion in odvoz na stalno deponijo po izbiri izvajalca ter plačilo vseh stroškov deponiranja.</t>
  </si>
  <si>
    <t>Demontaža obstoječe panelne ograje na obrežnem zidu, skladiščenje ter naknadna montaža ograje.</t>
  </si>
  <si>
    <t>Rušenje obstoječe AB konstrukcije mostu, nakladanje ruševin na kamion in odvoz na stalno deponijo po izbiri izvajalca ter plačilo vseh stroškov deponiranja.</t>
  </si>
  <si>
    <t>Rušenje obstoječega asfalta debeline 10 cm, ter nalaganje ruševin na kamijon in odvoz na stalno deponijo po izbiri izvajalca ter plačilo vseh stroškov deponije.</t>
  </si>
  <si>
    <t>Odstranitev prometnih znakov kompletno z odeponiranjem na začasni deponiji, za kasnejšo ponovno vgraditev.</t>
  </si>
  <si>
    <t>Zaščita obstoječih vodov (elektro vodi ob mostu, ki se prestavljajo zaradi posega), kompletno z vsemi potrebnimi deli. Obračun po dejanskih stroških; ocena.</t>
  </si>
  <si>
    <t>Zaščita obstoječih jaškov med rušenjem mostu kompletno z vsemi potrebnimi deli. Obračun po dejanskih stroških; ocena.</t>
  </si>
  <si>
    <r>
      <t>m</t>
    </r>
    <r>
      <rPr>
        <vertAlign val="superscript"/>
        <sz val="10"/>
        <rFont val="Arial"/>
        <family val="2"/>
        <charset val="238"/>
      </rPr>
      <t>3</t>
    </r>
  </si>
  <si>
    <t>Široki strojni izkop peščenega nasutja obstoječe ceste in materiala III.ktg v globini do 70 cm, nakladanje odvečnega materiala na kamion in odvoz na stalno deponijo po izbiri izvajalca ter plačilo vseh stroškov deponiranja.</t>
  </si>
  <si>
    <t>Strojni izkop jarkov v materialu III.-IV. ktg, globine do 3,0 m, potreben za izdelavo AB temeljev in zidov mostu ter kamnitih zložb, komplet z deponiranjem na gradbiščni deponiji.</t>
  </si>
  <si>
    <t>Ročni izkop v materialu III. ktg, globine do 2,0 m, potreben za izdelavo AB temelja, komplet z deponiranjem na gradbiščni deponiji.</t>
  </si>
  <si>
    <t>Zasip za temelji in zidovi mostu z izkopanim materialom, komplet s transportom iz gradbiščne deponije, z ustreznim utrjevanjem v plasteh, potrebno je preprečiti posedke.</t>
  </si>
  <si>
    <t>Dobava, razgrinjanje, planiranje in utrjevanje kamnitega nasipnega materiala (med temelji-dno struge). Utrjevanje do potrebne zbitosti in eventuelnim potrebnim obbetoniranjem.</t>
  </si>
  <si>
    <r>
      <t>m</t>
    </r>
    <r>
      <rPr>
        <vertAlign val="superscript"/>
        <sz val="10"/>
        <rFont val="Arial CE"/>
        <charset val="238"/>
      </rPr>
      <t>3</t>
    </r>
    <r>
      <rPr>
        <sz val="10"/>
        <rFont val="Arial CE"/>
        <family val="2"/>
        <charset val="238"/>
      </rPr>
      <t xml:space="preserve"> </t>
    </r>
  </si>
  <si>
    <t>Nakladanje in odvoz viška materiala v stalno deponijo  po izbiri izvajalca, ter plačilo vseh stroškov deponiranja.</t>
  </si>
  <si>
    <t>AB DELA</t>
  </si>
  <si>
    <t>Dobava in vgrajevanje podložnega betona C 12/15 v debelini 10 cm, pod pasovnimi temelji in pod prehodnimi ploščami.</t>
  </si>
  <si>
    <t xml:space="preserve">Dobava in vgraditev nabrekujočega traku-izvedba votesnega delovnega stika (trak širine 30 cm) delovni stik  (stik AB temelj-AB stena). Izvedba po navodilih proizvajalca. </t>
  </si>
  <si>
    <t>Dobava in vgrajevanje zaščitnega betona C 12/15</t>
  </si>
  <si>
    <t>kot prehod s plošče mostu na cesto, prereza</t>
  </si>
  <si>
    <t>do 0,08 m3/m1.</t>
  </si>
  <si>
    <t>Dobava in vgrajevanje zaščitnega betona C 12/15-obbetoniranje obstoječih kanalizacijskih cevi.</t>
  </si>
  <si>
    <t>Metličenje AB površine (pločnik na mostu).</t>
  </si>
  <si>
    <t>Dobava, krivljenje, polaganje in vezanje rebraste  armature B500B vseh profilov:</t>
  </si>
  <si>
    <t xml:space="preserve"> - armatura do fi 12 mm,</t>
  </si>
  <si>
    <t xml:space="preserve"> - armatura nad fi 12 mm.</t>
  </si>
  <si>
    <t>Urejanje brežin, izdelava betonsko kamnite zložbe ob vodotoku, kompletno z vsemi potrebnimi deli in materialom. Zložba se izvaja z zlaganjem lomljenca  in dodatkom 30% betona C16/20.</t>
  </si>
  <si>
    <t>TESARSKA DELA</t>
  </si>
  <si>
    <t>Dobava in izdelava dvostranskega opaža pasovnih temeljev.</t>
  </si>
  <si>
    <t>Dobava in izdelava dvostranskega opaža AB opornih sten in krilnih zidov, višine do 2,3 m, opaž za vidni beton.</t>
  </si>
  <si>
    <t>Dobava in izdelava opaža AB konzolnega nosilca prehodnih plošč.</t>
  </si>
  <si>
    <t>Dobava in izdelava opaža AB plošče mostu, komplet z vsemi podpiranji.</t>
  </si>
  <si>
    <t>Dobava in izdelava opaža robu plošče in robu prehodnih plošč višine 25 - 50 cm, z vsem potrebnim pritrjevanjem.</t>
  </si>
  <si>
    <t xml:space="preserve">Dobava in izdelava opaža AB robnega venca nepravilne oblike, višine 66 cm, opaž za vidni beton. </t>
  </si>
  <si>
    <t>Dobava in izdelava trikotnih letev v opaž za robni venec - posneti robovi na spodnjem delu venca, tudi na stiku z AB ploščo.</t>
  </si>
  <si>
    <t>Dobava in izdelava morala v opaž robnega venca - za pritrditev steklene ograje. Dimenzije potrebno uskladiti z detajlom pritrditve ograje.</t>
  </si>
  <si>
    <t>ZIDARSKA DELA</t>
  </si>
  <si>
    <t>Dobava in polaganje bituminizirane plute za oblikovanje ležišča prehodnih plošč</t>
  </si>
  <si>
    <t>Dobava in polaganje PVC TK in EL cevi kot zaščitne cevi za TK in elektro priključek, cevi vgrajene v AB robni venec pred betonažo.</t>
  </si>
  <si>
    <t xml:space="preserve"> - cev fi 110mm,</t>
  </si>
  <si>
    <t>VI.</t>
  </si>
  <si>
    <t xml:space="preserve">Dobava in vgrajevanje asfalta nad AB ploščo mostu:
</t>
  </si>
  <si>
    <t>- zaščitni sloj - MA 8 B 70/100 A3 v deb. 3 cm,</t>
  </si>
  <si>
    <t>VII.</t>
  </si>
  <si>
    <t>Dobava in postavitev panelne kovinske ograje h = 173 cm, panel 3D kot npr.: ograje Kočevar ali enakovredno, 3D panel 5/5,,. stebri profil 60x40 mm, barvano v temno zeleno barvo RAL 6005, prašno barvana vročecinkana, vključno z vsem  potrebnim pritrdilnim materialom, vsemi ustreznimi gradbenimi in zemeljskimi deli (izkopi in betonski temelji). Ograja se na nekaterih mesti naveže na že obstoječo ograjo.</t>
  </si>
  <si>
    <t xml:space="preserve">Ponovna postavitev deponiranih prometnih znakov, komplet s temelji in vsemi potrebnimi zemeljskimi deli. </t>
  </si>
  <si>
    <t>VIII.</t>
  </si>
  <si>
    <t xml:space="preserve">METEORNA KANALIZACIJA </t>
  </si>
  <si>
    <t>Zakoličba in zavarovanje projektirane osi kanala.</t>
  </si>
  <si>
    <t>Postavitev in zavarovanje prečnih profilov.</t>
  </si>
  <si>
    <t>Strojni izkop jarka z upoštevano pomočjo ročnega izkopa za meteorno kanalizacijo (cevovod, jaški, požiralniki) v terenu III.-IV. ktg., v naklonu, ki se prilagodi karakteristikam materiala in načinu varovanja izkopa, širina dna izkopa po standardu SIST EN 1610, izkop v globini do 2,0 m, kompletno z direktnim nakladanjem izkopnega materiala na kamion in odvozom na začasno deponijo (deponijo pridobi izvajalec).</t>
  </si>
  <si>
    <t>Strojni izkop jarka z upoštevano pomočjo ročnega izkopa za meteorno kanalizacijo (cevovod, jaški, požiralniki) v terenu V. ktg., v naklonu, ki se prilagodi karakteristikam materiala in načinu varovanja izkopa, širina dna izkopa po standardu SIST EN 1610, izkop v globini do 2,0 m, kompletno z direktnim nakladanjem izkopnega materiala na kamion in odvozom na trajno deponijo (deponijo pridobi izvajalec).</t>
  </si>
  <si>
    <t>Ročni izkop jarka za meteorno kanalizacijo, izkop v terenu III.ktg. ter deponiranje izkopnega materiala ob trasi kanalizacije.</t>
  </si>
  <si>
    <t>Planiranje dna izkopa z natančnostjo ± 1 cm in strojna utrditev do potrebne zbitosti (Ev2 ≥ 20 MPa).</t>
  </si>
  <si>
    <t>Izvedba prečkanj (križanj) kanalizacije z obstoječim vodom, v zaščitni cevi, z zavarovanjem obstoječega voda pri izkopu, med gradnjo in pri zasipu, komplet z ročnim izkopom, zavarovanjem s cevjo ter obbetoniranjem zaščitne cevi:</t>
  </si>
  <si>
    <t xml:space="preserve">- križanje z obstoječim TK, KKS vodom v zaščitni cevi PE DN 160 </t>
  </si>
  <si>
    <t>- križanje z obstoječim NN in SN kablovodom v zaščitni cevi PE DN 160</t>
  </si>
  <si>
    <t>- križanje z obstoječim vodovodom v zaščitni cevi PE DN 200</t>
  </si>
  <si>
    <t>Zasip jarka z izbranim materialom od izkopa, skupaj s potrebnim utrjevanjem do potrebne zbitosti, zasip v plasteh največ do 30 cm.</t>
  </si>
  <si>
    <t>Nakladanje na transportno sredstvo in odvoz odvečnega materiala od izkopa na stalno deponijo (deponijo pridobi izvajalec) ter plačilo vseh stroškov deponiranja.</t>
  </si>
  <si>
    <t>Dobava in vgraditev cevi iz umetnih mas, togostnega razreda min. SN 8, kompletno z izdelavo peščene posteljice deb.10 cm in obsipom cevi s peskom (frakcije 0-8 mm) do 30 cm nad temenom cevi:</t>
  </si>
  <si>
    <t>- cev DN 200 mm</t>
  </si>
  <si>
    <t>Dobava in vgraditev cevi iz umetnih mas, togostnega razreda min. SN 8,kompletno s tesnili in potrebnimi fazonskimi kosi, izdelava betonske podlage ter polno obbetoniranje s C 16/20 kanalizacijske cevi:</t>
  </si>
  <si>
    <t>- PVC cev DN 160 mm (priključki požiralnikov)</t>
  </si>
  <si>
    <t>- PVC cev DN 200 mm (priključki požiralnikov)</t>
  </si>
  <si>
    <t>Kompletna dobava in izdelava ponikovalnice:</t>
  </si>
  <si>
    <t>-ponikovalnica iz perforiranih betonskih cevi,</t>
  </si>
  <si>
    <t>-na vrhu se napravi AB venec iz betona C25/30, na katerega se vgradi LTŽ pokrov,</t>
  </si>
  <si>
    <t>-izdelava priključkov za kanalizacijo,</t>
  </si>
  <si>
    <t>-izdelava in dobava ponikovalnice zajema tudi vsa potrebna zemeljska dela in sicer izkop v obliki prisekanega stožca v globini cca 4,50 m pod naklonom 65°, širina dna izkopa je 100 cm od zunanjega roba cevi, performirane cevi se obsipajo s kamnitimi kroglami Ø 50-150 mm brez finih frakcij (do višine perforiranih cevi), nad vtokom v ponikovalnico pa se na zasip s krogel vgradi glinen naboj v debelini 30 cm in se ga zaščiti s polipropilensko polstjo (400g/m2), nad polstjo se izdela zasutje z gramozom</t>
  </si>
  <si>
    <t>-nakladanje na transportno sredstvo in odvoz odvečnega materiala od izkopa na stalno deponijo (deponijo pridobi izvajalec) ter plačilo vseh stroškov deponiranja;</t>
  </si>
  <si>
    <t>- Ponikovalnica Ø 100 cm skupne globine cca 2,50 m od tega efektivne minimalno 1,0 m, LTŽ pokrov Ø 60 cm (12,5t)</t>
  </si>
  <si>
    <t>Dobava in vgradnja čepa na koncu PVC cevi DN 200 mm na zaključku trase 1. faze gradnje.</t>
  </si>
  <si>
    <t>Preizkus vodotesnosti kanala in izdelava poročila.</t>
  </si>
  <si>
    <t xml:space="preserve">Kontrola sploščenosti cevi izvedenega kanala (pregled s kamero) in izdelava poročila. </t>
  </si>
  <si>
    <t>ODVODNJAVANJE skupaj:</t>
  </si>
  <si>
    <t>METEORNA KANALIZACIJA SKUPAJ:</t>
  </si>
  <si>
    <t>Strojni izkop jarka z upoštevano pomočjo ročnega izkopa za fekalno kanalizacijo (cevovod, jaški) v terenu III.ktg., v naklonu, ki se prilagodi karakteristikam materiala in načinu varovanja izkopa, širina dna izkopa po standardu SIST EN 1610, izkop v globini do 3,0 m, kompletno z direktnim nakladanjem izkopnega materiala na kamion in odvozom na začasno deponijo (deponijo pridobi izvajalec).</t>
  </si>
  <si>
    <t>Strojni izkop jarka z upoštevano pomočjo ročnega izkopa za fekalno kanalizacijo (cevovod, jaški) v terenu IV.ktg., v naklonu, ki se prilagodi karakteristikam materiala in načinu varovanja izkopa, širina dna izkopa po standardu SIST EN 1610, izkop v globini do 3,0 m, kompletno z direktnim nakladanjem izkopnega materiala na kamion in odvozom na trajno deponijo (deponijo pridobi izvajalec).</t>
  </si>
  <si>
    <t>Strojni izkop jarka z upoštevano pomočjo ročnega izkopa za fekalno kanalizacijo (cevovod, jaški) v terenu V.ktg., v naklonu, ki se prilagodi karakteristikam materiala in načinu varovanja izkopa, širina dna izkopa po standardu SIST EN 1610, izkop v globini do 3,0 m, kompletno z direktnim nakladanjem izkopnega materiala na kamion in odvozom na trajno deponijo (deponijo pridobi izvajalec).</t>
  </si>
  <si>
    <t>Ročni izkop jarka za kanalizacijo, izkop v terenu III.ktg. ter deponiranje izkopnega materiala ob trasi kanalizacije.</t>
  </si>
  <si>
    <t>Planiranje dna izkopa z natančnostjo ± 1 cm in utrditev do potrebne zbitosti (Ev2 ≥ 20 MPa).</t>
  </si>
  <si>
    <t>- križanje z obstoječim vodovodom v zaščitni cevi PE DN 160</t>
  </si>
  <si>
    <t>KANALIZACIJSKA DELA</t>
  </si>
  <si>
    <t>Dobava in vgraditev cevi iz umetnih mas, togostnega razreda min. SN 8, kompletno z vsemi fazonskimi kosi in tesnili ter z izdelavo peščene posteljice deb.
10 cm in obsipom cevi s peskom do 30 cm nad temenom cevi (frakcije 0-20 mm):</t>
  </si>
  <si>
    <t>- cev DN 200 mm (notranji premer)</t>
  </si>
  <si>
    <r>
      <t>m</t>
    </r>
    <r>
      <rPr>
        <vertAlign val="superscript"/>
        <sz val="10"/>
        <rFont val="Arial CE"/>
      </rPr>
      <t>1</t>
    </r>
  </si>
  <si>
    <t>Dobava in vgraditev revizijskega jaška iz cevi iz umetnih snovi DN 800 mm (notranji premer), globine od 1,5 do 2,0 m, s pripadajočo muldo in koritnicami za priključevanje hišnih priključkov in drugih kanalov, podbetoniranje jaška, AB venec ter dobava in montaža LTŽ pokrova Ø 60 cm z nosilnostjo 40 t (D400). Zgornji del jaška se zaključi s konusom.</t>
  </si>
  <si>
    <t>Dobava in vgraditev revizijskega jaška iz cevi iz umetnih snovi DN 1000 mm (notranji premer), globine od 2,0 do 2,5 m, s pripadajočo muldo in koritnicami za priključevanje hišnih priključkov in drugih kanalov, podbetoniranje jaška, AB venec ter dobava in montaža LTŽ pokrova Ø 60 cm z nosilnostjo 40 t (D400). Zgornji del jaška se zaključi s konusom.</t>
  </si>
  <si>
    <t>Izdelava odcepa za hišni priključek s priklopom na jašek, kompletno z vsemi pripadajočimi gradbenimi deli, vključno s povrnitvijo v obstoječe stanje, pripravljalnimi in zaključnimi deli ter dobavo in montažo potrebnih kosov:</t>
  </si>
  <si>
    <t>- koleno pod kotom 45°</t>
  </si>
  <si>
    <t>- cev DN 160 (notranji premer) v dolžini 8 m</t>
  </si>
  <si>
    <r>
      <t xml:space="preserve">- čep </t>
    </r>
    <r>
      <rPr>
        <sz val="10"/>
        <rFont val="Calibri"/>
        <family val="2"/>
        <charset val="238"/>
      </rPr>
      <t>Ø</t>
    </r>
    <r>
      <rPr>
        <sz val="10"/>
        <rFont val="Arial CE"/>
        <family val="2"/>
        <charset val="238"/>
      </rPr>
      <t xml:space="preserve"> 160 na koncu cevi</t>
    </r>
  </si>
  <si>
    <t>Izdelava odcepa fekalne kanalizacije - za delo v 2. fazi, s priklopom na jašek, kompletno z vsemi pripadajočimi gradbenimi deli, vključno s povrnitvijo v obstoječe stanje, pripravljalnimi in zaključnimi deli ter dobavo in montažo potrebnih kosov:</t>
  </si>
  <si>
    <t>- cev DN 200 (notranji premer) v dolžini do 10 m</t>
  </si>
  <si>
    <r>
      <t xml:space="preserve">- čep </t>
    </r>
    <r>
      <rPr>
        <sz val="10"/>
        <rFont val="Calibri"/>
        <family val="2"/>
        <charset val="238"/>
      </rPr>
      <t>Ø</t>
    </r>
    <r>
      <rPr>
        <sz val="10"/>
        <rFont val="Arial CE"/>
        <family val="2"/>
        <charset val="238"/>
      </rPr>
      <t xml:space="preserve"> 200 na koncu cevi</t>
    </r>
  </si>
  <si>
    <t>KANALIZACIJSKA DELA skupaj:</t>
  </si>
  <si>
    <t>ZAKLJUČNA DELA</t>
  </si>
  <si>
    <t xml:space="preserve">Kontrola sploščenosti cevi izvedenega kanala (čiščenja kanala in pregled s kamero) ter izdelava poročila. </t>
  </si>
  <si>
    <t>ZAKLJUČNA DELA skupaj:</t>
  </si>
  <si>
    <t>FEKALNA KANALIZACIJA SKUPAJ:</t>
  </si>
  <si>
    <t>Zakoličba trase vodovoda z niveliranjem.</t>
  </si>
  <si>
    <t>Postavitev in zavarovanje prečnih profilov vodovoda.</t>
  </si>
  <si>
    <t>Preverba podatkov, detekcija, odkrivanje in trasna in višinska zakoličba vseh komunalnih in energetskih vodov ter oznaka križanj na predvideni dolžini izgradnje vodovoda.</t>
  </si>
  <si>
    <t>Strojni izkop jarka z upoštevano pomočjo ročnega izkopa za vodovod v terenu III.-IV.ktg., v naklonu, ki se prilagodi karakteristikam materiala in načinu varovanja izkopa, širina dna izkopa po standardu SIST EN 1610, izkop v globini do 2,0 m, kompletno z direktnim nakladanjem izkopnega materiala na kamion in odvozom na začasno deponijo (deponijo pridobi izvajalec).</t>
  </si>
  <si>
    <t>Ročni izkop jarka v terenu III.ktg. ter deponiranje izkopanega materiala ob trasi.</t>
  </si>
  <si>
    <t>Planiranje dna izkopa jarka v terenu III. ktg. z natančnostjo ± 1 cm in utrditev do potrebne zbitosti Ev2 ≥ 20 MPa.</t>
  </si>
  <si>
    <t xml:space="preserve">Strojni zasip jarka z izkopanim materialom z izločanjem kamenja nad fi 10cm, oz. po navodilih nadzora, s komprimiranjem v plasteh do zbitosti 98%SPP, oz. nosilnosti Me2=100 MPa. Upoštevati dovoz z začasne deponije.    </t>
  </si>
  <si>
    <t>Nakladanje na kamion in odvoz odvečnega materiala od izkopa v stalno deponijo po izbiri izvajalca ter plačilo vseh stroškov deponiranja.</t>
  </si>
  <si>
    <t>Kompletna izdelava vodovodnega jaška (deb. sten 15cm), komplet z opaženjem, dobavo in vgrajevanjem armature, dobavo in vgrajevanjem betona C 25/30, podložnega betona, dobavo in vgradnjo nerjaveče lestve v jašku, LTŽ pokrov dim 60 x 60 cm, nosilnosti 40t, z napisom "VODOVOD". Na dnu jaška se napravi poglobitev (notranjih dimenzij  0,4 x 0,4 x 0,4m), skupaj s pohodno rešetko na vrhu. Komplet s preboji in vsemi pomožnimi deli ter fino obdelavo notranjosti.</t>
  </si>
  <si>
    <t>- jašek notranjih dimenzij 1,2 x 1,2 x 1,85</t>
  </si>
  <si>
    <t>Izdelava sidrnega bloka na vseh horizontalnih in vertikalnih lomih ter odcepih za hidrant, sidrni bloki iz betona C20/25, komplet z opaženjem in sidranjem.</t>
  </si>
  <si>
    <t>Dodatek na obbetoniranje cestnih kap in postavitev na pravo višino - prilagoditev niveleti ceste</t>
  </si>
  <si>
    <t>GRADBENA DELA  skupaj:</t>
  </si>
  <si>
    <t>VODOVODNI MATERIAL</t>
  </si>
  <si>
    <r>
      <t>Dobava in polaganje duktilne cevi dimenzije DN100 izdelane po standardu EN 545-2011, znotraj so cementirane, zunaj so zaščitene z zlitino cinka in aluminija minimalno 400g/m</t>
    </r>
    <r>
      <rPr>
        <vertAlign val="superscript"/>
        <sz val="10"/>
        <rFont val="Arial"/>
        <family val="2"/>
        <charset val="238"/>
      </rPr>
      <t>2</t>
    </r>
    <r>
      <rPr>
        <sz val="10"/>
        <rFont val="Arial"/>
        <family val="2"/>
        <charset val="238"/>
      </rPr>
      <t xml:space="preserve"> ter dodatno zaščitene z  modrim epoxijem, klase C40. Vse cevi morajo biti 100% kalibrirane po standardu. Standardni spoj komplet s tesnili. Dolžine 6m.</t>
    </r>
  </si>
  <si>
    <r>
      <t xml:space="preserve">Polietilenska cev PE 100:
</t>
    </r>
    <r>
      <rPr>
        <sz val="10"/>
        <rFont val="Arial"/>
        <family val="2"/>
        <charset val="238"/>
      </rPr>
      <t>Dobava in polaganje polietilenske cevi PE 100,  izdelane po SIST ISO 4427, PN 16, vključno s spojnimi elementi iz sive litine (enojna zobčasta spojka), z elementi iz temprane litine ter z vijačnim in tesnilnim materialom</t>
    </r>
  </si>
  <si>
    <t xml:space="preserve">  d 110 x 10 mm</t>
  </si>
  <si>
    <t xml:space="preserve">  d 50 x 5,8 mm</t>
  </si>
  <si>
    <t>Dobava in polaganje polietilenske zaščitne vodovodne cevi za hišne priključke PE 80  PN8 d50 x 3mm.</t>
  </si>
  <si>
    <t>Dobava in polaganje polietilenske vodovodne cevi za hišne priključke PE 100 dimenzije d32 x 3mm, izdelane po SIST ISO 4427, PN 16, spajanje z elektrovarilnimi spojkami.</t>
  </si>
  <si>
    <t>Dobava in montaža obojčnih in prirobničnih fazonskih kosov iz nodularne litine PN16 skupaj s prenosom, spuščanjem in vsemi pomožnimi deli.</t>
  </si>
  <si>
    <t>EU-KOS DN100 sidrni spoj in neizvlečno tesnilo</t>
  </si>
  <si>
    <t>FFK-KOS 45° DN100</t>
  </si>
  <si>
    <t>FF-KOS DN100, L=250</t>
  </si>
  <si>
    <t>FF-KOS DN100, L=800</t>
  </si>
  <si>
    <t>MMK - KOS 11,25° DN100 sidrni spoj in neizvlečno tesnilo</t>
  </si>
  <si>
    <t>SLEPA PRIROBNICA DN100</t>
  </si>
  <si>
    <t>T-KOS DN100/100</t>
  </si>
  <si>
    <t>T-KOS DN100/50</t>
  </si>
  <si>
    <t>VGRADNA GARNITURA DN100</t>
  </si>
  <si>
    <t>ZOBATA SPOJKA d110</t>
  </si>
  <si>
    <t>ZOBATA SPOJKA d50</t>
  </si>
  <si>
    <t>Dobava in montaža nadzemnega hidranta lomljive izvedbe dolžine L=1,25m po EN 14384 oz. EN 1074-6, PN 16, s spojnim in tesnilnim materialom, v sestavi:_x000D__x000D_
- 2 kpl. - stabilna spojka DN 100 B po DIN 14318 - B3  iz aluminija, s pokrovom na verižici,_x000D__x000D_
- stabilna spojka DN 100 A po DIN 14319 - A3 iz aluminija, s pokrovom na verižici,_x000D__x000D_
- stojna cev iz debelostenskega nerjavečega jekla po EN 1503-3,_x000D__x000D_
- prožilna cev 1" iz nerjavečega jekla,_x000D__x000D_
- konusni ventil hidranta iz nerjavečega jekla,_x000D__x000D_
- varnostni izpustni ventil 1",_x000D__x000D_
- hidrantni podstavek (N-kos) iz jeklene litine s prirobnico DN 100; PN 10/16 po EN 1092-2;</t>
  </si>
  <si>
    <t>Dobava in vgradnja teleskopske cestne kape DN200 iz duktilne litine s protihrupnim gumijastim tesnilom in tečajem proti kraji. Pokrov prilagodljiv po naklonu minimalno 4°, razred nosilnosti D400 zapisan na pokrovu kape. Kapa izdelana po standardu EN 124. Komplet z ustreznim betonskim podstavkom in prilagajanjem na končno višino terena.</t>
  </si>
  <si>
    <r>
      <t>NL EV zasun - prirobnični:</t>
    </r>
    <r>
      <rPr>
        <sz val="10"/>
        <rFont val="Arial"/>
        <family val="2"/>
        <charset val="238"/>
      </rPr>
      <t xml:space="preserve">
Dobava in montaža NL EV zasuna z mehkim tesnenjem za zapiranje pretoka vode s kolesom za zasun; prirobnične izvedbe, s protiprirobnicami ter s tesnilnim materialom; PN 16</t>
    </r>
  </si>
  <si>
    <t>DN 100</t>
  </si>
  <si>
    <t>DN 50</t>
  </si>
  <si>
    <r>
      <rPr>
        <b/>
        <sz val="10"/>
        <rFont val="Arial CE"/>
        <charset val="238"/>
      </rPr>
      <t>NL EV zasun:</t>
    </r>
    <r>
      <rPr>
        <sz val="11"/>
        <color theme="1"/>
        <rFont val="Calibri"/>
        <family val="2"/>
        <charset val="238"/>
        <scheme val="minor"/>
      </rPr>
      <t>_x000D__x000D_
Dobava in montaža NL ovalnega zasuna z mehkim tesnenjem za zapiranje pretoka vode; prirobnične izvedbe, s protiprirobnicami; PN 16; z vgradno armaturo v sestavi:_x000D__x000D_
- zaščitna PVC cev DN 150,                                   _x000D_
- vgradna garnitura</t>
    </r>
  </si>
  <si>
    <t>Dobava in polaganje opozorilnega traku iz PE folije modre barve, z natisnjenim tekstom "Pozor vodovod", s kovinskim vložkom.</t>
  </si>
  <si>
    <t>Dobava in montaža spojnega in tesnilnega materiala (vijaki, podložke, matice, ploščata in proti izvlečna tesnila, zagozde,…)</t>
  </si>
  <si>
    <t>VODOVODNI MATERIAL skupaj:</t>
  </si>
  <si>
    <t>Izvedba priključka na obstoječi cevovod (rezanje in odstranitev starega cevovoda).</t>
  </si>
  <si>
    <t>Rušenje obstoječega vodovoda z nalaganjem ruševin na transportno sredstvo, odvoz v stalno pooblaščeno deponijo po izboru izvajalca z vključenimi vsemi stroški deponiranja.</t>
  </si>
  <si>
    <t>Spiranje in dezinfekcija cevovoda po končani gradnji, z odvzemom vzorcev vode, analizami ter strokovnim mnenjem; skladno s standardom SIST EN 805:2000</t>
  </si>
  <si>
    <t>Tlačni preizkus vodovoda, skladno s standardom SIST EN 805:2000 in izdajo poročila.</t>
  </si>
  <si>
    <t>Izdelava geodetskega posnetka izvedenega vodovoda, kompletno s podatki za vpis v zbirni kataster GJI, vključno s potrdilom o vpisu. Izmera pri odprti trasi pred zasutjem. </t>
  </si>
  <si>
    <t>MONTAŽNA DELA skupaj:</t>
  </si>
  <si>
    <t>VODOVOD SKUPAJ:</t>
  </si>
  <si>
    <t xml:space="preserve">JAVNA RAZSVETLJAVA </t>
  </si>
  <si>
    <t>Zakoličba trase nove kabelske kanalizacije.</t>
  </si>
  <si>
    <r>
      <t xml:space="preserve">Kombiniran izkop jarka v terenu III. - IV. ktg., širina dna izkopa 0,30 m, v globini 1,00 m, niveliranje dna jarka, izdelava podloge s presejanim peskom, polaganje PE-HD EL cevi </t>
    </r>
    <r>
      <rPr>
        <b/>
        <sz val="10"/>
        <rFont val="Arial"/>
        <family val="2"/>
        <charset val="238"/>
      </rPr>
      <t>1x Ø 110 mm (NN elektro priključek vratarnice in polnilnice)</t>
    </r>
    <r>
      <rPr>
        <sz val="10"/>
        <rFont val="Arial"/>
        <family val="2"/>
        <charset val="238"/>
      </rPr>
      <t>, z obbetoniranjem cevi 20 cm nad robom cevi na spojih in pod povoznimi površinami z betonom C 12/15,  zasip z izkopanim materialom z nabijanjem v plasteh, položitev opozorilnega traku, čiščenje in planiranje trase, nakladanje viška materiala na kamion in odvoz na deponijo z vsemi stroški.</t>
    </r>
  </si>
  <si>
    <r>
      <t xml:space="preserve">Kombiniran izkop jarka v terenu III. - IV. ktg., širina dna izkopa 0,30 m, v globini 1,00 m, niveliranje dna jarka, izdelava podloge s presejanim peskom, polaganje PE-HD EL cevi </t>
    </r>
    <r>
      <rPr>
        <b/>
        <sz val="10"/>
        <rFont val="Arial"/>
        <family val="2"/>
        <charset val="238"/>
      </rPr>
      <t>1x Ø 75 mm (cestna razsvetljava)</t>
    </r>
    <r>
      <rPr>
        <sz val="10"/>
        <rFont val="Arial"/>
        <family val="2"/>
        <charset val="238"/>
      </rPr>
      <t>, z obbetoniranjem cevi 20 cm nad robom cevi na spojih in pod povoznimi površinami z betonom C 12/15,  zasip z izkopanim materialom z nabijanjem v plasteh, položitev opozorilnega traku, čiščenje in planiranje trase, nakladanje viška materiala na kamion in odvoz na deponijo z vsemi stroški.</t>
    </r>
  </si>
  <si>
    <t>Izkop jame v terenu III. - IV. ktg. in vkop tipskega kandelabrskega temelja (dxšxv) 90x50x90 cm z luknjo Ø 23 cm za natik kandelabra, skupaj z jaškom z LTŽ pokrovom, kot  VIPRO ali enakovreden. Kandelaber zalit z betonom za nabrekanje.</t>
  </si>
  <si>
    <r>
      <t xml:space="preserve">Izkop jame v terenu III. - IV. ktg. za izvedbo prehodnega jaška, dobava in vgradnja betonske cevi Ø 60 cm, globine 100 cm, z zgornjo in spodnjo betonsko ploščo deb. 15 cm z odprtino in vgrajenim LTŽ pokrovom </t>
    </r>
    <r>
      <rPr>
        <sz val="10"/>
        <rFont val="Arial"/>
        <family val="2"/>
        <charset val="238"/>
      </rPr>
      <t>60x60</t>
    </r>
    <r>
      <rPr>
        <sz val="10"/>
        <rFont val="Arial CE"/>
        <family val="2"/>
        <charset val="238"/>
      </rPr>
      <t xml:space="preserve"> cm, z nosilnostjo 25 t (C250), preboji v betonski cevi in vzidava cevi kabelske kanalizacije v betonsko cev.</t>
    </r>
  </si>
  <si>
    <r>
      <t xml:space="preserve">Izkop jame v terenu III. - IV. ktg. za izvedbo prehodnega jaška, dobava in vgradnja betonske cevi Ø 80 cm, globine 100 cm, z zgornjo in spodnjo betonsko ploščo deb. 15 cm z odprtino in vgrajenim LTŽ pokrovom </t>
    </r>
    <r>
      <rPr>
        <sz val="10"/>
        <rFont val="Arial"/>
        <family val="2"/>
        <charset val="238"/>
      </rPr>
      <t>60x60</t>
    </r>
    <r>
      <rPr>
        <sz val="10"/>
        <rFont val="Arial CE"/>
        <family val="2"/>
        <charset val="238"/>
      </rPr>
      <t xml:space="preserve"> cm, z nosilnostjo 25 t (C250), preboji v betonski cevi in vzidava cevi kabelske kanalizacije v betonsko cev.</t>
    </r>
  </si>
  <si>
    <r>
      <rPr>
        <u/>
        <sz val="10"/>
        <rFont val="Arial CE"/>
        <charset val="238"/>
      </rPr>
      <t xml:space="preserve">Obstoječ element cestne razsvetljave – svetilka </t>
    </r>
    <r>
      <rPr>
        <sz val="11"/>
        <color theme="1"/>
        <rFont val="Calibri"/>
        <family val="2"/>
        <charset val="238"/>
        <scheme val="minor"/>
      </rPr>
      <t>(lokacija razvidna iz grafičnega dela načrta)</t>
    </r>
  </si>
  <si>
    <t>Demontaža in kompletno restavriranje in ohranjanje v funkciji obstoječe svetilke, v skladu z zahtevami Zavoda za kulturno dediščino Slovenije (OE Kranj) in prestavitev na novo lokacijo, kompletno z izdelavo temelja in vsemi potrebnimi gradbenimi in obrtniškimi deli.</t>
  </si>
  <si>
    <r>
      <rPr>
        <u/>
        <sz val="10"/>
        <rFont val="Arial CE"/>
        <charset val="238"/>
      </rPr>
      <t xml:space="preserve">Obstoječ element cestne razsvetljave – svetilka z uro </t>
    </r>
    <r>
      <rPr>
        <sz val="11"/>
        <color theme="1"/>
        <rFont val="Calibri"/>
        <family val="2"/>
        <charset val="238"/>
        <scheme val="minor"/>
      </rPr>
      <t>(lokacija razvidna iz grafičnega dela načrta)</t>
    </r>
  </si>
  <si>
    <t>Demontaža in kompletno restavriranje in ohranjanje v funkciji obstoječe svetilke z uro, v skladu z zahtevami Zavoda za kulturno dediščino Slovenije (OE Kranj) in prestavitev na novo lokacijo, kompletno z izdelavo temelja in vsemi potrebnimi gradbenimi in obrtniškimi deli.</t>
  </si>
  <si>
    <t>JAVNA RAZSVETLJAVA - GRADBENA DELA SKUPAJ:</t>
  </si>
  <si>
    <t xml:space="preserve">MONTAŽNA DELA IN MATERIAL </t>
  </si>
  <si>
    <t>Dobava in montaža</t>
  </si>
  <si>
    <t>opis</t>
  </si>
  <si>
    <t>vrednost</t>
  </si>
  <si>
    <t>MONTAŽNA DELA IN MATERIAL</t>
  </si>
  <si>
    <t>Pocinkani železni valjanec Fe-Zn 25x4 mm.</t>
  </si>
  <si>
    <t>Križna sponka  Fe-Zn na izvodih za ozemljitev kandelabrov, zaščitena s protikorozijskim premazom.</t>
  </si>
  <si>
    <t>MONTAŽNA DELA IN MATERIAL skupaj:</t>
  </si>
  <si>
    <t>JAVNA RAZSVETLJAVA - MONTAŽNA DELA SKUPAJ:</t>
  </si>
  <si>
    <t>KABELSKA KANALIZACIJA ZA TK OMREŽJE (Telekom)</t>
  </si>
  <si>
    <t>Zakoličba trase nove kabelske kanalizacije</t>
  </si>
  <si>
    <t>Kombiniran izkop jarka v terenu III.-IV. ktg., širina dna izkopa 0,30 m, v globini 1,00 m, niveliranje dna jarka, betoniranje betonske podlage deb. 10 cm, dobava in polaganje PVC cevi z obbetoniranjem 10 nad robom cevi z betonom C 12/15, zasip z izkopanim materialom z nabijanjem v plasteh, položitev opozorilnega traku, čiščenje in planiranje trase, nakladanje viška materiala na kamion in odvoz na deponijo z vsemi stroški za naslenje vrste kabelskih tras:</t>
  </si>
  <si>
    <t>- 1 PVC cevi Ø 110 mm TK.</t>
  </si>
  <si>
    <t>Kombiniran izkop jarka v zemlji III. ktg. širina dna izkopa 0,45 m, v globini 1,00 m, niveliranje dna jarka, izdelava podloge s presejanim peskom, dobava in polaganje PE cevi, obbetoniranje spojev cevi, položitev opozorilnega traku, zasip z izkopanim materialom z nabijanjem v plasteh, čiščenje in planiranje trase, nakladanje viška materiala na kamion in odvoz na deponijo z vsemi stroški za naslenje vrste kabelskih tras:</t>
  </si>
  <si>
    <t>- 2 PE gladke cevi Ø 50 mm - dvojček (priključki za objekte), kompletno s potrebnimi čepi.</t>
  </si>
  <si>
    <t>Izkop jame v terenu III.- IV. ktg. za izvedbo priključnega oz. revizijskega jaška, dobava in vgradnja betonske cevi Ø 100 cm, globine 100 cm, z zgornjo in spodnjo betonsko ploščo deb. 15 cm z odprtino in vgrajenim pokrovom iz litoželeznega pokrova 60x60 cm, z nosilnostjo 40 t (D400), preboji v betonski cevi in vzidava cevi kabelske kanalizacije v betonsko cev.</t>
  </si>
  <si>
    <t>Izkop jame v terenu III.- IV. ktg. za izvedbo priključnega jaška, dobava in vgradnja betonske cevi Ø 100 cm, globine 100 cm, z zgornjo in spodnjo betonsko ploščo deb. 15 cm z odprtino in vgrajenim pokrovom iz litoželeznega pokrova 60x60 cm, z nosilnostjo 40 t (D400), preboji v betonski cevi in vzidava cevi kabelske kanalizacije v betonsko cev.</t>
  </si>
  <si>
    <t>TK OMREŽJE - GRADBENA DELA SKUPAJ:</t>
  </si>
  <si>
    <t>Splošna navodila</t>
  </si>
  <si>
    <t>TRAJNICE</t>
  </si>
  <si>
    <t>Potrebno je pripraviti vegetacijski nosilni sloj in po potrebi tudi teren. Trajnice v lončkih se lahko sadi tekom cele rastne sezone (pomlad, poletje, jesen). Pri poletnem sajenju je potrebno redno in zadostno zalivanje. Sadilno jamo je potrebno na vseh straneh grude zapolniti z zemljo, potlačiti in oskrbeti z vodo in gnojili. Teren se po saditvi fino splanira, izvede se zastirka v debelini cca. 5 cm po celotnem območju grede. Med zastirko in substratom se položi ločilna plast - PP filc. Zgornji rob zastirke mora biti uravnan z zgornjim robom okoliškega terena.</t>
  </si>
  <si>
    <t xml:space="preserve">Nabava trajnic po načrtu in dobava z nakladanjem v drevesnici s transportom do mesta vsaditve. Trajnice morajo ustrezati vrstni sestavi, velikosti in številu poganjkov, kot je določeno v načrtu. </t>
  </si>
  <si>
    <t xml:space="preserve">Iberis sempervirens 'Grandiflora' (velikocvetni grenik) </t>
  </si>
  <si>
    <t>Carex morrowii 'Ice Dance' (šaš, pisano listje):</t>
  </si>
  <si>
    <t>Izkop in priprava gred (polnitev s humozno zemljo) in posaditev trajnic (v gručah). Zasipanje grede, odvoz odvečnega materiala, planiranje po končanih delih z izdelavo zalivalnih jamic in ostalimi pomožnimi deli. Izvede se zastirka v debelini cca. 5 cm iz pranega prodca 16/32mm, zgornji rob zastirke mora biti uravnan z okoliškim terenom, med zastirko in substratom se položi PP filc. Razporeditev trajnic skladno z načrtom.</t>
  </si>
  <si>
    <r>
      <t>m</t>
    </r>
    <r>
      <rPr>
        <vertAlign val="superscript"/>
        <sz val="10"/>
        <rFont val="Arial CE"/>
      </rPr>
      <t>2</t>
    </r>
  </si>
  <si>
    <t>TRATA</t>
  </si>
  <si>
    <t>Ureditev zelenic, naprava podlage za zasejanje trave z dobavo in dovozom humusa, grabljenje in odstranitev korenin, razstiranje v debelini do 20 cm, ravnanje in ostala pomožna dela. Upoštevati tudi valjanje površine pred sejanjem trave.</t>
  </si>
  <si>
    <t>Ozelenitev površin, dobava in sejanje travnega semena (npr. 'Bled' Semenarne Ljubljana ali enakovredno). Grabljenje in fino rahljanje površine pred setvijo, odstranjevanje plevela in kamenja, večjega od 5 cm, raztros mineralnega gnojila (20g/m2).Upoštevati pokrivanje sejane površine s tanko plastjo humusa in negovanje trave do popolne ozelenitve.</t>
  </si>
  <si>
    <t>HORTIKULTURNA UREDITEV skupaj:</t>
  </si>
  <si>
    <t>DODATNA IN NEPREDVIDENA DELA</t>
  </si>
  <si>
    <t>HORTIKULTURNA UREDITEV SKUPAJ:</t>
  </si>
  <si>
    <t xml:space="preserve">Izdelava in dostave  varnostnega načrta  (dva izvoda) naročniku v skladu s predpisi o zagotavljanju varnosti in zdravja pri delu, zagotoviti, da bo gradbišče urejeno v skladu z varnostnim načrtom. Načrte izvajalec preda v potrditev naročniku pet dni pred začetkom gradnje. </t>
  </si>
  <si>
    <t>Izdelava elaborata zapore občinskih cest,  vključno s pregledom elaborata oziroma sheme cestne zapore in izvedba zapore z ustrezno signalizacijo.</t>
  </si>
  <si>
    <t>Izdelava geodetskega načrta in projekta izvedenih del (PID ) z vsemi geodetskimi podatki  - predani v 5 izvodih tiskane oblike in v digitalni obliki, ki mora biti izdelan v skladu z veljavno zakonodajo.</t>
  </si>
  <si>
    <t>Projektantski nadzor in usklajevanje projekta z dejansko ugotovljenim stanjem na terenu.</t>
  </si>
  <si>
    <t>Geomehanski nadzor.</t>
  </si>
  <si>
    <t>RAZNA DELA skupaj:</t>
  </si>
  <si>
    <t>RAZNA DELA - SKUPAJ:</t>
  </si>
  <si>
    <t>Projektna dokumentacija:</t>
  </si>
  <si>
    <t>SKUPAJ z DDV</t>
  </si>
  <si>
    <t>Odstranitev prometnih znakov, ogledal, napisnih tabel, kompletno z odvozom na stalno deponijo, kompletno z zemeljskimi deli in temelji.</t>
  </si>
  <si>
    <t>Dobava in vgrajevanje asfalta:</t>
  </si>
  <si>
    <t>Doplačilo za izdelavo asfalne koritnice širine 50 cm.</t>
  </si>
  <si>
    <t xml:space="preserve">Dobava in vgrajevanje granitnih lamelnih robnikov s posnetimi robovi s prerezom 7/18 cm. Kompletno s pripravo podlage, betonom C12/15 in vsemi pomožnimi deli. Zastičenje s cementno malto. </t>
  </si>
  <si>
    <t>-5231-3 - prehod za pešce - bela</t>
  </si>
  <si>
    <t>-5111 - neprekinjena črta - bela - 15 cm</t>
  </si>
  <si>
    <t>-5121-1 - kratka prekinjena črta - bela - 15 cm</t>
  </si>
  <si>
    <t>Dobava in postavitev prometnih znakov, komplet z drogom in pritrdilnim materialom ter zemeljskimi deli in temelji:</t>
  </si>
  <si>
    <t>-2431 - prehod za pešce</t>
  </si>
  <si>
    <t>-2202 - prepovedan promet v obeh smereh</t>
  </si>
  <si>
    <t>-2101 - križišče s prednostno cesto</t>
  </si>
  <si>
    <t>-2421 - območje omejene hitrosti na 30 km/h</t>
  </si>
  <si>
    <t>Odstranitev humusa v debelini 20cm in čiščenje struge rak do predvidene globine temeljev z nakladanjem na tovorno vozilo ter odvozom na gradbiščno deponijo. kompletno s planiranjem na deponiji.</t>
  </si>
  <si>
    <t>Dobava in vgrajevanje betona C 25/30, XC2, 
PV-II, Dmax 32 (SIST EN 206:2013, SIST 1026:2016) v temelje prereza nad 0,30 m3/m1. (pasovni temelji mostu). Konstrukcija spada skladno 
s SIST EN 13670:2010 v 2. izvedbeni razred.</t>
  </si>
  <si>
    <t>Dobava in vgrajevanje betona C 30/37, XD1, XF3, 
PV-II, Dmax 16 (SIST EN 206:2013, SIST 1026:2016) v AB krilne stene in AB stene mostu, kompletno s konzolnim nosilcem za prehodno 
ploščo, prereza do 0,30 m3/m2.  Konstrukcija spada skladno s SIST EN 13670:2010 v 2. izvedbeni razred.</t>
  </si>
  <si>
    <r>
      <t>Dobava in vgrajevanje betona C 30/37, XD1, XF3, 
PV-II, Dmax 16 (SIST EN 206:2013, SIST 1026:2016)</t>
    </r>
    <r>
      <rPr>
        <sz val="10"/>
        <color rgb="FFFF0000"/>
        <rFont val="Arial CE"/>
        <charset val="238"/>
      </rPr>
      <t xml:space="preserve"> </t>
    </r>
    <r>
      <rPr>
        <sz val="10"/>
        <rFont val="Arial CE"/>
        <family val="2"/>
        <charset val="238"/>
      </rPr>
      <t>v AB ploščo mostu prereza do 0,30 m3/m1. Konstrukcija spada skladno s SIST EN 13670:2010 v 2. izvedbeni razred.</t>
    </r>
  </si>
  <si>
    <t>Dobava in vgrajevanje betona C 30/37, XC4, XF3, 
PV-II, Dmax 16 (SIST EN 206:2013, SIST 1026:2016) v prehodne plošče, prereza do 0,30 m3/m1. Konstrukcija spada skladno s SIST EN 13670:2010 v 2. izvedbeni razred.</t>
  </si>
  <si>
    <t>Dobava in vgrajevanje (aeriran beton)
betona C 30/37, XD3, XF4, PV-II, Dmax 16 (SIST EN 206:2013, SIST 1026:2016) v AB robni venec mostu, prereza 0,20 - 0,30 m3/m1. Konstrukcija spada skladno s SIST EN 13670:2010 v 2. izvedbeni razred.</t>
  </si>
  <si>
    <t>Dobava in vgrajevanje mostovnih granitnih robnikov s prerezom 16/20x23 cm (dvignjeni 18 cm na novojem vozišča), sidranje robnikov v novo AB konstrukcijo, tesnenje s trajno elastično zalivno bitumensko zmesjo na stiku z vencem in asfaltom, kompletno z vsemi potrebnimi deli.</t>
  </si>
  <si>
    <t>Izdelava horizontalne hidroizolacije na AB ploščah na mostu v sestavi: osnovnega sloja hidroizolacije iz bitumensko lateksne zmesi + zaščitne bitumenske plošče hidroizolacije (plošče debeline 6 mm, polaganje v dveh slojih, stiki plošč lepljeni s sistemskim bandažnim trakom); komponente hidroizolacije morajo biti kompatibilne (enak sistem); zaščitne bitumenske plošče morajo biti popolnoma prilepljene na betonsko podlago in primerne za direktno polaganje asfalta.</t>
  </si>
  <si>
    <t>Dobava in izdelava vertikalne hidroizolacije na AB stene; 1x hladni bitumenski premaz in 2x plastomer bitumenski varilni trak z nosilcem steklenga voala z ustreznimi preklopi  (kot na primer: IZOTEKT  V4 ali enakovredno), s predhodnim čiščenjem betonske podlage komplet z izravnavo stikov s cementno malto. Zaščita hidroizolacije s čepasto folijo (kot na primer: tefond).</t>
  </si>
  <si>
    <t>Izdelava, dobava in montaža steklene ograje na robnem vencu mostu z vzorcem projektanta:</t>
  </si>
  <si>
    <t>steklene ograja iz lepljenega in kaljenega stekla (VSG in ESG) 10+10mm, višine 1,10 m, vzorec projektanta na foliji med stekli, ograja utopljena v RF profil dimenzij 18x8,5cm, z RF ročajem kot npr. Leccor U110 ali enakovredno, pritrjeno bočno v robni AB venec, vključno z vsem ustreznim pritrdilnim, sidrnim in tesnilnim materialom ter odkapnikom - jeklena pločevina 0,6mm, r.š.=140mm, barvano.</t>
  </si>
  <si>
    <t>Dobava in nasip fine zastirke iz pranega prodca granulacije 16/32mm, v debelini 5-10cm, ob saditvi trajnic kot označeno v načrtu.</t>
  </si>
  <si>
    <t>SKUPAJ brez DDV:</t>
  </si>
  <si>
    <t>Datum:</t>
  </si>
  <si>
    <t>Podpis in žig:</t>
  </si>
  <si>
    <t>REKONSTRUKCIJA KRIŽIŠČA SOKOLNICA V BISTRICI PRI TRŽIČU</t>
  </si>
  <si>
    <t>JAVNO NAROČILO: REKONSTRUKCIJSKA IN OBNOVITVENA DELA NA JAVNIH CESTAH NA OBMOČJU BPT IN KRIŽIŠČA SOKOLNICA</t>
  </si>
  <si>
    <t>K 127982 - REKONSTRUKCIJA JAVNE POTI 928752 NA OBMOČJU BPT TRŽIČ: MOST IN VZHODNI DEL CESTE</t>
  </si>
  <si>
    <t>REKONSTRUKCIJA JAVNE POTI 928752 NA OBMOČJU BPT TRŽIČ: MOST IN VZHODNI DEL CESTE</t>
  </si>
  <si>
    <t>MOST IN V DEL CESTE</t>
  </si>
  <si>
    <t>MOST IN VZHODNI DEL CESTE</t>
  </si>
  <si>
    <t>Dobava in vgraditev požiralnika iz betonskih cevi Ø 40 cm, globine 1,5 m, z LTŽ mrežo 40 x 40 cm (nosilnosti 40 t, D400) in montažnim AB vencem iz betona C25/30. Kompletno s podložnim betonom C8/10, fino obdelavo notranjosti, prebijanjem sten in izdelavo priključkov.</t>
  </si>
  <si>
    <t xml:space="preserve">Dobava in vgraditev požiralnika iz betonskih cevi Ø 40 cm, z vtokom pod robnikom iz PVC cevi DN 160, požiralnik globine 1,5 m, z LTŽ pokrovom Ø 45 cm (nosilnosti 25 t, C250) in montažnim AB vencem iz betona C25/30. Kompletno s podložnim betonom C8/10, fino obdelavo notranjosti, prebijanjem sten in izdelavo priključkov na novo meteorno kanalizacijo. </t>
  </si>
  <si>
    <t>Dobava in vgraditev požiralnika iz betonskih cevi Ø 40 cm, z vtokom pod robnikom iz PVC cevi DN 160, požiralnik globine 1,5 m, z LTŽ pokrovom Ø 45 cm (nosilnosti 25 t, C250) in montažnim AB vencem iz betona C25/30. Kompletno s podložnim betonom C8/10, fino obdelavo notranjosti, prebijanjem sten in izdelavo priključkov. Kompletna izvedba priključka s cevjo DN 160 mm direktno na obstoječo cev meteorne kanalizacije, vključno s fazonskimi kosi, spojkami in tesnili.</t>
  </si>
  <si>
    <t>Izdelava novih peskolov (iztok s strehe ob cesti) iz betonskih cevi Ø 40 cm, globine 1,5 m, komplet z LTŽ pokrovom Ø 45 cm (nosilnosti 25 t, C250), povezavo na meteorni kanal in priklopom žlebu v dolžini do 2,0 m (s kolenom) na peskolov.</t>
  </si>
  <si>
    <t xml:space="preserve">Dobava in vgradnja revizijskega jaška iz betonskih cevi Ø 80 cm, globine do 2,0 s težko povoznim LTŽ pokrovom z luknjami (nosilnost 40 t, D400) premera 60 cm, na montažnem AB vencu. Kompletno z izdelavo podložnega betona C8/10, obbetoniranjem jaška iz betona C16/20, napravo mulde, fino obdelavo notranjosti, prebijanjem sten in izdelavo priključkov. </t>
  </si>
  <si>
    <r>
      <t>m</t>
    </r>
    <r>
      <rPr>
        <vertAlign val="superscript"/>
        <sz val="10"/>
        <rFont val="Arial CE"/>
      </rPr>
      <t>3</t>
    </r>
  </si>
  <si>
    <t>Dobava materiala in izdelava peščene posteljice za polaganje cevi, debeline 10 cm (frakcija materiala 4-8 mm).</t>
  </si>
  <si>
    <r>
      <t>Obsip cevi s peskom v višini 20</t>
    </r>
    <r>
      <rPr>
        <sz val="10"/>
        <rFont val="Arial CE"/>
        <family val="2"/>
      </rPr>
      <t xml:space="preserve"> cm nad temenom cevi, z ročnim utrjevanjem v območju cevi, z dobavo in dovozom materiala (frakcija materiala 4-8 mm).</t>
    </r>
  </si>
  <si>
    <t xml:space="preserve">ZEMELJSKA DELA </t>
  </si>
  <si>
    <t xml:space="preserve">BETONSKA DELA </t>
  </si>
  <si>
    <t>TLAKOVANE POVRŠINE</t>
  </si>
  <si>
    <t>OPREMA</t>
  </si>
  <si>
    <t>ZASADITEV</t>
  </si>
  <si>
    <t>nepredvideni stroški 10%</t>
  </si>
  <si>
    <t>1</t>
  </si>
  <si>
    <t>Opombe: rušitvena dela okoli obstoječih dreves - lip pred Sokolnico, se izvajajo ročno!
Pred pričetkom del uskladiti komunalne vode s cestnim projektom in soglasodajalci!</t>
  </si>
  <si>
    <t>merska enota</t>
  </si>
  <si>
    <t>cena  v € za enoto - brez DDV</t>
  </si>
  <si>
    <t>skupna vrednost</t>
  </si>
  <si>
    <t>Zavarovanje gradbišča z ustrezno ograjo in opozorilnimi tablami - zajeto v popisu zidov</t>
  </si>
  <si>
    <t>Odstranitev manjših in srednje velikih grmovnic, z odvozom na deponijo do 10 km oddaljenosti</t>
  </si>
  <si>
    <t>Odstranitev žive meje v dolžini 30 m, z odvozom na deponijo do 10 km oddaljenosti</t>
  </si>
  <si>
    <t xml:space="preserve">Porušitev in odstranitev asfaltne plasti v debelini 6 do 10 cm, z odvozom na deponijo do 10 km oddaljenosti </t>
  </si>
  <si>
    <t xml:space="preserve">Porušitev in odstranitev kamnitega tlaka, z odvozom na deponijo do 10 km oddaljenosti </t>
  </si>
  <si>
    <t>Porušitev in odstranitev betonskih robnikov  (pred sokolnico), z odvozom na deponijo do 10 km oddaljenosti</t>
  </si>
  <si>
    <t>Odstranitev treh drogov za zastave, hramba do ponovne montaže v bližini gradbišča</t>
  </si>
  <si>
    <t>Odstranitev vozičkov s tirnicami, hramba do ponovne montaže v varovanem prostoru v bližini gradbišča</t>
  </si>
  <si>
    <t>Odstranitev reklamne /označevalne table na kovinskem ogrodju, hramba v bližini gradbišča, ponovna montaža na izbrani novi lokaciji</t>
  </si>
  <si>
    <t>Porušitev in odstranitev stopnic, kovinski in leseni del, ki vodijo na vtočni objekt, z odvozom na deponijo do 10 km oddaljenosti</t>
  </si>
  <si>
    <t>Rušenje linijskega požiralnika pred Sokolnico, z odvozom na deponijo do 10,0 km oddaljenosti</t>
  </si>
  <si>
    <t>Rušenje obstoječega ltž pokrova jaška, z odvozom na deponijo do 10 km oddaljenosti</t>
  </si>
  <si>
    <t>Rušitev polkrožnega dela opornega zidu med Sokolnico in sp. pločnikom, debeline 20 cm, vidne višine 20 cm (ravni del zidu se ohrani v primeru da je temelj dovolj globok)</t>
  </si>
  <si>
    <t>Nižanje opornega betonskega zidu med Sokolnico in zg. parkiriščem, debeline 55 cm, v dolžini 1.20 m, za 60 cm (na nivo zg. parkirišča)</t>
  </si>
  <si>
    <t>Rušitev opornega betonskega zidu med Sokolnico in zg. parkiriščem, debeline 55 cm, v dolžini 1.10 m (višina zidu cca 1.5 m)</t>
  </si>
  <si>
    <t>Rušitev polkrožne betonske klopi z zidom, z odvozom na deponijo do 10 km oddaljenosti</t>
  </si>
  <si>
    <t>Rušitev betonskega zidu obloženega s kamnom, d=10,5 m, v=0.8 m, kamen se očisti malte in shrani v bližini gradbišča za ponovno uporabo</t>
  </si>
  <si>
    <t>Rušitev polkrožnega betonskega robnika oz. zidka, vidna višina 17 cm, š=78 cm, z odvozom na deponijo do 10 km oddaljenosti</t>
  </si>
  <si>
    <t>Odstranitev elektro droga - zajeto v popisu cestnega načrta</t>
  </si>
  <si>
    <t>Odstranitev dveh betonskih korit z odvozom na deponijo do 10 km oddaljenosti</t>
  </si>
  <si>
    <t>1.21</t>
  </si>
  <si>
    <t>Zaščita debla obstoječih lip s fiksno ograjo iz plohov, v polmeru 1.6 m od debla</t>
  </si>
  <si>
    <t>1.22</t>
  </si>
  <si>
    <t xml:space="preserve">Geodetska zakoličba </t>
  </si>
  <si>
    <t>točka</t>
  </si>
  <si>
    <t>1.23</t>
  </si>
  <si>
    <t>Zakoličba ureditve glede na načrte, zidova na obeh straneh ceste morata imeti enak radij,  paziti na ustrezno oddaljenost zidov od obstoječih lip pri Sokolnici!</t>
  </si>
  <si>
    <t>SKUPAJ PREDDELA</t>
  </si>
  <si>
    <t>ZEMELJSKA  DELA - IZKOPI IN NASUTJA</t>
  </si>
  <si>
    <t xml:space="preserve">Opombe: 
- zemeljska dela okoli obstoječih dreves se izvajajo ročno!
- pri odkopu okoli drevesnega debla se oceni višina koreninskega vratu, temu se po potrebi prilagodijo betonski zidki
</t>
  </si>
  <si>
    <t>Strojni izkop v globini 70 cm, odlaganje uporabnega peščenega materiala na začasno deponijo v bližini gradbišča (297,7 m2)</t>
  </si>
  <si>
    <t>Izkop vezljive zemljine/zrnate kamnine – 3. kategorije v povp. globini 70 cm – strojno, s planiranjem  dna, na območju cca 80 m2, da dosežemo nivo nove ureditve</t>
  </si>
  <si>
    <t>Ročni izkop v globini 50 cm, odlaganje uporabnega peščenega materiala na začasno deponijo v bližini gradbišča (ob lipah; skupaj 26 m2)</t>
  </si>
  <si>
    <t>Dovoz, nasutje in uvaljanje kamnitega nasipnega materiala 0/63 v globini 30 cm (skupaj 89,3 m3)</t>
  </si>
  <si>
    <t>Dovoz, nasutje in uvaljanje tamponskega drobljenca TD 22 v globini 20 cm (skupaj 59,5 m3)</t>
  </si>
  <si>
    <t>SKUPAJ ZEMELJSKA IN BETONSKA DELA</t>
  </si>
  <si>
    <t>3</t>
  </si>
  <si>
    <t>BETONSKA DELA</t>
  </si>
  <si>
    <t>Opombe: zemeljska dela okoli obstoječih dreves se izvajajo ročno!
Pri odkopu okoli drevesnega debla se oceni višina koreninskega vratu, temu se po potrebi prilagodijo betonski zidki</t>
  </si>
  <si>
    <t>Izdelava AB plošče v 2% naklonu, debeline 10 cm, med zidovi Z1 in Z2, Z3 in Z4, Z9 in Z10</t>
  </si>
  <si>
    <t>Izdelava točkovnih temeljev za drogove za zastave, dim. 50x50x80 cm</t>
  </si>
  <si>
    <t>Izdelava betonskih pasovnih temeljev, dim. 40x100x80 cm za montažo tirnic vozičkov</t>
  </si>
  <si>
    <t>Izdelava točkovnega temelja za montažo pitnika, dim. 60x80x80 cm</t>
  </si>
  <si>
    <t>4</t>
  </si>
  <si>
    <r>
      <t xml:space="preserve">Dobava in polaganje drenažnih cevi </t>
    </r>
    <r>
      <rPr>
        <sz val="10"/>
        <rFont val="Arial"/>
        <family val="2"/>
        <charset val="238"/>
      </rPr>
      <t>Ø</t>
    </r>
    <r>
      <rPr>
        <sz val="11"/>
        <color theme="1"/>
        <rFont val="Calibri"/>
        <family val="2"/>
        <charset val="238"/>
        <scheme val="minor"/>
      </rPr>
      <t>150 mm, v drenažni pas za zidovi, na peščeno posteljico. Z odtokom v vtočni objekt (park prijateljstva) oz. v območje korenin pri lipi (pri Sokolnici)</t>
    </r>
  </si>
  <si>
    <t xml:space="preserve">Povezava odtoka pitnika z meteornim jaškom </t>
  </si>
  <si>
    <t>SKUPAJ ODVODNJAVANJE</t>
  </si>
  <si>
    <t>5</t>
  </si>
  <si>
    <t>Vgradnja drenažnega asfalta v debelini 12 cm</t>
  </si>
  <si>
    <t>Vgradnja drenažnega betona - vezni sloj- v debelini 5-6 cm</t>
  </si>
  <si>
    <t>Granitne kocke gabro, dim. 10x10x10 cm, nastopna ploskev žagana in žgana ali štokana - nabava , dovoz, polaganje in fugiranje z epoxy fugirno maso</t>
  </si>
  <si>
    <t>Granitne plošče dim. 7x20x40-60 cm, nastopna ploskev žgana - nabava, dovoz, polaganje in fugiranje z epoxy fugirno maso</t>
  </si>
  <si>
    <t>Prefabricirani betonski elementi za stopnice, dim. 15x34x120 cm, nabava in polaganje</t>
  </si>
  <si>
    <t>Prefabricirani betonski elementi za stopnice, dim. 14x36x120 cm, nabava in polaganje</t>
  </si>
  <si>
    <t>Granitni robnik, dim. 10/20/100 cm, polaganje v beton (nivo nad Sokolnico)</t>
  </si>
  <si>
    <t>Nabava, dostava in nasutje prodca 16/24 mm (med zidove Z1-Z2, Z3-Z4, Z9-Z10, debelina nasutja 20-50 cm)</t>
  </si>
  <si>
    <t>SKUPAJ TLAKOVANE POVRŠINE</t>
  </si>
  <si>
    <t>6</t>
  </si>
  <si>
    <t xml:space="preserve">Klop - leseno sedalo, dim. 0.5x3 m, deske macesen 5/16/300 cm, ukrivljene po radiju zidu, izdelava po detajlu. Montaža sedala z inox profilom 30/30 na betonski zid. </t>
  </si>
  <si>
    <t xml:space="preserve">Linijski svetilni sestav dolžine 600 mm, sestavljen iz LED vira svetlobe s povišano stopnjo zaščite IP65 Ledx  LSWD31290WW moči 7,2 W/m, dodatno tesnjen z maso SIKA lastomer 710,  zaprtim z nematiranim pokrovom in zaključnimi elementi, profil preseka 17,5x7 mm, za direktno montažo s privijačenjem na nosilno ogrodje, komplet </t>
  </si>
  <si>
    <t xml:space="preserve">HLG 120-12 IP65-pretvornik s povišano stopnjo zaščite, dimenzije: 220x70x40 mm </t>
  </si>
  <si>
    <t>6.6</t>
  </si>
  <si>
    <t>Ograja tip Tržič, različnih višin:
- 55 cm, d=5 m,
- 60 cm, d=6.7 m,
- 65 cm, d= 24.8 m,
- 90 cm, d=1.5 m,
- 95 cm, d=1.9 m
Montaža panelov na zid, z izvedbo ozemljitve posameznih odsekov.</t>
  </si>
  <si>
    <t>6.7</t>
  </si>
  <si>
    <t>Namestitev lesene varnostne ograje, v=1.10 m, s stebrički, legami in prečkami, na lesen podest- pokrov vtočnega vodnega objekta</t>
  </si>
  <si>
    <t>6.8</t>
  </si>
  <si>
    <t>SKUPAJ OPREMA - ocena</t>
  </si>
  <si>
    <t xml:space="preserve">
</t>
  </si>
  <si>
    <t>7a</t>
  </si>
  <si>
    <t>SADIKE</t>
  </si>
  <si>
    <t>GRMOVNICE</t>
  </si>
  <si>
    <t>7.1.1</t>
  </si>
  <si>
    <t>Lespedeza thunbergii - lespedeca</t>
  </si>
  <si>
    <t>v loncu, 2x presajena, 40-60 cm</t>
  </si>
  <si>
    <t>7.1.2</t>
  </si>
  <si>
    <t>Prunus laurocerasus 'Otto Luyken' - lovorikovec</t>
  </si>
  <si>
    <t>v loncu, 3x presajen,velikost 80-100 cm</t>
  </si>
  <si>
    <t>7.1.3</t>
  </si>
  <si>
    <t>Rosa 'Mirato' - pokrovne vrtnice</t>
  </si>
  <si>
    <t>v loncu</t>
  </si>
  <si>
    <t>SKUPAJ GRMOVNICE</t>
  </si>
  <si>
    <t>MATERIAL ZA SADITEV</t>
  </si>
  <si>
    <t>7.2.1</t>
  </si>
  <si>
    <t>Humozna zemlja za saditev grmovnic - na vsako grmovno sadiko predvidoma še 0.025 m3 humozne zemlje - za 100 grmovnic;
nabava, prevoz, vgraditev</t>
  </si>
  <si>
    <t>7.2.2</t>
  </si>
  <si>
    <t>Gnojilni substrat( tip Humko Royal garden) 0,002 m3 na sadiko grmovnice (100 kom);
nabava, prevoz, vgraditev</t>
  </si>
  <si>
    <t>SKUPAJ - material za saditev</t>
  </si>
  <si>
    <t>SETVENA IN SADITVENA DELA</t>
  </si>
  <si>
    <t>7.3.1</t>
  </si>
  <si>
    <t>Saditev grmovnic - izkop jame 30x30x30 cm, zasipavanje s humozno zemljo, planiranje, sajenje grmovnic, po sajenju zalivanje</t>
  </si>
  <si>
    <t>SKUPAJ - saditvena dela</t>
  </si>
  <si>
    <t>SKUPAJ ZASADITEV</t>
  </si>
  <si>
    <t>7b</t>
  </si>
  <si>
    <t>DREVJE</t>
  </si>
  <si>
    <t>Picea abies</t>
  </si>
  <si>
    <t>smreka</t>
  </si>
  <si>
    <t>5x presajena, s koreninsko grudo, 275-300 cm</t>
  </si>
  <si>
    <t>SKUPAJ DREVJE</t>
  </si>
  <si>
    <t>Euonymus japonica</t>
  </si>
  <si>
    <t>japonska trdoleska</t>
  </si>
  <si>
    <t>3x presajena, v loncu, 60-80 cm</t>
  </si>
  <si>
    <t>Bergenia 'Baby Doll' - bergenija</t>
  </si>
  <si>
    <t>7.1.4</t>
  </si>
  <si>
    <t>Brunera macrophylla - kavkaška spominčica</t>
  </si>
  <si>
    <t>7.1.5</t>
  </si>
  <si>
    <t>Gaura 'Wirling Butterflies' - gavra</t>
  </si>
  <si>
    <t>7.1.6</t>
  </si>
  <si>
    <t>Helleborus orientalis 'White Spotted' - teloh</t>
  </si>
  <si>
    <t>7.1.7</t>
  </si>
  <si>
    <t>Persicaria amplexicaulis 'Pendula' - dresen</t>
  </si>
  <si>
    <t>7.1.8</t>
  </si>
  <si>
    <t>Sanguisorba 'Pink Elephant' - strašnica</t>
  </si>
  <si>
    <t>7.1.9</t>
  </si>
  <si>
    <t>Veronica longifolia 'Blauriesin' - jetičnik</t>
  </si>
  <si>
    <t>7.1.10</t>
  </si>
  <si>
    <t>Vinca major 'Variegata' - veliki zimzelen</t>
  </si>
  <si>
    <t>SKUPAJ TRAJNICE</t>
  </si>
  <si>
    <t>SKUPAJ SADIKE</t>
  </si>
  <si>
    <t>MATERIAL ZA SETEV IN SADITEV</t>
  </si>
  <si>
    <t>Humozna zemlja za saditev drevja - na  vsako drevesno sadiko predvidoma še 0,3 m3 humozne zemlje – za 1 drevo;
nabava, prevoz, vgraditev</t>
  </si>
  <si>
    <t>Humozna zemlja za saditev grmovnic - na vsako grmovno sadiko predvidoma še 0.025 m3 humozne zemlje - za 28 grmovnic;
nabava, prevoz, vgraditev</t>
  </si>
  <si>
    <t>7.2.3</t>
  </si>
  <si>
    <t>Gnojilni substrat( tip Humko Royal garden) 0.2 m3 na sadiko drevja (1 kom);
nabava, prevoz, vgraditev</t>
  </si>
  <si>
    <t>7.2.4</t>
  </si>
  <si>
    <t>Gnojilni substrat( tip Humko Royal garden) 0,002 m3 na sadiko grmovnice (28 kom);
nabava, prevoz, vgraditev</t>
  </si>
  <si>
    <t>7.2.5</t>
  </si>
  <si>
    <t>Utrditev koreninske grude z lesenimi letvami- 4 kom, dolžina 200 cm</t>
  </si>
  <si>
    <t>7.2.6</t>
  </si>
  <si>
    <t>Travna mešanica tip Tivoli ali podobno (šopulja, bilnica, ljuljka), travna semena brez primesi detelje ali zelišč - 20 gr/ m2. Za 57,2 m2 površine</t>
  </si>
  <si>
    <t>SKUPAJ - material za setev in saditev</t>
  </si>
  <si>
    <t>Saditev drevja - izkop jame 80x80 x80 cm, sajenje, zasipavanje s humozno zemljo, dodatek gnojilnega substrata 0.25 m3 na sadiko, utrditev kor. grude, po sajenju zalivanje</t>
  </si>
  <si>
    <t>7.3.2</t>
  </si>
  <si>
    <t>7.3.3</t>
  </si>
  <si>
    <t>Saditev trajnic - sajenje pod motiko, zasipavanje s humozno zemljo, po sajenju zalivanje</t>
  </si>
  <si>
    <t>7.3.4</t>
  </si>
  <si>
    <t xml:space="preserve">Setev trave - priprava površine s frezanjem - rahljanjem, grabljenjem in finim planiranjem ter setvijo travne mešanice </t>
  </si>
  <si>
    <t>DELA S CEMENTNIM BETONOM - SKUPAJ</t>
  </si>
  <si>
    <t>Dobava in vgraditev cementnega betona C30/37 v prerez  0,16 do 0,30 m3/m2-m1, XC4, XD3, XF4 - stena</t>
  </si>
  <si>
    <t>53 137</t>
  </si>
  <si>
    <t>5.03</t>
  </si>
  <si>
    <t>Dobava in vgraditev cementnega betona C25/30 v prerez 0,31 do 0,50 m3/m2-m1, XC2 - temelj zidov in stopnic</t>
  </si>
  <si>
    <t>53 133</t>
  </si>
  <si>
    <t>5.02</t>
  </si>
  <si>
    <t>Dobava in vgraditev cementnega betona C8/10 v prerez do 0,15 m3/m2-m1 - podložni beton</t>
  </si>
  <si>
    <t>53 111</t>
  </si>
  <si>
    <t>5.01</t>
  </si>
  <si>
    <t>DELA S CEMENTNIM BETONOM</t>
  </si>
  <si>
    <t>DELA Z JEKLOM ZA OJAČITEV - SKUPAJ</t>
  </si>
  <si>
    <t>Dobava in postavitev mreže iz vlečene jeklene žice B500 B, s premerom od 4 do 12 mm, masa 4,1 do 6 kg/m2</t>
  </si>
  <si>
    <t>52 314</t>
  </si>
  <si>
    <t>4.02</t>
  </si>
  <si>
    <t>Dobava in postavitev rebrastih žic iz visokovrednega naravno trdnega jekla B500 B s premerom do 12 mm, za enostavno ojačitev</t>
  </si>
  <si>
    <t>52 221</t>
  </si>
  <si>
    <t>4.01</t>
  </si>
  <si>
    <t xml:space="preserve"> DELA Z JEKLOM ZA OJAČITEV</t>
  </si>
  <si>
    <t>TESARSKA DELA - SKUPAJ</t>
  </si>
  <si>
    <t>Dobava in vgradnja zaključnih letev 3/3 cm</t>
  </si>
  <si>
    <t>51 711</t>
  </si>
  <si>
    <t>3.03</t>
  </si>
  <si>
    <t xml:space="preserve">Izdelava podprtega opaža za raven zid, visok do 4 m, upoštevan dodatek za ukrivljenost </t>
  </si>
  <si>
    <t>51 312</t>
  </si>
  <si>
    <t>3.02</t>
  </si>
  <si>
    <t>Izdelava podprtega opaža za ravne in deloma ukrivljene temelje zidov in stopnic</t>
  </si>
  <si>
    <t>51 211</t>
  </si>
  <si>
    <t>3.01</t>
  </si>
  <si>
    <t>ZEMELJSKA DELA - SKUPAJ</t>
  </si>
  <si>
    <t>2</t>
  </si>
  <si>
    <t>Vgraditev  zasipa iz kamnin v slojih po 30 cm do zahtevane zgoščenosti 95% po SPP</t>
  </si>
  <si>
    <t>24 314</t>
  </si>
  <si>
    <t>2.03</t>
  </si>
  <si>
    <t>Ureditev planuma temeljnih tal vezljive zemljine - 3.ktg</t>
  </si>
  <si>
    <t>22 112</t>
  </si>
  <si>
    <t>2.02</t>
  </si>
  <si>
    <t>Izkop vezljive/zrnate kamenine - 3.ktg za gradbene jame za objekte globine do 2,0 m - strojno, planiranje dna ročno, odvoz na stalno deponijo</t>
  </si>
  <si>
    <t>21 424</t>
  </si>
  <si>
    <t>2.01</t>
  </si>
  <si>
    <t>PREDDELA - SKUPAJ</t>
  </si>
  <si>
    <t>Zakoličba karakterističnih točk</t>
  </si>
  <si>
    <t>11 31</t>
  </si>
  <si>
    <t>1.02</t>
  </si>
  <si>
    <t>Pripravljalna dela in zavarovanje gradbišča: zagotovitev varnostnih in higjensko tehničnih pogojev, s postavitvijo začasnih demontažnih ograj, s predpisanimi oznaki gradbišča, kompletno z vsemi prevozi in pomožnimi deli ter odstranitev po končanih delih</t>
  </si>
  <si>
    <t>74 121</t>
  </si>
  <si>
    <t>1.01</t>
  </si>
  <si>
    <t xml:space="preserve">                           opis                                                              enota</t>
  </si>
  <si>
    <t>šifra</t>
  </si>
  <si>
    <t>poz</t>
  </si>
  <si>
    <t>DELA Z JEKLOM ZA OJAČITEV</t>
  </si>
  <si>
    <t xml:space="preserve">POPIS DEL </t>
  </si>
  <si>
    <t>P-579</t>
  </si>
  <si>
    <t>Št.proj.:</t>
  </si>
  <si>
    <t>05-2018</t>
  </si>
  <si>
    <t>Št.načrta:</t>
  </si>
  <si>
    <t xml:space="preserve">PZI </t>
  </si>
  <si>
    <t>Faza:</t>
  </si>
  <si>
    <t>PODPORNE IN OPORNE KONSTRUKCIJE PRI UREDITVI KROŽIŠČA</t>
  </si>
  <si>
    <t>Ureditev krožišča Sokolnica" v Tržiču</t>
  </si>
  <si>
    <t>J.</t>
  </si>
  <si>
    <t>PODPORNI ZIDOVI</t>
  </si>
  <si>
    <t>K.</t>
  </si>
  <si>
    <t>Izdelava elaborata zapore občinskih cest,  vključno s pregledom elaborata oziroma sheme cestne zapore</t>
  </si>
  <si>
    <t>RAZNA DELA KROŽNO KRIŽIŠČE SOKOLNICA</t>
  </si>
  <si>
    <t>RAZNA DELA MOST IN CESTA BPT</t>
  </si>
  <si>
    <t>i.</t>
  </si>
  <si>
    <t>ii.</t>
  </si>
  <si>
    <t>REKAPITULACIJA - i. MOST BPT</t>
  </si>
  <si>
    <t>REKAPITULACIJA PO VRSTAH STROŠKOV - ii. KROŽNO KRIŽIŠČE SOKOLNICA</t>
  </si>
  <si>
    <t>Operacijo »Rekonstrukcija križišča Sokolnica v Bistrici pri Tržiču" delno financira Evropska unija, in sicer iz Kohezijskega sklada, v okviru »Operativnega programa Evropske kohezijske politike za obdobje 2014 - 2020«, prednostne osi 4 »Trajnostna raba in proizvodnja energije in pametna omrežja«, tematskega cilja 4 »Podpora prehodu na nizkoogljično gospodarstvo v vseh sektorjih«, prednostne naložbe 4.4 »Spodbujanje nizkoogljičnih strategij za vse vrste območij, zlasti za urbana območja, vključno s spodbujanjem trajnostne multimodalne urbane mobilnosti in ustreznimi omilitvenimi prilagoditvenimi ukrepi«, specifičnega cilja 1 »Razvoj urbane mobilnosti za izboljšanje kakovosti zraka v mestih«.</t>
  </si>
  <si>
    <t>SKUPNA REKAPITULACIJA</t>
  </si>
  <si>
    <t>FF KOS DN 100, l = 600 mm</t>
  </si>
  <si>
    <t>FFQ kos DN 100, 90°</t>
  </si>
  <si>
    <t>1.2.25.</t>
  </si>
  <si>
    <t>1.2.26.</t>
  </si>
  <si>
    <t>Ovalni zasun  DN 80 mm z teleskopsko vgradno garnituro DN 65 - 80 in varovalno cestno kapo DN 200</t>
  </si>
  <si>
    <t>Podtalni hidrant DN 80, z cestno kapo za hidrant</t>
  </si>
  <si>
    <t>Avtomatski zračnik za podzemno vgradnjo, DN 50 z ventilom, vgradno garnituro in cestno kapo kot npr. HAVLE 992 ali enakovreden</t>
  </si>
  <si>
    <r>
      <t xml:space="preserve">Polaganje in stikovanje cevi NL (LTŽ-DUKTIL)  </t>
    </r>
    <r>
      <rPr>
        <sz val="10"/>
        <rFont val="Symbol"/>
        <family val="1"/>
        <charset val="2"/>
      </rPr>
      <t xml:space="preserve">f </t>
    </r>
    <r>
      <rPr>
        <sz val="10"/>
        <rFont val="Arial"/>
        <family val="2"/>
        <charset val="238"/>
      </rPr>
      <t>100 mm</t>
    </r>
  </si>
  <si>
    <r>
      <t xml:space="preserve">Polaganje in stikovanje cevi NL (LTŽ-DUKTIL)  </t>
    </r>
    <r>
      <rPr>
        <sz val="10"/>
        <rFont val="Symbol"/>
        <family val="1"/>
        <charset val="2"/>
      </rPr>
      <t xml:space="preserve">f 80 </t>
    </r>
    <r>
      <rPr>
        <sz val="10"/>
        <rFont val="Arial"/>
        <family val="2"/>
        <charset val="238"/>
      </rPr>
      <t>mm</t>
    </r>
  </si>
  <si>
    <t xml:space="preserve">Montaža podtalnega hidranta </t>
  </si>
  <si>
    <t>Dobava in vgradnja zaščitne PVC cevi notranjega premera 250 mm (SN 8) za križanje vodovoda pod potokom, vključno z polnim obbetoniranjem cevi minimalno 10 cm nad temenom</t>
  </si>
  <si>
    <t xml:space="preserve">Črpanje vode iz gradbene jame v času gradnje. Dodatek na otežkočeno delo zaradi podtalnice ali površinske vode s stroški prečrpavanja vode iz izkopa, izdelavo dodatnih nasipov ali jarkov za preusmeritev dotekajoče ali izčrpane vode (izviri, industrijski kanali, rake, melioracijski kanali, mulde, prepusti ali naravni odvodniki površinske vode ali podtalnice). </t>
  </si>
  <si>
    <t xml:space="preserve">Dobava in montaža kandelabra višine 9 m    (npr.proizvajalec Jalen Kranj ali enakovredno)  </t>
  </si>
  <si>
    <r>
      <t xml:space="preserve">cevi NL (LTŽ-DUKTIL) </t>
    </r>
    <r>
      <rPr>
        <sz val="11"/>
        <rFont val="Symbol"/>
        <family val="1"/>
        <charset val="2"/>
      </rPr>
      <t xml:space="preserve">f </t>
    </r>
    <r>
      <rPr>
        <sz val="11"/>
        <rFont val="Arial"/>
        <family val="2"/>
        <charset val="238"/>
      </rPr>
      <t xml:space="preserve">100 C40 (priviti oz. sidrni spoj kot npr. VRS ali enakovredno) </t>
    </r>
  </si>
  <si>
    <t>Uviverzalna spojka (kot npr. GF MULTIJOINT ali enakovredno) 3007, DN 100 mm</t>
  </si>
  <si>
    <t>Uviverzalna spojka (kot npr. GF MULTIJOINT ali enakovredno) 3007, DN 80 mm</t>
  </si>
  <si>
    <t>Linijska rešetka z rego, npr. Hauraton ali enakovredno, s pripadajočimi revizijskimi kosi, dobava in vgradnja</t>
  </si>
  <si>
    <t>Tankostenski alu robnik, npr. Viaflex ali enakovredno, dim. 5,5/97/2500 mm, sidranje s pritrdilnimi klini (sredinski otok krožišča)</t>
  </si>
  <si>
    <r>
      <t xml:space="preserve">Vgradna stenska svetilka, npr. MTS Wallgrid ali enakovredno LED 4W IP65, dim. </t>
    </r>
    <r>
      <rPr>
        <sz val="10"/>
        <rFont val="Arial"/>
        <family val="2"/>
        <charset val="238"/>
      </rPr>
      <t>Ø 130 x 115 mm, ohišje tlačno liti aluminij, grafitno črne barve, z vgrajenim pretvornikom</t>
    </r>
  </si>
  <si>
    <t>Naslon za kolo iz ploščatega jekla, kot npr. Ziegler, tip Tamores, dim. 80x850x900 mm - nabava, dovoz in vgradnja ali enakovredno</t>
  </si>
  <si>
    <t>Pitnik, npr. Ziegler ali enakovredno, tip h2o, dim. 556x350x1000 mm, nabava, dovoz in montaža</t>
  </si>
  <si>
    <t>Vse stroške glede posegov na obstoječih cevovodih in instalacijah, pri čemer se izvajalec z upravljalcem uskladi glede organizacije obnove,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</si>
</sst>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_-;\-* #,##0.00\ _€_-;_-* &quot;-&quot;??\ _€_-;_-@_-"/>
    <numFmt numFmtId="164" formatCode="#,##0.0"/>
    <numFmt numFmtId="165" formatCode="_-* #,##0.00\ _S_I_T_-;\-* #,##0.00\ _S_I_T_-;_-* &quot;-&quot;??\ _S_I_T_-;_-@_-"/>
    <numFmt numFmtId="166" formatCode="General_)"/>
    <numFmt numFmtId="167" formatCode="#,##0\ &quot;EUR&quot;;\-#,##0\ &quot;EUR&quot;"/>
    <numFmt numFmtId="168" formatCode="##,###,###,##0.00"/>
    <numFmt numFmtId="169" formatCode="#,##0.00\ [$€-1]"/>
    <numFmt numFmtId="170" formatCode="_(* #,##0.00_);_(* \(#,##0.00\);_(* &quot;-&quot;??_);_(@_)"/>
    <numFmt numFmtId="171" formatCode="_-* #,##0.00\ _E_U_R_-;\-* #,##0.00\ _E_U_R_-;_-* &quot;-&quot;??\ _E_U_R_-;_-@_-"/>
    <numFmt numFmtId="172" formatCode="00&quot;.&quot;"/>
    <numFmt numFmtId="173" formatCode="#,##0.00\ &quot;€&quot;"/>
    <numFmt numFmtId="174" formatCode="_-* #,##0\ _S_I_T_-;\-* #,##0\ _S_I_T_-;_-* &quot;-&quot;??\ _S_I_T_-;_-@_-"/>
    <numFmt numFmtId="175" formatCode="0.0%"/>
    <numFmt numFmtId="176" formatCode="0.0"/>
    <numFmt numFmtId="177" formatCode="#,##0.00\ \€"/>
    <numFmt numFmtId="178" formatCode="#,##0.00\ _€"/>
  </numFmts>
  <fonts count="142">
    <font>
      <sz val="11"/>
      <color theme="1"/>
      <name val="Calibri"/>
      <family val="2"/>
      <charset val="238"/>
      <scheme val="minor"/>
    </font>
    <font>
      <b/>
      <sz val="11"/>
      <color theme="1"/>
      <name val="Arial"/>
      <family val="2"/>
      <charset val="238"/>
    </font>
    <font>
      <sz val="11"/>
      <color theme="1"/>
      <name val="Arial"/>
      <family val="2"/>
      <charset val="238"/>
    </font>
    <font>
      <sz val="10"/>
      <name val="Arial CE"/>
      <charset val="238"/>
    </font>
    <font>
      <sz val="11"/>
      <name val="Arial"/>
      <family val="2"/>
      <charset val="238"/>
    </font>
    <font>
      <b/>
      <sz val="11"/>
      <name val="Arial"/>
      <family val="2"/>
      <charset val="238"/>
    </font>
    <font>
      <u/>
      <sz val="11"/>
      <name val="Arial"/>
      <family val="2"/>
      <charset val="238"/>
    </font>
    <font>
      <b/>
      <sz val="12"/>
      <name val="Arial"/>
      <family val="2"/>
      <charset val="238"/>
    </font>
    <font>
      <sz val="12"/>
      <name val="Arial"/>
      <family val="2"/>
      <charset val="238"/>
    </font>
    <font>
      <sz val="11"/>
      <name val="Calibri"/>
      <family val="2"/>
      <charset val="238"/>
    </font>
    <font>
      <u/>
      <sz val="11"/>
      <color theme="1"/>
      <name val="Arial"/>
      <family val="2"/>
      <charset val="238"/>
    </font>
    <font>
      <sz val="12"/>
      <color theme="1"/>
      <name val="Arial"/>
      <family val="2"/>
      <charset val="238"/>
    </font>
    <font>
      <b/>
      <sz val="12"/>
      <color theme="1"/>
      <name val="Arial"/>
      <family val="2"/>
      <charset val="238"/>
    </font>
    <font>
      <b/>
      <sz val="14"/>
      <color theme="1"/>
      <name val="Arial"/>
      <family val="2"/>
      <charset val="238"/>
    </font>
    <font>
      <sz val="14"/>
      <color theme="1"/>
      <name val="Calibri"/>
      <family val="2"/>
      <charset val="238"/>
      <scheme val="minor"/>
    </font>
    <font>
      <b/>
      <sz val="11"/>
      <color theme="1"/>
      <name val="Calibri"/>
      <family val="2"/>
      <charset val="238"/>
      <scheme val="minor"/>
    </font>
    <font>
      <sz val="11"/>
      <color indexed="8"/>
      <name val="Calibri"/>
      <family val="2"/>
      <charset val="238"/>
    </font>
    <font>
      <sz val="11"/>
      <color indexed="8"/>
      <name val="Arial"/>
      <family val="2"/>
      <charset val="238"/>
    </font>
    <font>
      <sz val="10"/>
      <color rgb="FFFF0000"/>
      <name val="Arial"/>
      <family val="2"/>
      <charset val="238"/>
    </font>
    <font>
      <b/>
      <sz val="10"/>
      <color rgb="FFFF0000"/>
      <name val="Arial"/>
      <family val="2"/>
      <charset val="238"/>
    </font>
    <font>
      <b/>
      <sz val="11"/>
      <color indexed="8"/>
      <name val="Calibri"/>
      <family val="2"/>
      <charset val="238"/>
    </font>
    <font>
      <sz val="10"/>
      <color indexed="8"/>
      <name val="Arial Narrow"/>
      <family val="2"/>
      <charset val="238"/>
    </font>
    <font>
      <b/>
      <sz val="12"/>
      <color indexed="8"/>
      <name val="Arial Narrow"/>
      <family val="2"/>
      <charset val="238"/>
    </font>
    <font>
      <sz val="10"/>
      <name val="Arial Narrow"/>
      <family val="2"/>
      <charset val="238"/>
    </font>
    <font>
      <sz val="10"/>
      <color indexed="8"/>
      <name val="Arial"/>
      <family val="2"/>
      <charset val="238"/>
    </font>
    <font>
      <i/>
      <sz val="10"/>
      <color theme="1"/>
      <name val="Arial"/>
      <family val="2"/>
      <charset val="238"/>
    </font>
    <font>
      <sz val="11"/>
      <color theme="0"/>
      <name val="Calibri"/>
      <family val="2"/>
      <charset val="238"/>
      <scheme val="minor"/>
    </font>
    <font>
      <sz val="10"/>
      <name val="Arial"/>
      <family val="2"/>
      <charset val="238"/>
    </font>
    <font>
      <b/>
      <sz val="10"/>
      <name val="Arial"/>
      <family val="2"/>
    </font>
    <font>
      <sz val="12"/>
      <name val="Arial CE"/>
      <charset val="238"/>
    </font>
    <font>
      <sz val="11"/>
      <name val="Arial CE"/>
      <family val="2"/>
      <charset val="238"/>
    </font>
    <font>
      <sz val="12"/>
      <name val="Arial CE"/>
      <family val="2"/>
      <charset val="238"/>
    </font>
    <font>
      <b/>
      <sz val="10"/>
      <name val="Arial"/>
      <family val="2"/>
      <charset val="238"/>
    </font>
    <font>
      <b/>
      <sz val="12"/>
      <name val="Arial CE"/>
      <charset val="238"/>
    </font>
    <font>
      <i/>
      <sz val="10"/>
      <name val="Arial"/>
      <family val="2"/>
      <charset val="238"/>
    </font>
    <font>
      <sz val="11"/>
      <name val="Symbol"/>
      <family val="1"/>
      <charset val="2"/>
    </font>
    <font>
      <b/>
      <u/>
      <sz val="10"/>
      <name val="Arial"/>
      <family val="2"/>
      <charset val="238"/>
    </font>
    <font>
      <sz val="10"/>
      <color theme="0"/>
      <name val="Arial"/>
      <family val="2"/>
      <charset val="238"/>
    </font>
    <font>
      <b/>
      <sz val="10"/>
      <color theme="0"/>
      <name val="Arial"/>
      <family val="2"/>
      <charset val="238"/>
    </font>
    <font>
      <sz val="10"/>
      <color theme="0"/>
      <name val="Arial Narrow"/>
      <family val="2"/>
      <charset val="238"/>
    </font>
    <font>
      <b/>
      <sz val="12"/>
      <color theme="0"/>
      <name val="Arial Narrow"/>
      <family val="2"/>
      <charset val="238"/>
    </font>
    <font>
      <b/>
      <sz val="10"/>
      <color theme="1"/>
      <name val="Arial"/>
      <family val="2"/>
      <charset val="238"/>
    </font>
    <font>
      <sz val="10"/>
      <color theme="1"/>
      <name val="Arial"/>
      <family val="2"/>
      <charset val="238"/>
    </font>
    <font>
      <sz val="10"/>
      <color rgb="FFFF0000"/>
      <name val="Calibri"/>
      <family val="2"/>
      <charset val="238"/>
      <scheme val="minor"/>
    </font>
    <font>
      <sz val="10"/>
      <name val="Arial"/>
      <family val="2"/>
      <charset val="238"/>
    </font>
    <font>
      <b/>
      <sz val="14"/>
      <name val="Arial"/>
      <family val="2"/>
      <charset val="238"/>
    </font>
    <font>
      <b/>
      <sz val="10"/>
      <color indexed="8"/>
      <name val="Arial"/>
      <family val="2"/>
      <charset val="238"/>
    </font>
    <font>
      <sz val="10"/>
      <color rgb="FF000000"/>
      <name val="Arial"/>
      <family val="2"/>
      <charset val="238"/>
    </font>
    <font>
      <sz val="10"/>
      <color indexed="8"/>
      <name val="Tahoma"/>
      <family val="2"/>
      <charset val="238"/>
    </font>
    <font>
      <sz val="10"/>
      <name val="Tahoma"/>
      <family val="2"/>
      <charset val="238"/>
    </font>
    <font>
      <sz val="8"/>
      <color rgb="FF000000"/>
      <name val="Arial"/>
      <family val="2"/>
      <charset val="238"/>
    </font>
    <font>
      <sz val="8"/>
      <name val="Tahoma"/>
      <family val="2"/>
      <charset val="238"/>
    </font>
    <font>
      <sz val="8"/>
      <color indexed="8"/>
      <name val="Tahoma"/>
      <family val="2"/>
      <charset val="238"/>
    </font>
    <font>
      <sz val="8"/>
      <name val="Arial"/>
      <family val="2"/>
      <charset val="238"/>
    </font>
    <font>
      <sz val="9"/>
      <color indexed="8"/>
      <name val="Tahoma"/>
      <family val="2"/>
      <charset val="238"/>
    </font>
    <font>
      <b/>
      <sz val="10"/>
      <color indexed="8"/>
      <name val="Tahoma"/>
      <family val="2"/>
      <charset val="238"/>
    </font>
    <font>
      <sz val="11"/>
      <name val="Calibri"/>
      <family val="2"/>
      <charset val="238"/>
      <scheme val="minor"/>
    </font>
    <font>
      <sz val="10"/>
      <name val="Arial CE"/>
    </font>
    <font>
      <sz val="14"/>
      <name val="Arial CE"/>
      <family val="2"/>
    </font>
    <font>
      <sz val="14"/>
      <color indexed="55"/>
      <name val="Arial CE"/>
    </font>
    <font>
      <sz val="10"/>
      <color indexed="55"/>
      <name val="Arial CE"/>
    </font>
    <font>
      <b/>
      <sz val="10"/>
      <name val="Arial CE"/>
      <family val="2"/>
      <charset val="238"/>
    </font>
    <font>
      <b/>
      <sz val="10"/>
      <name val="Arial CE"/>
    </font>
    <font>
      <b/>
      <sz val="10"/>
      <name val="Arial CE"/>
      <charset val="238"/>
    </font>
    <font>
      <sz val="10"/>
      <name val="Arial CE"/>
      <family val="2"/>
    </font>
    <font>
      <b/>
      <sz val="12"/>
      <name val="Arial CE"/>
      <family val="2"/>
      <charset val="238"/>
    </font>
    <font>
      <b/>
      <sz val="11"/>
      <name val="Arial CE"/>
      <family val="2"/>
      <charset val="238"/>
    </font>
    <font>
      <sz val="10"/>
      <name val="Arial CE"/>
      <family val="2"/>
      <charset val="238"/>
    </font>
    <font>
      <b/>
      <sz val="11"/>
      <name val="Arial CE"/>
      <charset val="238"/>
    </font>
    <font>
      <sz val="8"/>
      <name val="Arial CE"/>
      <family val="2"/>
      <charset val="238"/>
    </font>
    <font>
      <b/>
      <sz val="10"/>
      <name val="Arial CE"/>
      <family val="2"/>
    </font>
    <font>
      <b/>
      <u/>
      <sz val="10"/>
      <name val="Arial CE"/>
      <family val="2"/>
      <charset val="238"/>
    </font>
    <font>
      <vertAlign val="superscript"/>
      <sz val="10"/>
      <name val="Arial CE"/>
      <charset val="238"/>
    </font>
    <font>
      <vertAlign val="superscript"/>
      <sz val="10"/>
      <name val="Arial CE"/>
      <family val="2"/>
      <charset val="238"/>
    </font>
    <font>
      <sz val="9"/>
      <name val="Arial CE"/>
    </font>
    <font>
      <sz val="10"/>
      <name val="Gatineau"/>
    </font>
    <font>
      <b/>
      <u/>
      <sz val="10"/>
      <name val="Arial CE"/>
      <charset val="238"/>
    </font>
    <font>
      <sz val="10"/>
      <color indexed="10"/>
      <name val="Arial CE"/>
      <family val="2"/>
      <charset val="238"/>
    </font>
    <font>
      <b/>
      <sz val="10"/>
      <color indexed="10"/>
      <name val="Arial CE"/>
      <charset val="238"/>
    </font>
    <font>
      <sz val="10"/>
      <color rgb="FFFF0000"/>
      <name val="Arial CE"/>
      <family val="2"/>
    </font>
    <font>
      <sz val="8"/>
      <name val="Arial CE"/>
      <family val="2"/>
    </font>
    <font>
      <b/>
      <sz val="8"/>
      <name val="Arial CE"/>
      <family val="2"/>
      <charset val="238"/>
    </font>
    <font>
      <vertAlign val="superscript"/>
      <sz val="10"/>
      <name val="Arial"/>
      <family val="2"/>
      <charset val="238"/>
    </font>
    <font>
      <sz val="8"/>
      <color indexed="10"/>
      <name val="Arial CE"/>
      <family val="2"/>
      <charset val="238"/>
    </font>
    <font>
      <sz val="10"/>
      <color rgb="FFFF0000"/>
      <name val="Arial CE"/>
      <charset val="238"/>
    </font>
    <font>
      <sz val="9"/>
      <name val="Arial"/>
      <family val="2"/>
      <charset val="238"/>
    </font>
    <font>
      <b/>
      <sz val="11"/>
      <name val="Arial CE"/>
      <family val="2"/>
    </font>
    <font>
      <sz val="11"/>
      <name val="Arial CE"/>
      <family val="2"/>
    </font>
    <font>
      <vertAlign val="superscript"/>
      <sz val="10"/>
      <name val="Arial CE"/>
    </font>
    <font>
      <sz val="10"/>
      <name val="Calibri"/>
      <family val="2"/>
      <charset val="238"/>
    </font>
    <font>
      <sz val="10"/>
      <color theme="0" tint="-0.14999847407452621"/>
      <name val="Arial CE"/>
    </font>
    <font>
      <sz val="10"/>
      <name val="Century Gothic CE"/>
      <charset val="238"/>
    </font>
    <font>
      <sz val="12"/>
      <name val="Courier"/>
      <family val="3"/>
    </font>
    <font>
      <sz val="10"/>
      <color rgb="FF00B050"/>
      <name val="Arial"/>
      <family val="2"/>
      <charset val="238"/>
    </font>
    <font>
      <u/>
      <sz val="10"/>
      <name val="Arial CE"/>
      <charset val="238"/>
    </font>
    <font>
      <b/>
      <strike/>
      <sz val="10"/>
      <name val="Cambria"/>
      <family val="1"/>
      <charset val="238"/>
    </font>
    <font>
      <sz val="8"/>
      <name val="Arial CE"/>
    </font>
    <font>
      <b/>
      <sz val="9"/>
      <name val="Arial CE"/>
      <charset val="238"/>
    </font>
    <font>
      <i/>
      <sz val="9"/>
      <name val="Arial CE"/>
      <charset val="238"/>
    </font>
    <font>
      <b/>
      <i/>
      <sz val="10"/>
      <name val="Arial CE"/>
      <charset val="238"/>
    </font>
    <font>
      <sz val="9"/>
      <name val="Arial CE"/>
      <charset val="238"/>
    </font>
    <font>
      <sz val="8"/>
      <color rgb="FFFF0000"/>
      <name val="Arial CE"/>
    </font>
    <font>
      <sz val="10"/>
      <color rgb="FFFF0000"/>
      <name val="Arial CE"/>
    </font>
    <font>
      <sz val="9"/>
      <name val="Arial CE"/>
      <family val="2"/>
      <charset val="238"/>
    </font>
    <font>
      <sz val="9"/>
      <name val="Arial CE"/>
      <family val="2"/>
    </font>
    <font>
      <b/>
      <sz val="12"/>
      <color theme="1"/>
      <name val="Open Sans"/>
      <family val="2"/>
      <charset val="238"/>
    </font>
    <font>
      <b/>
      <i/>
      <sz val="10"/>
      <color theme="1"/>
      <name val="Open Sans"/>
      <family val="2"/>
      <charset val="238"/>
    </font>
    <font>
      <sz val="11"/>
      <color theme="1"/>
      <name val="Open Sans"/>
      <family val="2"/>
      <charset val="238"/>
    </font>
    <font>
      <b/>
      <sz val="10"/>
      <color theme="1"/>
      <name val="Open Sans"/>
      <family val="2"/>
      <charset val="238"/>
    </font>
    <font>
      <sz val="12"/>
      <color theme="1"/>
      <name val="Open Sans"/>
      <family val="2"/>
      <charset val="238"/>
    </font>
    <font>
      <sz val="10"/>
      <color theme="1"/>
      <name val="Open Sans"/>
      <family val="2"/>
      <charset val="238"/>
    </font>
    <font>
      <b/>
      <sz val="10"/>
      <name val="Open Sans"/>
      <family val="2"/>
      <charset val="238"/>
    </font>
    <font>
      <b/>
      <sz val="14"/>
      <color theme="1"/>
      <name val="Open Sans"/>
      <family val="2"/>
      <charset val="238"/>
    </font>
    <font>
      <sz val="14"/>
      <color theme="1"/>
      <name val="Open Sans"/>
      <family val="2"/>
      <charset val="238"/>
    </font>
    <font>
      <b/>
      <sz val="10"/>
      <color theme="4"/>
      <name val="Open Sans"/>
      <family val="2"/>
      <charset val="238"/>
    </font>
    <font>
      <b/>
      <sz val="14"/>
      <color theme="4"/>
      <name val="Arial CE"/>
      <family val="2"/>
    </font>
    <font>
      <b/>
      <sz val="10"/>
      <color theme="4"/>
      <name val="Arial"/>
      <family val="2"/>
      <charset val="238"/>
    </font>
    <font>
      <sz val="8"/>
      <color theme="1"/>
      <name val="Open Sans"/>
      <family val="2"/>
      <charset val="238"/>
    </font>
    <font>
      <b/>
      <sz val="14"/>
      <name val="Arial CE"/>
      <family val="2"/>
      <charset val="238"/>
    </font>
    <font>
      <sz val="11"/>
      <name val="Arial CE"/>
      <charset val="238"/>
    </font>
    <font>
      <i/>
      <sz val="8"/>
      <name val="Arial CE"/>
      <charset val="238"/>
    </font>
    <font>
      <sz val="11"/>
      <name val="Arial"/>
      <family val="2"/>
    </font>
    <font>
      <sz val="11"/>
      <color indexed="60"/>
      <name val="Calibri"/>
      <family val="2"/>
      <charset val="238"/>
    </font>
    <font>
      <sz val="10"/>
      <name val="Arial"/>
      <family val="2"/>
    </font>
    <font>
      <sz val="10"/>
      <name val="Times New Roman"/>
      <family val="1"/>
      <charset val="238"/>
    </font>
    <font>
      <i/>
      <sz val="8"/>
      <name val="Arial CE"/>
      <family val="2"/>
      <charset val="238"/>
    </font>
    <font>
      <sz val="11"/>
      <color indexed="17"/>
      <name val="Calibri"/>
      <family val="2"/>
      <charset val="238"/>
    </font>
    <font>
      <sz val="10"/>
      <name val="Times New Roman"/>
      <family val="1"/>
    </font>
    <font>
      <b/>
      <sz val="10"/>
      <name val="Times New Roman"/>
      <family val="1"/>
    </font>
    <font>
      <sz val="10"/>
      <color indexed="8"/>
      <name val="Arial CE"/>
      <charset val="238"/>
    </font>
    <font>
      <sz val="9"/>
      <name val="Arial"/>
      <family val="2"/>
    </font>
    <font>
      <sz val="10"/>
      <color indexed="8"/>
      <name val="Arial CE"/>
      <family val="2"/>
      <charset val="238"/>
    </font>
    <font>
      <b/>
      <i/>
      <sz val="10"/>
      <name val="Times New Roman"/>
      <family val="1"/>
      <charset val="238"/>
    </font>
    <font>
      <b/>
      <i/>
      <sz val="10"/>
      <color indexed="8"/>
      <name val="Times New Roman"/>
      <family val="1"/>
      <charset val="238"/>
    </font>
    <font>
      <b/>
      <sz val="10"/>
      <color indexed="8"/>
      <name val="Arial CE"/>
      <family val="2"/>
      <charset val="238"/>
    </font>
    <font>
      <b/>
      <sz val="14"/>
      <color indexed="8"/>
      <name val="Arial CE"/>
      <charset val="238"/>
    </font>
    <font>
      <i/>
      <sz val="10"/>
      <name val="Arial CE"/>
      <family val="2"/>
      <charset val="238"/>
    </font>
    <font>
      <i/>
      <sz val="10"/>
      <name val="Times New Roman"/>
      <family val="1"/>
    </font>
    <font>
      <i/>
      <sz val="10"/>
      <color indexed="8"/>
      <name val="Times New Roman"/>
      <family val="1"/>
    </font>
    <font>
      <sz val="8"/>
      <name val="Arial CE"/>
      <charset val="238"/>
    </font>
    <font>
      <b/>
      <u/>
      <sz val="12"/>
      <name val="Arial CE"/>
      <charset val="238"/>
    </font>
    <font>
      <sz val="10"/>
      <name val="Symbol"/>
      <family val="1"/>
      <charset val="2"/>
    </font>
  </fonts>
  <fills count="10">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
      <patternFill patternType="solid">
        <fgColor rgb="FFFFCCCC"/>
        <bgColor indexed="64"/>
      </patternFill>
    </fill>
    <fill>
      <patternFill patternType="solid">
        <fgColor indexed="43"/>
        <bgColor indexed="26"/>
      </patternFill>
    </fill>
    <fill>
      <patternFill patternType="solid">
        <fgColor indexed="42"/>
        <bgColor indexed="27"/>
      </patternFill>
    </fill>
  </fills>
  <borders count="20">
    <border>
      <left/>
      <right/>
      <top/>
      <bottom/>
      <diagonal/>
    </border>
    <border>
      <left/>
      <right/>
      <top/>
      <bottom style="hair">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indexed="8"/>
      </bottom>
      <diagonal/>
    </border>
  </borders>
  <cellStyleXfs count="45">
    <xf numFmtId="0" fontId="0" fillId="0" borderId="0"/>
    <xf numFmtId="0" fontId="3" fillId="0" borderId="0"/>
    <xf numFmtId="0" fontId="27" fillId="0" borderId="0"/>
    <xf numFmtId="0" fontId="3" fillId="0" borderId="0"/>
    <xf numFmtId="0" fontId="44" fillId="0" borderId="0"/>
    <xf numFmtId="43" fontId="44" fillId="0" borderId="0" applyFont="0" applyFill="0" applyBorder="0" applyAlignment="0" applyProtection="0"/>
    <xf numFmtId="9" fontId="44" fillId="0" borderId="0" applyFont="0" applyFill="0" applyBorder="0" applyAlignment="0" applyProtection="0"/>
    <xf numFmtId="0" fontId="57" fillId="0" borderId="0"/>
    <xf numFmtId="0" fontId="27" fillId="0" borderId="0"/>
    <xf numFmtId="170" fontId="57"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0" fontId="57" fillId="0" borderId="0" applyFont="0" applyFill="0" applyBorder="0" applyAlignment="0" applyProtection="0"/>
    <xf numFmtId="174" fontId="57" fillId="0" borderId="0" applyFont="0" applyFill="0" applyBorder="0" applyAlignment="0" applyProtection="0"/>
    <xf numFmtId="174" fontId="3" fillId="0" borderId="0" applyFont="0" applyFill="0" applyBorder="0" applyAlignment="0" applyProtection="0"/>
    <xf numFmtId="0" fontId="75" fillId="0" borderId="0"/>
    <xf numFmtId="9" fontId="3" fillId="0" borderId="0" applyFont="0" applyFill="0" applyBorder="0" applyAlignment="0" applyProtection="0"/>
    <xf numFmtId="165" fontId="75" fillId="0" borderId="0" applyFont="0" applyFill="0" applyBorder="0" applyAlignment="0" applyProtection="0"/>
    <xf numFmtId="170" fontId="57" fillId="0" borderId="0" applyFont="0" applyFill="0" applyBorder="0" applyAlignment="0" applyProtection="0"/>
    <xf numFmtId="0" fontId="3" fillId="0" borderId="0"/>
    <xf numFmtId="0" fontId="57" fillId="0" borderId="0" applyFont="0" applyFill="0" applyBorder="0" applyAlignment="0" applyProtection="0"/>
    <xf numFmtId="0" fontId="3" fillId="0" borderId="0"/>
    <xf numFmtId="0" fontId="3" fillId="0" borderId="0"/>
    <xf numFmtId="0" fontId="57" fillId="0" borderId="0"/>
    <xf numFmtId="0" fontId="27" fillId="0" borderId="0"/>
    <xf numFmtId="0" fontId="57" fillId="0" borderId="0"/>
    <xf numFmtId="0" fontId="57" fillId="0" borderId="0" applyFont="0" applyFill="0" applyBorder="0" applyAlignment="0" applyProtection="0"/>
    <xf numFmtId="0" fontId="91" fillId="0" borderId="0"/>
    <xf numFmtId="37" fontId="92" fillId="0" borderId="0"/>
    <xf numFmtId="170" fontId="57" fillId="0" borderId="0" applyFont="0" applyFill="0" applyBorder="0" applyAlignment="0" applyProtection="0"/>
    <xf numFmtId="0" fontId="27" fillId="0" borderId="0"/>
    <xf numFmtId="165" fontId="27" fillId="0" borderId="0" applyFont="0" applyFill="0" applyBorder="0" applyAlignment="0" applyProtection="0"/>
    <xf numFmtId="0" fontId="57" fillId="0" borderId="0"/>
    <xf numFmtId="0" fontId="57"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1" fontId="3" fillId="0" borderId="0" applyFont="0" applyFill="0" applyBorder="0" applyAlignment="0" applyProtection="0"/>
    <xf numFmtId="174" fontId="57" fillId="0" borderId="0" applyFont="0" applyFill="0" applyBorder="0" applyAlignment="0" applyProtection="0"/>
    <xf numFmtId="0" fontId="57" fillId="0" borderId="0"/>
    <xf numFmtId="0" fontId="122" fillId="8" borderId="0" applyNumberFormat="0" applyBorder="0" applyAlignment="0" applyProtection="0"/>
    <xf numFmtId="0" fontId="124" fillId="0" borderId="0"/>
    <xf numFmtId="0" fontId="126" fillId="9" borderId="0" applyNumberFormat="0" applyBorder="0" applyAlignment="0" applyProtection="0"/>
    <xf numFmtId="0" fontId="67" fillId="0" borderId="0"/>
    <xf numFmtId="0" fontId="27" fillId="0" borderId="0"/>
  </cellStyleXfs>
  <cellXfs count="1359">
    <xf numFmtId="0" fontId="0" fillId="0" borderId="0" xfId="0"/>
    <xf numFmtId="0" fontId="1" fillId="0" borderId="0" xfId="0" applyFont="1" applyAlignment="1">
      <alignment horizontal="left"/>
    </xf>
    <xf numFmtId="49" fontId="7" fillId="0" borderId="0" xfId="1" applyNumberFormat="1" applyFont="1" applyFill="1" applyBorder="1" applyAlignment="1">
      <alignment horizontal="center" vertical="center"/>
    </xf>
    <xf numFmtId="0" fontId="11" fillId="0" borderId="0" xfId="0" applyFont="1"/>
    <xf numFmtId="0" fontId="12" fillId="0" borderId="0" xfId="0" applyFont="1"/>
    <xf numFmtId="0" fontId="13" fillId="0" borderId="0" xfId="0" applyFont="1"/>
    <xf numFmtId="0" fontId="11" fillId="0" borderId="2" xfId="0" applyFont="1" applyBorder="1"/>
    <xf numFmtId="0" fontId="12" fillId="0" borderId="2" xfId="0" applyFont="1" applyBorder="1"/>
    <xf numFmtId="0" fontId="7" fillId="0" borderId="0" xfId="1" applyFont="1" applyFill="1" applyBorder="1" applyAlignment="1">
      <alignment vertical="center"/>
    </xf>
    <xf numFmtId="4" fontId="12" fillId="0" borderId="0" xfId="0" applyNumberFormat="1" applyFont="1"/>
    <xf numFmtId="0" fontId="14" fillId="0" borderId="0" xfId="0" applyFont="1"/>
    <xf numFmtId="4" fontId="13" fillId="0" borderId="0" xfId="0" applyNumberFormat="1" applyFont="1"/>
    <xf numFmtId="0" fontId="0" fillId="0" borderId="0" xfId="0" applyBorder="1"/>
    <xf numFmtId="0" fontId="1" fillId="0" borderId="0" xfId="0" applyFont="1"/>
    <xf numFmtId="0" fontId="12" fillId="0" borderId="0" xfId="0" applyFont="1" applyAlignment="1">
      <alignment horizontal="center"/>
    </xf>
    <xf numFmtId="4" fontId="0" fillId="0" borderId="0" xfId="0" applyNumberFormat="1"/>
    <xf numFmtId="4" fontId="7" fillId="0" borderId="0" xfId="0" applyNumberFormat="1" applyFont="1"/>
    <xf numFmtId="0" fontId="18" fillId="0" borderId="0" xfId="0" applyFont="1" applyFill="1"/>
    <xf numFmtId="4" fontId="18" fillId="0" borderId="0" xfId="0" applyNumberFormat="1" applyFont="1" applyFill="1"/>
    <xf numFmtId="4" fontId="19" fillId="0" borderId="0" xfId="0" applyNumberFormat="1" applyFont="1"/>
    <xf numFmtId="0" fontId="18" fillId="0" borderId="0" xfId="0" applyFont="1"/>
    <xf numFmtId="0" fontId="19" fillId="0" borderId="0" xfId="0" applyFont="1"/>
    <xf numFmtId="0" fontId="12" fillId="0" borderId="0" xfId="0" applyFont="1" applyAlignment="1">
      <alignment horizontal="center"/>
    </xf>
    <xf numFmtId="0" fontId="12" fillId="0" borderId="0" xfId="0" applyFont="1" applyAlignment="1">
      <alignment horizontal="center"/>
    </xf>
    <xf numFmtId="0" fontId="25" fillId="0" borderId="0" xfId="0" applyFont="1"/>
    <xf numFmtId="0" fontId="12" fillId="0" borderId="0" xfId="0" applyFont="1" applyAlignment="1">
      <alignment horizontal="center"/>
    </xf>
    <xf numFmtId="0" fontId="27" fillId="0" borderId="0" xfId="2" applyAlignment="1">
      <alignment wrapText="1"/>
    </xf>
    <xf numFmtId="4" fontId="27" fillId="0" borderId="0" xfId="2" applyNumberFormat="1" applyAlignment="1">
      <alignment wrapText="1"/>
    </xf>
    <xf numFmtId="0" fontId="32" fillId="0" borderId="0" xfId="2" applyFont="1" applyAlignment="1">
      <alignment wrapText="1"/>
    </xf>
    <xf numFmtId="4" fontId="32" fillId="0" borderId="0" xfId="2" applyNumberFormat="1" applyFont="1" applyAlignment="1">
      <alignment wrapText="1"/>
    </xf>
    <xf numFmtId="0" fontId="41" fillId="0" borderId="0" xfId="0" applyFont="1"/>
    <xf numFmtId="0" fontId="12" fillId="0" borderId="0" xfId="0" applyFont="1" applyAlignment="1"/>
    <xf numFmtId="0" fontId="41"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xf>
    <xf numFmtId="0" fontId="42" fillId="0" borderId="2" xfId="0" applyFont="1" applyBorder="1"/>
    <xf numFmtId="0" fontId="41" fillId="0" borderId="2" xfId="0" applyFont="1" applyBorder="1" applyAlignment="1">
      <alignment horizontal="center"/>
    </xf>
    <xf numFmtId="0" fontId="42" fillId="0" borderId="0" xfId="0" applyFont="1"/>
    <xf numFmtId="49" fontId="32" fillId="0" borderId="0" xfId="1" applyNumberFormat="1" applyFont="1" applyFill="1" applyBorder="1" applyAlignment="1">
      <alignment horizontal="center" vertical="center"/>
    </xf>
    <xf numFmtId="0" fontId="32" fillId="0" borderId="0" xfId="1" applyFont="1" applyFill="1" applyBorder="1" applyAlignment="1">
      <alignment vertical="center"/>
    </xf>
    <xf numFmtId="4" fontId="41" fillId="0" borderId="0" xfId="0" applyNumberFormat="1" applyFont="1" applyFill="1"/>
    <xf numFmtId="4" fontId="43" fillId="0" borderId="0" xfId="0" applyNumberFormat="1" applyFont="1"/>
    <xf numFmtId="4" fontId="19" fillId="0" borderId="0" xfId="0" applyNumberFormat="1" applyFont="1" applyFill="1"/>
    <xf numFmtId="0" fontId="32" fillId="0" borderId="0" xfId="0" applyFont="1"/>
    <xf numFmtId="4" fontId="32" fillId="0" borderId="0" xfId="0" applyNumberFormat="1" applyFont="1" applyFill="1"/>
    <xf numFmtId="0" fontId="41" fillId="0" borderId="2" xfId="0" applyFont="1" applyBorder="1"/>
    <xf numFmtId="4" fontId="41" fillId="0" borderId="2" xfId="0" applyNumberFormat="1" applyFont="1" applyBorder="1"/>
    <xf numFmtId="4" fontId="41" fillId="0" borderId="0" xfId="0" applyNumberFormat="1" applyFont="1"/>
    <xf numFmtId="0" fontId="41" fillId="0" borderId="0" xfId="0" applyFont="1" applyAlignment="1">
      <alignment horizontal="left"/>
    </xf>
    <xf numFmtId="0" fontId="12" fillId="0" borderId="0" xfId="0" applyFont="1" applyAlignment="1">
      <alignment horizontal="center"/>
    </xf>
    <xf numFmtId="2" fontId="0" fillId="0" borderId="0" xfId="0" applyNumberFormat="1"/>
    <xf numFmtId="0" fontId="32" fillId="0" borderId="0" xfId="0" applyFont="1" applyAlignment="1">
      <alignment horizontal="center"/>
    </xf>
    <xf numFmtId="4" fontId="32" fillId="0" borderId="0" xfId="0" applyNumberFormat="1" applyFont="1"/>
    <xf numFmtId="0" fontId="27" fillId="0" borderId="0" xfId="0" applyFont="1"/>
    <xf numFmtId="0" fontId="56" fillId="0" borderId="0" xfId="0" applyFont="1"/>
    <xf numFmtId="4" fontId="56" fillId="0" borderId="0" xfId="0" applyNumberFormat="1" applyFont="1"/>
    <xf numFmtId="0" fontId="58" fillId="0" borderId="0" xfId="7" applyFont="1" applyFill="1"/>
    <xf numFmtId="0" fontId="59" fillId="0" borderId="0" xfId="7" applyFont="1" applyFill="1"/>
    <xf numFmtId="0" fontId="60" fillId="0" borderId="0" xfId="7" applyFont="1" applyFill="1" applyAlignment="1">
      <alignment horizontal="center" vertical="center"/>
    </xf>
    <xf numFmtId="0" fontId="57" fillId="0" borderId="0" xfId="7" applyFill="1"/>
    <xf numFmtId="0" fontId="3" fillId="0" borderId="0" xfId="1" applyFill="1"/>
    <xf numFmtId="0" fontId="60" fillId="0" borderId="0" xfId="7" applyFont="1" applyFill="1"/>
    <xf numFmtId="0" fontId="61" fillId="0" borderId="0" xfId="7" applyFont="1" applyFill="1"/>
    <xf numFmtId="0" fontId="62" fillId="0" borderId="0" xfId="7" applyFont="1" applyFill="1"/>
    <xf numFmtId="0" fontId="63" fillId="0" borderId="0" xfId="7" applyFont="1" applyFill="1"/>
    <xf numFmtId="0" fontId="28" fillId="0" borderId="0" xfId="7" applyFont="1" applyFill="1"/>
    <xf numFmtId="0" fontId="64" fillId="0" borderId="0" xfId="7" applyFont="1" applyFill="1"/>
    <xf numFmtId="0" fontId="60" fillId="6" borderId="0" xfId="7" applyFont="1" applyFill="1"/>
    <xf numFmtId="0" fontId="60" fillId="6" borderId="0" xfId="7" applyFont="1" applyFill="1" applyAlignment="1">
      <alignment horizontal="center" vertical="center"/>
    </xf>
    <xf numFmtId="0" fontId="57" fillId="6" borderId="0" xfId="7" applyFill="1"/>
    <xf numFmtId="0" fontId="3" fillId="0" borderId="0" xfId="1" applyFill="1" applyAlignment="1">
      <alignment horizontal="right" vertical="top"/>
    </xf>
    <xf numFmtId="0" fontId="65" fillId="0" borderId="0" xfId="1" applyFont="1" applyFill="1" applyAlignment="1">
      <alignment vertical="top"/>
    </xf>
    <xf numFmtId="0" fontId="3" fillId="6" borderId="0" xfId="1" applyFill="1"/>
    <xf numFmtId="0" fontId="66" fillId="0" borderId="0" xfId="1" applyFont="1" applyFill="1" applyAlignment="1">
      <alignment vertical="top"/>
    </xf>
    <xf numFmtId="0" fontId="61" fillId="0" borderId="0" xfId="1" applyFont="1" applyFill="1" applyAlignment="1">
      <alignment horizontal="right" vertical="top"/>
    </xf>
    <xf numFmtId="0" fontId="3" fillId="0" borderId="0" xfId="1" applyFill="1" applyAlignment="1">
      <alignment vertical="top" wrapText="1"/>
    </xf>
    <xf numFmtId="0" fontId="3" fillId="0" borderId="0" xfId="1" applyFill="1" applyAlignment="1">
      <alignment vertical="top"/>
    </xf>
    <xf numFmtId="166" fontId="27" fillId="0" borderId="0" xfId="1" applyNumberFormat="1" applyFont="1" applyFill="1" applyBorder="1" applyAlignment="1" applyProtection="1">
      <alignment horizontal="left" wrapText="1"/>
    </xf>
    <xf numFmtId="0" fontId="3" fillId="0" borderId="0" xfId="1" applyFont="1" applyFill="1" applyAlignment="1">
      <alignment horizontal="right" vertical="top"/>
    </xf>
    <xf numFmtId="0" fontId="3" fillId="0" borderId="0" xfId="1" applyFont="1" applyFill="1" applyAlignment="1">
      <alignment wrapText="1"/>
    </xf>
    <xf numFmtId="0" fontId="3" fillId="6" borderId="0" xfId="1" applyFill="1" applyBorder="1"/>
    <xf numFmtId="167" fontId="61" fillId="6" borderId="0" xfId="1" applyNumberFormat="1" applyFont="1" applyFill="1" applyBorder="1"/>
    <xf numFmtId="167" fontId="3" fillId="6" borderId="0" xfId="1" applyNumberFormat="1" applyFill="1" applyBorder="1"/>
    <xf numFmtId="164" fontId="67" fillId="6" borderId="0" xfId="1" applyNumberFormat="1" applyFont="1" applyFill="1"/>
    <xf numFmtId="168" fontId="67" fillId="6" borderId="0" xfId="1" applyNumberFormat="1" applyFont="1" applyFill="1" applyAlignment="1">
      <alignment horizontal="right"/>
    </xf>
    <xf numFmtId="168" fontId="67" fillId="6" borderId="0" xfId="1" applyNumberFormat="1" applyFont="1" applyFill="1"/>
    <xf numFmtId="0" fontId="27" fillId="0" borderId="0" xfId="8" applyFont="1" applyFill="1" applyAlignment="1">
      <alignment wrapText="1"/>
    </xf>
    <xf numFmtId="169" fontId="3" fillId="6" borderId="0" xfId="1" applyNumberFormat="1" applyFill="1"/>
    <xf numFmtId="164" fontId="64" fillId="0" borderId="0" xfId="9" applyNumberFormat="1" applyFont="1" applyFill="1" applyBorder="1" applyAlignment="1">
      <alignment horizontal="right"/>
    </xf>
    <xf numFmtId="4" fontId="64" fillId="0" borderId="0" xfId="9" applyNumberFormat="1" applyFont="1" applyFill="1" applyBorder="1" applyAlignment="1">
      <alignment horizontal="right"/>
    </xf>
    <xf numFmtId="0" fontId="3" fillId="0" borderId="0" xfId="1" applyNumberFormat="1" applyFill="1" applyAlignment="1">
      <alignment wrapText="1"/>
    </xf>
    <xf numFmtId="0" fontId="27" fillId="0" borderId="0" xfId="1" quotePrefix="1" applyFont="1" applyFill="1" applyAlignment="1">
      <alignment vertical="top" wrapText="1"/>
    </xf>
    <xf numFmtId="0" fontId="27" fillId="0" borderId="0" xfId="1" applyFont="1" applyFill="1" applyAlignment="1">
      <alignment vertical="top" wrapText="1"/>
    </xf>
    <xf numFmtId="0" fontId="3" fillId="6" borderId="0" xfId="1" applyFill="1" applyAlignment="1">
      <alignment horizontal="right" vertical="top"/>
    </xf>
    <xf numFmtId="0" fontId="3" fillId="6" borderId="0" xfId="1" applyFill="1" applyAlignment="1">
      <alignment vertical="top"/>
    </xf>
    <xf numFmtId="0" fontId="3" fillId="0" borderId="0" xfId="1" applyFill="1" applyAlignment="1">
      <alignment horizontal="right"/>
    </xf>
    <xf numFmtId="169" fontId="3" fillId="0" borderId="0" xfId="1" applyNumberFormat="1" applyFill="1"/>
    <xf numFmtId="0" fontId="30" fillId="0" borderId="0" xfId="1" applyFont="1" applyFill="1" applyAlignment="1">
      <alignment vertical="top"/>
    </xf>
    <xf numFmtId="0" fontId="68" fillId="0" borderId="0" xfId="1" applyFont="1" applyFill="1" applyAlignment="1">
      <alignment horizontal="center"/>
    </xf>
    <xf numFmtId="169" fontId="68" fillId="0" borderId="0" xfId="1" applyNumberFormat="1" applyFont="1" applyFill="1" applyAlignment="1">
      <alignment horizontal="right"/>
    </xf>
    <xf numFmtId="169" fontId="63" fillId="0" borderId="0" xfId="1" applyNumberFormat="1" applyFont="1" applyFill="1"/>
    <xf numFmtId="0" fontId="61" fillId="0" borderId="0" xfId="1" applyFont="1" applyFill="1" applyAlignment="1">
      <alignment horizontal="right"/>
    </xf>
    <xf numFmtId="169" fontId="3" fillId="0" borderId="0" xfId="1" applyNumberFormat="1" applyFont="1" applyFill="1"/>
    <xf numFmtId="0" fontId="3" fillId="0" borderId="0" xfId="1" applyFill="1" applyBorder="1" applyAlignment="1">
      <alignment vertical="top"/>
    </xf>
    <xf numFmtId="169" fontId="3" fillId="0" borderId="0" xfId="1" applyNumberFormat="1" applyFont="1" applyFill="1" applyBorder="1"/>
    <xf numFmtId="0" fontId="3" fillId="0" borderId="14" xfId="1" applyFill="1" applyBorder="1" applyAlignment="1">
      <alignment vertical="top"/>
    </xf>
    <xf numFmtId="169" fontId="3" fillId="0" borderId="14" xfId="1" applyNumberFormat="1" applyFont="1" applyFill="1" applyBorder="1"/>
    <xf numFmtId="0" fontId="3" fillId="0" borderId="0" xfId="1" applyFill="1" applyBorder="1" applyAlignment="1">
      <alignment horizontal="right"/>
    </xf>
    <xf numFmtId="0" fontId="66" fillId="0" borderId="0" xfId="1" applyFont="1" applyFill="1" applyBorder="1" applyAlignment="1">
      <alignment vertical="top"/>
    </xf>
    <xf numFmtId="169" fontId="68" fillId="0" borderId="0" xfId="1" applyNumberFormat="1" applyFont="1" applyFill="1" applyBorder="1"/>
    <xf numFmtId="172" fontId="69" fillId="0" borderId="0" xfId="10" applyNumberFormat="1" applyFont="1" applyFill="1" applyBorder="1" applyAlignment="1">
      <alignment horizontal="center" vertical="top"/>
    </xf>
    <xf numFmtId="0" fontId="61" fillId="0" borderId="0" xfId="1" applyFont="1" applyFill="1" applyAlignment="1">
      <alignment horizontal="left" vertical="top" wrapText="1"/>
    </xf>
    <xf numFmtId="0" fontId="67" fillId="0" borderId="0" xfId="1" applyFont="1" applyFill="1" applyAlignment="1">
      <alignment horizontal="right"/>
    </xf>
    <xf numFmtId="164" fontId="67" fillId="0" borderId="0" xfId="1" applyNumberFormat="1" applyFont="1" applyFill="1"/>
    <xf numFmtId="168" fontId="67" fillId="0" borderId="0" xfId="1" applyNumberFormat="1" applyFont="1" applyFill="1" applyAlignment="1">
      <alignment horizontal="right"/>
    </xf>
    <xf numFmtId="168" fontId="67" fillId="0" borderId="0" xfId="1" applyNumberFormat="1" applyFont="1" applyFill="1"/>
    <xf numFmtId="0" fontId="3" fillId="0" borderId="0" xfId="1" applyFill="1" applyAlignment="1">
      <alignment wrapText="1"/>
    </xf>
    <xf numFmtId="172" fontId="70" fillId="0" borderId="0" xfId="7" applyNumberFormat="1" applyFont="1" applyFill="1" applyAlignment="1">
      <alignment horizontal="center"/>
    </xf>
    <xf numFmtId="0" fontId="27" fillId="0" borderId="0" xfId="1" applyFont="1" applyFill="1" applyAlignment="1" applyProtection="1">
      <alignment horizontal="left" vertical="top" wrapText="1"/>
    </xf>
    <xf numFmtId="0" fontId="27" fillId="0" borderId="0" xfId="1" applyNumberFormat="1" applyFont="1" applyFill="1" applyBorder="1" applyAlignment="1" applyProtection="1">
      <alignment horizontal="right"/>
    </xf>
    <xf numFmtId="172" fontId="69" fillId="0" borderId="0" xfId="9" applyNumberFormat="1" applyFont="1" applyFill="1" applyBorder="1" applyAlignment="1" applyProtection="1">
      <alignment horizontal="center" vertical="top"/>
    </xf>
    <xf numFmtId="0" fontId="27" fillId="0" borderId="0" xfId="9" applyNumberFormat="1" applyFont="1" applyFill="1" applyBorder="1" applyAlignment="1" applyProtection="1">
      <alignment horizontal="left" vertical="top" wrapText="1"/>
    </xf>
    <xf numFmtId="0" fontId="27" fillId="0" borderId="0" xfId="9" applyNumberFormat="1" applyFont="1" applyFill="1" applyBorder="1" applyAlignment="1" applyProtection="1">
      <alignment horizontal="right"/>
    </xf>
    <xf numFmtId="0" fontId="64" fillId="0" borderId="0" xfId="17" applyNumberFormat="1" applyFont="1" applyFill="1" applyBorder="1" applyAlignment="1" applyProtection="1">
      <alignment horizontal="left" vertical="top" wrapText="1"/>
    </xf>
    <xf numFmtId="173" fontId="27" fillId="0" borderId="0" xfId="15" applyNumberFormat="1" applyFont="1" applyFill="1" applyAlignment="1" applyProtection="1">
      <alignment horizontal="right" wrapText="1"/>
    </xf>
    <xf numFmtId="0" fontId="3" fillId="0" borderId="0" xfId="1" applyFill="1" applyAlignment="1" applyProtection="1">
      <alignment horizontal="right"/>
    </xf>
    <xf numFmtId="164" fontId="3" fillId="0" borderId="0" xfId="1" applyNumberFormat="1" applyFill="1" applyAlignment="1" applyProtection="1">
      <alignment horizontal="center"/>
    </xf>
    <xf numFmtId="177" fontId="27" fillId="0" borderId="0" xfId="9" applyNumberFormat="1" applyFont="1" applyFill="1" applyBorder="1" applyAlignment="1" applyProtection="1">
      <alignment horizontal="right"/>
    </xf>
    <xf numFmtId="172" fontId="69" fillId="0" borderId="0" xfId="18" applyNumberFormat="1" applyFont="1" applyFill="1" applyBorder="1" applyAlignment="1" applyProtection="1">
      <alignment horizontal="center" vertical="top"/>
    </xf>
    <xf numFmtId="0" fontId="3" fillId="0" borderId="0" xfId="1" applyNumberFormat="1" applyFill="1" applyAlignment="1" applyProtection="1">
      <alignment horizontal="left" vertical="top" wrapText="1"/>
    </xf>
    <xf numFmtId="4" fontId="27" fillId="0" borderId="0" xfId="1" applyNumberFormat="1" applyFont="1" applyFill="1" applyAlignment="1" applyProtection="1">
      <protection locked="0"/>
    </xf>
    <xf numFmtId="4" fontId="27" fillId="0" borderId="0" xfId="15" applyNumberFormat="1" applyFont="1" applyFill="1" applyAlignment="1" applyProtection="1">
      <alignment horizontal="right" wrapText="1"/>
    </xf>
    <xf numFmtId="4" fontId="32" fillId="0" borderId="0" xfId="17" applyNumberFormat="1" applyFont="1" applyFill="1" applyBorder="1" applyAlignment="1" applyProtection="1">
      <alignment horizontal="right" wrapText="1"/>
      <protection locked="0"/>
    </xf>
    <xf numFmtId="4" fontId="27" fillId="0" borderId="0" xfId="30" applyNumberFormat="1" applyFont="1" applyFill="1" applyAlignment="1" applyProtection="1">
      <alignment horizontal="right" wrapText="1"/>
      <protection locked="0"/>
    </xf>
    <xf numFmtId="4" fontId="27" fillId="0" borderId="0" xfId="30" applyNumberFormat="1" applyFont="1" applyFill="1" applyAlignment="1" applyProtection="1">
      <alignment horizontal="right" wrapText="1"/>
    </xf>
    <xf numFmtId="4" fontId="27" fillId="0" borderId="0" xfId="30" applyNumberFormat="1" applyFont="1" applyFill="1" applyAlignment="1" applyProtection="1">
      <alignment horizontal="right"/>
      <protection locked="0"/>
    </xf>
    <xf numFmtId="4" fontId="27" fillId="0" borderId="0" xfId="1" applyNumberFormat="1" applyFont="1" applyFill="1" applyAlignment="1" applyProtection="1">
      <alignment horizontal="right"/>
      <protection locked="0"/>
    </xf>
    <xf numFmtId="4" fontId="27" fillId="0" borderId="0" xfId="31" applyNumberFormat="1" applyFont="1" applyFill="1" applyAlignment="1" applyProtection="1">
      <alignment horizontal="right"/>
      <protection locked="0"/>
    </xf>
    <xf numFmtId="4" fontId="27" fillId="0" borderId="0" xfId="2" applyNumberFormat="1" applyFont="1" applyFill="1" applyAlignment="1" applyProtection="1">
      <alignment horizontal="right"/>
      <protection locked="0"/>
    </xf>
    <xf numFmtId="4" fontId="32" fillId="0" borderId="5" xfId="15" applyNumberFormat="1" applyFont="1" applyFill="1" applyBorder="1" applyAlignment="1" applyProtection="1">
      <alignment horizontal="right"/>
      <protection locked="0"/>
    </xf>
    <xf numFmtId="4" fontId="32" fillId="0" borderId="5" xfId="17" applyNumberFormat="1" applyFont="1" applyFill="1" applyBorder="1" applyAlignment="1" applyProtection="1">
      <alignment horizontal="right" wrapText="1"/>
    </xf>
    <xf numFmtId="4" fontId="5" fillId="0" borderId="0" xfId="17" applyNumberFormat="1" applyFont="1" applyFill="1" applyBorder="1" applyAlignment="1" applyProtection="1">
      <alignment horizontal="right" wrapText="1"/>
      <protection locked="0"/>
    </xf>
    <xf numFmtId="0" fontId="27" fillId="0" borderId="0" xfId="24" applyFont="1" applyFill="1" applyAlignment="1" applyProtection="1">
      <alignment horizontal="right" wrapText="1"/>
      <protection locked="0"/>
    </xf>
    <xf numFmtId="0" fontId="27" fillId="0" borderId="0" xfId="24" applyFont="1" applyFill="1" applyAlignment="1" applyProtection="1">
      <alignment horizontal="right" wrapText="1"/>
    </xf>
    <xf numFmtId="2" fontId="67" fillId="0" borderId="0" xfId="11" applyNumberFormat="1" applyFont="1" applyFill="1" applyAlignment="1" applyProtection="1">
      <protection locked="0"/>
    </xf>
    <xf numFmtId="0" fontId="27" fillId="0" borderId="0" xfId="24" applyFill="1" applyAlignment="1" applyProtection="1">
      <alignment horizontal="right" wrapText="1"/>
      <protection locked="0"/>
    </xf>
    <xf numFmtId="0" fontId="3" fillId="0" borderId="0" xfId="1"/>
    <xf numFmtId="0" fontId="3" fillId="0" borderId="0" xfId="1" applyFont="1" applyFill="1" applyAlignment="1" applyProtection="1">
      <alignment wrapText="1"/>
    </xf>
    <xf numFmtId="173" fontId="3" fillId="0" borderId="0" xfId="34" applyNumberFormat="1" applyFont="1" applyFill="1" applyBorder="1" applyAlignment="1" applyProtection="1">
      <alignment horizontal="right"/>
    </xf>
    <xf numFmtId="0" fontId="105" fillId="0" borderId="0" xfId="0" applyFont="1" applyAlignment="1"/>
    <xf numFmtId="0" fontId="107" fillId="0" borderId="0" xfId="0" applyFont="1"/>
    <xf numFmtId="0" fontId="109" fillId="0" borderId="0" xfId="0" applyFont="1" applyAlignment="1">
      <alignment horizontal="left"/>
    </xf>
    <xf numFmtId="0" fontId="105" fillId="0" borderId="0" xfId="0" applyFont="1" applyAlignment="1">
      <alignment horizontal="left"/>
    </xf>
    <xf numFmtId="0" fontId="108" fillId="0" borderId="0" xfId="0" applyFont="1" applyAlignment="1">
      <alignment horizontal="left"/>
    </xf>
    <xf numFmtId="0" fontId="105" fillId="0" borderId="0" xfId="0" applyFont="1" applyAlignment="1">
      <alignment horizontal="center"/>
    </xf>
    <xf numFmtId="0" fontId="110" fillId="0" borderId="2" xfId="0" applyFont="1" applyBorder="1"/>
    <xf numFmtId="0" fontId="108" fillId="0" borderId="2" xfId="0" applyFont="1" applyBorder="1" applyAlignment="1">
      <alignment horizontal="center"/>
    </xf>
    <xf numFmtId="0" fontId="110" fillId="0" borderId="0" xfId="0" applyFont="1"/>
    <xf numFmtId="0" fontId="108" fillId="0" borderId="0" xfId="0" applyFont="1"/>
    <xf numFmtId="49" fontId="111" fillId="0" borderId="0" xfId="1" applyNumberFormat="1" applyFont="1" applyFill="1" applyBorder="1" applyAlignment="1">
      <alignment horizontal="center" vertical="center"/>
    </xf>
    <xf numFmtId="0" fontId="108" fillId="0" borderId="0" xfId="0" applyFont="1" applyAlignment="1">
      <alignment horizontal="center"/>
    </xf>
    <xf numFmtId="0" fontId="108" fillId="0" borderId="2" xfId="0" applyFont="1" applyBorder="1"/>
    <xf numFmtId="4" fontId="108" fillId="0" borderId="2" xfId="0" applyNumberFormat="1" applyFont="1" applyBorder="1"/>
    <xf numFmtId="4" fontId="108" fillId="0" borderId="0" xfId="0" applyNumberFormat="1" applyFont="1"/>
    <xf numFmtId="0" fontId="109" fillId="0" borderId="0" xfId="0" applyFont="1"/>
    <xf numFmtId="0" fontId="105" fillId="0" borderId="0" xfId="0" applyFont="1"/>
    <xf numFmtId="4" fontId="105" fillId="0" borderId="0" xfId="0" applyNumberFormat="1" applyFont="1"/>
    <xf numFmtId="0" fontId="112" fillId="0" borderId="0" xfId="0" applyFont="1"/>
    <xf numFmtId="0" fontId="113" fillId="0" borderId="0" xfId="0" applyFont="1"/>
    <xf numFmtId="4" fontId="112" fillId="0" borderId="0" xfId="0" applyNumberFormat="1" applyFont="1"/>
    <xf numFmtId="4" fontId="108" fillId="0" borderId="0" xfId="0" applyNumberFormat="1" applyFont="1" applyFill="1" applyAlignment="1">
      <alignment vertical="center"/>
    </xf>
    <xf numFmtId="0" fontId="66" fillId="0" borderId="2" xfId="1" applyFont="1" applyFill="1" applyBorder="1" applyAlignment="1">
      <alignment vertical="top"/>
    </xf>
    <xf numFmtId="169" fontId="3" fillId="0" borderId="2" xfId="1" applyNumberFormat="1" applyFill="1" applyBorder="1"/>
    <xf numFmtId="0" fontId="115" fillId="0" borderId="0" xfId="7" applyFont="1" applyFill="1"/>
    <xf numFmtId="0" fontId="110" fillId="0" borderId="0" xfId="0" applyFont="1" applyAlignment="1">
      <alignment horizontal="left"/>
    </xf>
    <xf numFmtId="0" fontId="106" fillId="0" borderId="0" xfId="0" applyFont="1" applyFill="1" applyBorder="1" applyAlignment="1">
      <alignment horizontal="left" wrapText="1"/>
    </xf>
    <xf numFmtId="0" fontId="47" fillId="0" borderId="0" xfId="0" applyFont="1" applyAlignment="1">
      <alignment vertical="top" wrapText="1"/>
    </xf>
    <xf numFmtId="173" fontId="57" fillId="0" borderId="0" xfId="0" applyNumberFormat="1" applyFont="1" applyFill="1" applyProtection="1"/>
    <xf numFmtId="0" fontId="3" fillId="0" borderId="0" xfId="0" applyFont="1" applyFill="1" applyAlignment="1" applyProtection="1">
      <alignment horizontal="right"/>
    </xf>
    <xf numFmtId="164" fontId="3" fillId="0" borderId="0" xfId="0" applyNumberFormat="1" applyFont="1" applyFill="1" applyAlignment="1" applyProtection="1">
      <alignment horizontal="center"/>
    </xf>
    <xf numFmtId="0" fontId="3" fillId="0" borderId="0" xfId="1" applyNumberFormat="1" applyFont="1" applyFill="1" applyAlignment="1" applyProtection="1">
      <alignment horizontal="left" vertical="top" wrapText="1"/>
    </xf>
    <xf numFmtId="0" fontId="65" fillId="0" borderId="0" xfId="1" applyFont="1" applyAlignment="1">
      <alignment horizontal="center"/>
    </xf>
    <xf numFmtId="0" fontId="118" fillId="0" borderId="0" xfId="1" applyFont="1"/>
    <xf numFmtId="0" fontId="65" fillId="0" borderId="0" xfId="1" applyFont="1"/>
    <xf numFmtId="4" fontId="33" fillId="0" borderId="0" xfId="1" applyNumberFormat="1" applyFont="1" applyAlignment="1">
      <alignment horizontal="center" vertical="center"/>
    </xf>
    <xf numFmtId="0" fontId="31" fillId="0" borderId="0" xfId="1" applyFont="1"/>
    <xf numFmtId="169" fontId="33" fillId="0" borderId="0" xfId="1" applyNumberFormat="1" applyFont="1" applyAlignment="1">
      <alignment horizontal="center" vertical="center" wrapText="1"/>
    </xf>
    <xf numFmtId="4" fontId="33" fillId="0" borderId="0" xfId="1" applyNumberFormat="1" applyFont="1" applyBorder="1" applyAlignment="1">
      <alignment horizontal="center" vertical="top" wrapText="1"/>
    </xf>
    <xf numFmtId="0" fontId="65" fillId="0" borderId="19" xfId="1" applyFont="1" applyBorder="1"/>
    <xf numFmtId="169" fontId="33" fillId="0" borderId="19" xfId="1" applyNumberFormat="1" applyFont="1" applyBorder="1" applyAlignment="1">
      <alignment horizontal="center" vertical="center" wrapText="1"/>
    </xf>
    <xf numFmtId="0" fontId="111" fillId="0" borderId="0" xfId="0" applyFont="1" applyAlignment="1">
      <alignment horizontal="center"/>
    </xf>
    <xf numFmtId="0" fontId="111" fillId="0" borderId="0" xfId="0" applyFont="1" applyAlignment="1">
      <alignment horizontal="center" vertical="center"/>
    </xf>
    <xf numFmtId="0" fontId="111" fillId="0" borderId="0" xfId="0" applyFont="1" applyAlignment="1">
      <alignment horizontal="left"/>
    </xf>
    <xf numFmtId="0" fontId="3" fillId="0" borderId="0" xfId="1" applyFill="1" applyAlignment="1">
      <alignment wrapText="1"/>
    </xf>
    <xf numFmtId="168" fontId="30" fillId="0" borderId="0" xfId="1" applyNumberFormat="1" applyFont="1" applyFill="1" applyAlignment="1" applyProtection="1">
      <alignment horizontal="right"/>
      <protection locked="0"/>
    </xf>
    <xf numFmtId="0" fontId="30" fillId="0" borderId="0" xfId="1" applyFont="1" applyFill="1" applyProtection="1">
      <protection locked="0"/>
    </xf>
    <xf numFmtId="0" fontId="30" fillId="0" borderId="0" xfId="1" applyFont="1" applyFill="1" applyBorder="1" applyProtection="1">
      <protection locked="0"/>
    </xf>
    <xf numFmtId="170" fontId="0" fillId="0" borderId="0" xfId="11" applyNumberFormat="1" applyFont="1" applyFill="1" applyBorder="1" applyAlignment="1" applyProtection="1">
      <protection locked="0"/>
    </xf>
    <xf numFmtId="4" fontId="3" fillId="0" borderId="0" xfId="1" applyNumberFormat="1" applyFont="1" applyFill="1" applyBorder="1" applyAlignment="1" applyProtection="1">
      <alignment horizontal="right"/>
      <protection locked="0"/>
    </xf>
    <xf numFmtId="170" fontId="3" fillId="0" borderId="0" xfId="11" applyNumberFormat="1" applyFont="1" applyFill="1" applyBorder="1" applyAlignment="1" applyProtection="1">
      <protection locked="0"/>
    </xf>
    <xf numFmtId="168" fontId="69" fillId="0" borderId="5" xfId="1" applyNumberFormat="1" applyFont="1" applyFill="1" applyBorder="1" applyAlignment="1" applyProtection="1">
      <alignment horizontal="right"/>
      <protection locked="0"/>
    </xf>
    <xf numFmtId="0" fontId="3" fillId="0" borderId="0" xfId="1" applyFill="1" applyAlignment="1" applyProtection="1">
      <alignment horizontal="center"/>
      <protection locked="0"/>
    </xf>
    <xf numFmtId="0" fontId="67" fillId="0" borderId="0" xfId="1" applyFont="1" applyFill="1" applyBorder="1" applyAlignment="1" applyProtection="1">
      <alignment horizontal="center"/>
      <protection locked="0"/>
    </xf>
    <xf numFmtId="168" fontId="69" fillId="0" borderId="0" xfId="1" applyNumberFormat="1" applyFont="1" applyFill="1" applyBorder="1" applyAlignment="1" applyProtection="1">
      <alignment horizontal="right"/>
      <protection locked="0"/>
    </xf>
    <xf numFmtId="0" fontId="3" fillId="0" borderId="0" xfId="1" applyFill="1" applyBorder="1" applyAlignment="1" applyProtection="1">
      <alignment horizontal="center"/>
      <protection locked="0"/>
    </xf>
    <xf numFmtId="173" fontId="57" fillId="0" borderId="0" xfId="1" applyNumberFormat="1" applyFont="1" applyFill="1" applyBorder="1" applyAlignment="1" applyProtection="1">
      <alignment horizontal="right"/>
      <protection locked="0"/>
    </xf>
    <xf numFmtId="0" fontId="3" fillId="0" borderId="0" xfId="1" applyFill="1" applyProtection="1">
      <protection locked="0"/>
    </xf>
    <xf numFmtId="0" fontId="3" fillId="0" borderId="0" xfId="1" applyFill="1" applyBorder="1" applyProtection="1">
      <protection locked="0"/>
    </xf>
    <xf numFmtId="0" fontId="67" fillId="0" borderId="0" xfId="1" applyFont="1" applyFill="1" applyAlignment="1" applyProtection="1">
      <alignment horizontal="right"/>
      <protection locked="0"/>
    </xf>
    <xf numFmtId="173" fontId="3" fillId="0" borderId="0" xfId="1" applyNumberFormat="1" applyFill="1" applyBorder="1" applyProtection="1">
      <protection locked="0"/>
    </xf>
    <xf numFmtId="4" fontId="67" fillId="0" borderId="0" xfId="1" applyNumberFormat="1" applyFont="1" applyFill="1" applyBorder="1" applyAlignment="1" applyProtection="1">
      <alignment horizontal="right"/>
      <protection locked="0"/>
    </xf>
    <xf numFmtId="0" fontId="103" fillId="0" borderId="0" xfId="1" applyNumberFormat="1" applyFont="1" applyFill="1" applyBorder="1" applyAlignment="1" applyProtection="1">
      <alignment vertical="top" wrapText="1"/>
      <protection locked="0"/>
    </xf>
    <xf numFmtId="0" fontId="103" fillId="0" borderId="0" xfId="14" applyNumberFormat="1" applyFont="1" applyFill="1" applyBorder="1" applyAlignment="1" applyProtection="1">
      <alignment horizontal="right"/>
      <protection locked="0"/>
    </xf>
    <xf numFmtId="164" fontId="104" fillId="7" borderId="0" xfId="1" applyNumberFormat="1" applyFont="1" applyFill="1" applyBorder="1" applyAlignment="1" applyProtection="1">
      <alignment horizontal="right"/>
      <protection locked="0"/>
    </xf>
    <xf numFmtId="4" fontId="104" fillId="7" borderId="0" xfId="1" applyNumberFormat="1" applyFont="1" applyFill="1" applyBorder="1" applyAlignment="1" applyProtection="1">
      <alignment horizontal="right"/>
      <protection locked="0"/>
    </xf>
    <xf numFmtId="4" fontId="100" fillId="7" borderId="0" xfId="15" applyNumberFormat="1" applyFont="1" applyFill="1" applyBorder="1" applyAlignment="1" applyProtection="1">
      <alignment horizontal="right"/>
      <protection locked="0"/>
    </xf>
    <xf numFmtId="0" fontId="74" fillId="0" borderId="0" xfId="1" applyFont="1" applyFill="1" applyBorder="1" applyProtection="1">
      <protection locked="0"/>
    </xf>
    <xf numFmtId="0" fontId="74" fillId="0" borderId="0" xfId="1" applyFont="1" applyFill="1" applyProtection="1">
      <protection locked="0"/>
    </xf>
    <xf numFmtId="168" fontId="3" fillId="0" borderId="0" xfId="1" applyNumberFormat="1" applyFill="1" applyBorder="1" applyAlignment="1" applyProtection="1">
      <alignment horizontal="right"/>
      <protection locked="0"/>
    </xf>
    <xf numFmtId="4" fontId="67" fillId="0" borderId="0" xfId="1" applyNumberFormat="1" applyFont="1" applyFill="1" applyProtection="1">
      <protection locked="0"/>
    </xf>
    <xf numFmtId="0" fontId="67" fillId="0" borderId="0" xfId="1" applyFont="1" applyFill="1" applyProtection="1">
      <protection locked="0"/>
    </xf>
    <xf numFmtId="0" fontId="67" fillId="0" borderId="0" xfId="1" applyFont="1" applyFill="1" applyBorder="1" applyProtection="1">
      <protection locked="0"/>
    </xf>
    <xf numFmtId="0" fontId="3" fillId="0" borderId="0" xfId="1" applyFill="1" applyAlignment="1" applyProtection="1">
      <alignment vertical="top"/>
      <protection locked="0"/>
    </xf>
    <xf numFmtId="0" fontId="3" fillId="0" borderId="0" xfId="1" applyFill="1" applyAlignment="1" applyProtection="1">
      <alignment horizontal="right"/>
      <protection locked="0"/>
    </xf>
    <xf numFmtId="4" fontId="3" fillId="0" borderId="0" xfId="1" applyNumberFormat="1" applyFill="1" applyProtection="1">
      <protection locked="0"/>
    </xf>
    <xf numFmtId="4" fontId="3" fillId="0" borderId="0" xfId="1" applyNumberFormat="1" applyFill="1" applyBorder="1" applyProtection="1">
      <protection locked="0"/>
    </xf>
    <xf numFmtId="4" fontId="67" fillId="0" borderId="0" xfId="1" applyNumberFormat="1" applyFont="1" applyFill="1" applyAlignment="1" applyProtection="1">
      <alignment horizontal="right"/>
      <protection locked="0"/>
    </xf>
    <xf numFmtId="4" fontId="3" fillId="0" borderId="14" xfId="1" applyNumberFormat="1" applyFill="1" applyBorder="1" applyProtection="1">
      <protection locked="0"/>
    </xf>
    <xf numFmtId="4" fontId="3" fillId="0" borderId="5" xfId="1" applyNumberFormat="1" applyFill="1" applyBorder="1" applyProtection="1">
      <protection locked="0"/>
    </xf>
    <xf numFmtId="168" fontId="67" fillId="0" borderId="0" xfId="1" applyNumberFormat="1" applyFont="1" applyFill="1" applyAlignment="1" applyProtection="1">
      <alignment horizontal="right"/>
      <protection locked="0"/>
    </xf>
    <xf numFmtId="0" fontId="66" fillId="0" borderId="0" xfId="1" applyFont="1" applyFill="1" applyAlignment="1" applyProtection="1">
      <alignment horizontal="center" vertical="top"/>
    </xf>
    <xf numFmtId="0" fontId="66" fillId="0" borderId="0" xfId="1" applyFont="1" applyFill="1" applyAlignment="1" applyProtection="1">
      <alignment horizontal="left" vertical="top"/>
    </xf>
    <xf numFmtId="0" fontId="30" fillId="0" borderId="0" xfId="1" applyFont="1" applyFill="1" applyAlignment="1" applyProtection="1">
      <alignment horizontal="right"/>
    </xf>
    <xf numFmtId="164" fontId="30" fillId="0" borderId="0" xfId="1" applyNumberFormat="1" applyFont="1" applyFill="1" applyProtection="1"/>
    <xf numFmtId="0" fontId="69" fillId="0" borderId="4" xfId="1" applyFont="1" applyFill="1" applyBorder="1" applyAlignment="1" applyProtection="1">
      <alignment horizontal="center" vertical="top"/>
    </xf>
    <xf numFmtId="0" fontId="69" fillId="0" borderId="5" xfId="1" applyFont="1" applyFill="1" applyBorder="1" applyAlignment="1" applyProtection="1">
      <alignment horizontal="center" vertical="top" wrapText="1"/>
    </xf>
    <xf numFmtId="0" fontId="69" fillId="0" borderId="5" xfId="1" applyFont="1" applyFill="1" applyBorder="1" applyAlignment="1" applyProtection="1">
      <alignment horizontal="right"/>
    </xf>
    <xf numFmtId="164" fontId="69" fillId="0" borderId="5" xfId="1" applyNumberFormat="1" applyFont="1" applyFill="1" applyBorder="1" applyAlignment="1" applyProtection="1">
      <alignment horizontal="right"/>
    </xf>
    <xf numFmtId="0" fontId="69" fillId="0" borderId="0" xfId="1" applyFont="1" applyFill="1" applyBorder="1" applyAlignment="1" applyProtection="1">
      <alignment horizontal="center" vertical="top"/>
    </xf>
    <xf numFmtId="0" fontId="69" fillId="0" borderId="0" xfId="1" applyFont="1" applyFill="1" applyBorder="1" applyAlignment="1" applyProtection="1">
      <alignment horizontal="center" vertical="top" wrapText="1"/>
    </xf>
    <xf numFmtId="0" fontId="69" fillId="0" borderId="0" xfId="1" applyFont="1" applyFill="1" applyBorder="1" applyAlignment="1" applyProtection="1">
      <alignment horizontal="right"/>
    </xf>
    <xf numFmtId="164" fontId="69" fillId="0" borderId="0" xfId="1" applyNumberFormat="1" applyFont="1" applyFill="1" applyBorder="1" applyAlignment="1" applyProtection="1">
      <alignment horizontal="right"/>
    </xf>
    <xf numFmtId="172" fontId="69" fillId="0" borderId="0" xfId="11" applyNumberFormat="1" applyFont="1" applyFill="1" applyBorder="1" applyAlignment="1" applyProtection="1">
      <alignment horizontal="center" vertical="top"/>
    </xf>
    <xf numFmtId="164" fontId="64" fillId="0" borderId="0" xfId="1" applyNumberFormat="1" applyFont="1" applyFill="1" applyBorder="1" applyAlignment="1" applyProtection="1">
      <alignment horizontal="right"/>
    </xf>
    <xf numFmtId="164" fontId="3" fillId="0" borderId="0" xfId="7" applyNumberFormat="1" applyFont="1" applyFill="1" applyBorder="1" applyAlignment="1" applyProtection="1">
      <alignment horizontal="right"/>
    </xf>
    <xf numFmtId="0" fontId="67" fillId="0" borderId="0" xfId="1" applyFont="1" applyFill="1" applyAlignment="1" applyProtection="1">
      <alignment horizontal="center" vertical="top"/>
    </xf>
    <xf numFmtId="0" fontId="71" fillId="0" borderId="0" xfId="1" applyFont="1" applyFill="1" applyAlignment="1" applyProtection="1">
      <alignment horizontal="left" vertical="top" wrapText="1"/>
    </xf>
    <xf numFmtId="0" fontId="67" fillId="0" borderId="0" xfId="1" applyFont="1" applyFill="1" applyAlignment="1" applyProtection="1">
      <alignment horizontal="right"/>
    </xf>
    <xf numFmtId="164" fontId="67" fillId="0" borderId="0" xfId="1" applyNumberFormat="1" applyFont="1" applyFill="1" applyProtection="1"/>
    <xf numFmtId="0" fontId="3" fillId="0" borderId="0" xfId="1" applyFont="1" applyFill="1" applyBorder="1" applyAlignment="1" applyProtection="1">
      <alignment horizontal="left" vertical="top" wrapText="1"/>
    </xf>
    <xf numFmtId="0" fontId="67" fillId="0" borderId="0" xfId="1" applyFont="1" applyFill="1" applyAlignment="1" applyProtection="1">
      <alignment wrapText="1"/>
    </xf>
    <xf numFmtId="164" fontId="67" fillId="0" borderId="0" xfId="1" applyNumberFormat="1" applyFont="1" applyFill="1" applyBorder="1" applyAlignment="1" applyProtection="1">
      <alignment horizontal="right"/>
    </xf>
    <xf numFmtId="164" fontId="67" fillId="0" borderId="0" xfId="7" applyNumberFormat="1" applyFont="1" applyFill="1" applyBorder="1" applyAlignment="1" applyProtection="1">
      <alignment horizontal="right"/>
    </xf>
    <xf numFmtId="172" fontId="69" fillId="0" borderId="0" xfId="38" applyNumberFormat="1" applyFont="1" applyFill="1" applyBorder="1" applyAlignment="1" applyProtection="1">
      <alignment horizontal="center" vertical="top"/>
    </xf>
    <xf numFmtId="0" fontId="67" fillId="0" borderId="0" xfId="21" applyNumberFormat="1" applyFont="1" applyFill="1" applyBorder="1" applyAlignment="1" applyProtection="1">
      <alignment vertical="top" wrapText="1"/>
    </xf>
    <xf numFmtId="164" fontId="64" fillId="0" borderId="0" xfId="21" applyNumberFormat="1" applyFont="1" applyFill="1" applyBorder="1" applyAlignment="1" applyProtection="1">
      <alignment horizontal="right"/>
    </xf>
    <xf numFmtId="164" fontId="3" fillId="0" borderId="0" xfId="39" applyNumberFormat="1" applyFont="1" applyFill="1" applyBorder="1" applyAlignment="1" applyProtection="1">
      <alignment horizontal="right"/>
    </xf>
    <xf numFmtId="172" fontId="69" fillId="0" borderId="0" xfId="10" applyNumberFormat="1" applyFont="1" applyFill="1" applyBorder="1" applyAlignment="1" applyProtection="1">
      <alignment horizontal="center" vertical="top"/>
    </xf>
    <xf numFmtId="0" fontId="67" fillId="0" borderId="0" xfId="1" applyNumberFormat="1" applyFont="1" applyFill="1" applyBorder="1" applyAlignment="1" applyProtection="1">
      <alignment vertical="top" wrapText="1"/>
    </xf>
    <xf numFmtId="0" fontId="67" fillId="0" borderId="0" xfId="14" applyNumberFormat="1" applyFont="1" applyFill="1" applyBorder="1" applyAlignment="1" applyProtection="1">
      <alignment horizontal="right"/>
    </xf>
    <xf numFmtId="164" fontId="67" fillId="0" borderId="0" xfId="1" applyNumberFormat="1" applyFont="1" applyFill="1" applyAlignment="1" applyProtection="1">
      <alignment horizontal="right"/>
    </xf>
    <xf numFmtId="0" fontId="63"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xf>
    <xf numFmtId="164" fontId="3" fillId="0" borderId="0" xfId="1" applyNumberFormat="1" applyFont="1" applyFill="1" applyBorder="1" applyProtection="1"/>
    <xf numFmtId="172" fontId="61" fillId="0" borderId="0" xfId="10" applyNumberFormat="1" applyFont="1" applyFill="1" applyBorder="1" applyAlignment="1" applyProtection="1">
      <alignment horizontal="center" vertical="top"/>
    </xf>
    <xf numFmtId="0" fontId="61" fillId="0" borderId="0" xfId="1" applyFont="1" applyFill="1" applyAlignment="1" applyProtection="1">
      <alignment horizontal="left" vertical="top" wrapText="1"/>
    </xf>
    <xf numFmtId="175" fontId="67" fillId="0" borderId="0" xfId="1" applyNumberFormat="1" applyFont="1" applyFill="1" applyProtection="1"/>
    <xf numFmtId="0" fontId="3" fillId="0" borderId="0" xfId="1" applyFill="1" applyAlignment="1" applyProtection="1">
      <alignment horizontal="center" vertical="top"/>
    </xf>
    <xf numFmtId="0" fontId="3" fillId="0" borderId="0" xfId="1" applyFill="1" applyAlignment="1" applyProtection="1">
      <alignment vertical="top"/>
    </xf>
    <xf numFmtId="164" fontId="3" fillId="0" borderId="0" xfId="1" applyNumberFormat="1" applyFill="1" applyProtection="1"/>
    <xf numFmtId="0" fontId="76" fillId="0" borderId="0" xfId="1" applyFont="1" applyFill="1" applyBorder="1" applyAlignment="1" applyProtection="1">
      <alignment horizontal="left" vertical="top" wrapText="1"/>
    </xf>
    <xf numFmtId="172" fontId="3" fillId="0" borderId="0" xfId="1" applyNumberFormat="1" applyFill="1" applyAlignment="1" applyProtection="1">
      <alignment horizontal="center"/>
    </xf>
    <xf numFmtId="0" fontId="3" fillId="0" borderId="14" xfId="1" applyFill="1" applyBorder="1" applyAlignment="1" applyProtection="1">
      <alignment horizontal="left" vertical="top" wrapText="1"/>
    </xf>
    <xf numFmtId="0" fontId="3" fillId="0" borderId="14" xfId="1" applyFill="1" applyBorder="1" applyAlignment="1" applyProtection="1">
      <alignment horizontal="right"/>
    </xf>
    <xf numFmtId="164" fontId="67" fillId="0" borderId="14" xfId="10" applyNumberFormat="1" applyFont="1" applyFill="1" applyBorder="1" applyAlignment="1" applyProtection="1">
      <alignment vertical="center"/>
    </xf>
    <xf numFmtId="0" fontId="3" fillId="0" borderId="4" xfId="1" applyFont="1" applyFill="1" applyBorder="1" applyAlignment="1" applyProtection="1">
      <alignment vertical="top"/>
    </xf>
    <xf numFmtId="0" fontId="3" fillId="0" borderId="5" xfId="1" applyFill="1" applyBorder="1" applyAlignment="1" applyProtection="1">
      <alignment horizontal="right"/>
    </xf>
    <xf numFmtId="164" fontId="63" fillId="0" borderId="5" xfId="1" applyNumberFormat="1" applyFont="1" applyFill="1" applyBorder="1" applyProtection="1"/>
    <xf numFmtId="0" fontId="67" fillId="0" borderId="0" xfId="1" applyFont="1" applyFill="1" applyAlignment="1" applyProtection="1">
      <alignment horizontal="left" vertical="top" wrapText="1"/>
    </xf>
    <xf numFmtId="168" fontId="30" fillId="0" borderId="0" xfId="1" applyNumberFormat="1" applyFont="1" applyFill="1" applyProtection="1"/>
    <xf numFmtId="168" fontId="69" fillId="0" borderId="6" xfId="1" applyNumberFormat="1" applyFont="1" applyFill="1" applyBorder="1" applyAlignment="1" applyProtection="1">
      <alignment horizontal="right"/>
    </xf>
    <xf numFmtId="168" fontId="69" fillId="0" borderId="0" xfId="1" applyNumberFormat="1" applyFont="1" applyFill="1" applyBorder="1" applyAlignment="1" applyProtection="1">
      <alignment horizontal="right"/>
    </xf>
    <xf numFmtId="173" fontId="57" fillId="0" borderId="0" xfId="1" applyNumberFormat="1" applyFont="1" applyFill="1" applyBorder="1" applyAlignment="1" applyProtection="1">
      <alignment horizontal="right"/>
    </xf>
    <xf numFmtId="168" fontId="67" fillId="0" borderId="0" xfId="1" applyNumberFormat="1" applyFont="1" applyFill="1" applyProtection="1"/>
    <xf numFmtId="4" fontId="67" fillId="0" borderId="0" xfId="15" applyNumberFormat="1" applyFont="1" applyFill="1" applyAlignment="1" applyProtection="1">
      <alignment horizontal="right"/>
    </xf>
    <xf numFmtId="173" fontId="63" fillId="0" borderId="3" xfId="1" applyNumberFormat="1" applyFont="1" applyFill="1" applyBorder="1" applyAlignment="1" applyProtection="1">
      <alignment horizontal="right"/>
    </xf>
    <xf numFmtId="4" fontId="3" fillId="0" borderId="0" xfId="1" applyNumberFormat="1" applyFill="1" applyProtection="1"/>
    <xf numFmtId="4" fontId="61" fillId="0" borderId="0" xfId="1" applyNumberFormat="1" applyFont="1" applyFill="1" applyBorder="1" applyProtection="1"/>
    <xf numFmtId="4" fontId="67" fillId="0" borderId="0" xfId="1" applyNumberFormat="1" applyFont="1" applyFill="1" applyProtection="1"/>
    <xf numFmtId="49" fontId="139" fillId="0" borderId="0" xfId="1" applyNumberFormat="1" applyFont="1" applyFill="1" applyAlignment="1" applyProtection="1">
      <alignment horizontal="left" vertical="top" wrapText="1"/>
      <protection locked="0"/>
    </xf>
    <xf numFmtId="49" fontId="63" fillId="0" borderId="0" xfId="1" applyNumberFormat="1" applyFont="1" applyFill="1" applyAlignment="1" applyProtection="1">
      <alignment vertical="top"/>
      <protection locked="0"/>
    </xf>
    <xf numFmtId="49" fontId="3" fillId="0" borderId="0" xfId="1" applyNumberFormat="1" applyFont="1" applyFill="1" applyAlignment="1" applyProtection="1">
      <alignment horizontal="left" vertical="top" wrapText="1" indent="1"/>
      <protection locked="0"/>
    </xf>
    <xf numFmtId="4" fontId="129" fillId="0" borderId="0" xfId="1" applyNumberFormat="1" applyFont="1" applyFill="1" applyAlignment="1" applyProtection="1">
      <alignment horizontal="right" vertical="top"/>
      <protection locked="0"/>
    </xf>
    <xf numFmtId="169" fontId="3" fillId="0" borderId="0" xfId="1" applyNumberFormat="1" applyFill="1" applyAlignment="1" applyProtection="1">
      <alignment horizontal="right" vertical="top"/>
      <protection locked="0"/>
    </xf>
    <xf numFmtId="49" fontId="140" fillId="0" borderId="0" xfId="1" applyNumberFormat="1" applyFont="1" applyFill="1" applyAlignment="1" applyProtection="1">
      <alignment vertical="top"/>
      <protection locked="0"/>
    </xf>
    <xf numFmtId="49" fontId="3" fillId="0" borderId="0" xfId="1" applyNumberFormat="1" applyFill="1" applyAlignment="1" applyProtection="1">
      <alignment horizontal="left" vertical="top" wrapText="1" indent="1"/>
      <protection locked="0"/>
    </xf>
    <xf numFmtId="4" fontId="129" fillId="0" borderId="0" xfId="1" applyNumberFormat="1" applyFont="1" applyFill="1" applyAlignment="1" applyProtection="1">
      <alignment horizontal="center" vertical="top"/>
      <protection locked="0"/>
    </xf>
    <xf numFmtId="49" fontId="139" fillId="0" borderId="0" xfId="1" applyNumberFormat="1" applyFont="1" applyFill="1" applyBorder="1" applyAlignment="1" applyProtection="1">
      <alignment horizontal="left" vertical="top" wrapText="1"/>
      <protection locked="0"/>
    </xf>
    <xf numFmtId="4" fontId="138" fillId="0" borderId="0" xfId="1" applyNumberFormat="1" applyFont="1" applyFill="1" applyBorder="1" applyAlignment="1" applyProtection="1">
      <alignment horizontal="center" vertical="top"/>
      <protection locked="0"/>
    </xf>
    <xf numFmtId="169" fontId="137" fillId="0" borderId="0" xfId="1" applyNumberFormat="1" applyFont="1" applyFill="1" applyBorder="1" applyAlignment="1" applyProtection="1">
      <alignment horizontal="left" vertical="top"/>
      <protection locked="0"/>
    </xf>
    <xf numFmtId="0" fontId="136" fillId="0" borderId="0" xfId="1" applyFont="1" applyFill="1" applyBorder="1" applyAlignment="1" applyProtection="1">
      <alignment vertical="top"/>
      <protection locked="0"/>
    </xf>
    <xf numFmtId="49" fontId="63" fillId="0" borderId="0" xfId="1" applyNumberFormat="1" applyFont="1" applyFill="1" applyAlignment="1" applyProtection="1">
      <alignment horizontal="left" vertical="center" wrapText="1"/>
      <protection locked="0"/>
    </xf>
    <xf numFmtId="49" fontId="63" fillId="0" borderId="0" xfId="1" applyNumberFormat="1" applyFont="1" applyFill="1" applyAlignment="1" applyProtection="1">
      <alignment horizontal="left" vertical="top" wrapText="1" indent="1"/>
      <protection locked="0"/>
    </xf>
    <xf numFmtId="49" fontId="131" fillId="0" borderId="0" xfId="1" applyNumberFormat="1" applyFont="1" applyFill="1" applyAlignment="1" applyProtection="1">
      <alignment horizontal="center" vertical="top" wrapText="1"/>
      <protection locked="0"/>
    </xf>
    <xf numFmtId="49" fontId="134" fillId="0" borderId="0" xfId="1" applyNumberFormat="1" applyFont="1" applyFill="1" applyAlignment="1" applyProtection="1">
      <alignment horizontal="left" vertical="top" wrapText="1" indent="1"/>
      <protection locked="0"/>
    </xf>
    <xf numFmtId="4" fontId="134" fillId="0" borderId="0" xfId="1" applyNumberFormat="1" applyFont="1" applyFill="1" applyAlignment="1" applyProtection="1">
      <alignment horizontal="right" vertical="top"/>
      <protection locked="0"/>
    </xf>
    <xf numFmtId="49" fontId="135" fillId="0" borderId="0" xfId="1" applyNumberFormat="1" applyFont="1" applyFill="1" applyAlignment="1" applyProtection="1">
      <alignment horizontal="center" vertical="top" wrapText="1"/>
      <protection locked="0"/>
    </xf>
    <xf numFmtId="49" fontId="28" fillId="0" borderId="0" xfId="44" applyNumberFormat="1" applyFont="1" applyFill="1" applyBorder="1" applyAlignment="1" applyProtection="1">
      <alignment horizontal="center" vertical="top"/>
      <protection locked="0"/>
    </xf>
    <xf numFmtId="49" fontId="28" fillId="0" borderId="0" xfId="44" applyNumberFormat="1" applyFont="1" applyFill="1" applyBorder="1" applyAlignment="1" applyProtection="1">
      <alignment horizontal="left" vertical="top" indent="1"/>
      <protection locked="0"/>
    </xf>
    <xf numFmtId="49" fontId="28" fillId="0" borderId="14" xfId="44" applyNumberFormat="1" applyFont="1" applyFill="1" applyBorder="1" applyAlignment="1" applyProtection="1">
      <alignment horizontal="center" vertical="top"/>
      <protection locked="0"/>
    </xf>
    <xf numFmtId="49" fontId="28" fillId="0" borderId="14" xfId="44" applyNumberFormat="1" applyFont="1" applyFill="1" applyBorder="1" applyAlignment="1" applyProtection="1">
      <alignment horizontal="left" vertical="top" indent="1"/>
      <protection locked="0"/>
    </xf>
    <xf numFmtId="0" fontId="3" fillId="0" borderId="14" xfId="1" applyFill="1" applyBorder="1" applyAlignment="1" applyProtection="1">
      <alignment vertical="top"/>
      <protection locked="0"/>
    </xf>
    <xf numFmtId="4" fontId="134" fillId="0" borderId="14" xfId="1" applyNumberFormat="1" applyFont="1" applyFill="1" applyBorder="1" applyAlignment="1" applyProtection="1">
      <alignment horizontal="right" vertical="top"/>
      <protection locked="0"/>
    </xf>
    <xf numFmtId="4" fontId="129" fillId="0" borderId="14" xfId="1" applyNumberFormat="1" applyFont="1" applyFill="1" applyBorder="1" applyAlignment="1" applyProtection="1">
      <alignment horizontal="right" vertical="top"/>
      <protection locked="0"/>
    </xf>
    <xf numFmtId="169" fontId="3" fillId="0" borderId="14" xfId="1" applyNumberFormat="1" applyFill="1" applyBorder="1" applyAlignment="1" applyProtection="1">
      <alignment horizontal="right" vertical="top"/>
      <protection locked="0"/>
    </xf>
    <xf numFmtId="49" fontId="28" fillId="0" borderId="0" xfId="44" applyNumberFormat="1" applyFont="1" applyFill="1" applyBorder="1" applyAlignment="1" applyProtection="1">
      <alignment horizontal="left" vertical="top" wrapText="1" indent="1"/>
      <protection locked="0"/>
    </xf>
    <xf numFmtId="49" fontId="28" fillId="0" borderId="2" xfId="44" applyNumberFormat="1" applyFont="1" applyFill="1" applyBorder="1" applyAlignment="1" applyProtection="1">
      <alignment horizontal="center" vertical="top"/>
      <protection locked="0"/>
    </xf>
    <xf numFmtId="49" fontId="28" fillId="0" borderId="2" xfId="44" applyNumberFormat="1" applyFont="1" applyFill="1" applyBorder="1" applyAlignment="1" applyProtection="1">
      <alignment horizontal="left" vertical="top" wrapText="1" indent="1"/>
      <protection locked="0"/>
    </xf>
    <xf numFmtId="9" fontId="134" fillId="0" borderId="2" xfId="1" applyNumberFormat="1" applyFont="1" applyFill="1" applyBorder="1" applyAlignment="1" applyProtection="1">
      <alignment horizontal="right" vertical="top"/>
      <protection locked="0"/>
    </xf>
    <xf numFmtId="4" fontId="129" fillId="0" borderId="2" xfId="1" applyNumberFormat="1" applyFont="1" applyFill="1" applyBorder="1" applyAlignment="1" applyProtection="1">
      <alignment horizontal="right" vertical="top"/>
      <protection locked="0"/>
    </xf>
    <xf numFmtId="169" fontId="3" fillId="0" borderId="2" xfId="1" applyNumberFormat="1" applyFill="1" applyBorder="1" applyAlignment="1" applyProtection="1">
      <alignment horizontal="right" vertical="top"/>
      <protection locked="0"/>
    </xf>
    <xf numFmtId="4" fontId="134" fillId="0" borderId="0" xfId="1" applyNumberFormat="1" applyFont="1" applyFill="1" applyBorder="1" applyAlignment="1" applyProtection="1">
      <alignment horizontal="right" vertical="top"/>
      <protection locked="0"/>
    </xf>
    <xf numFmtId="4" fontId="129" fillId="0" borderId="0" xfId="1" applyNumberFormat="1" applyFont="1" applyFill="1" applyBorder="1" applyAlignment="1" applyProtection="1">
      <alignment horizontal="right" vertical="top"/>
      <protection locked="0"/>
    </xf>
    <xf numFmtId="169" fontId="3" fillId="0" borderId="0" xfId="1" applyNumberFormat="1" applyFill="1" applyBorder="1" applyAlignment="1" applyProtection="1">
      <alignment horizontal="right" vertical="top"/>
      <protection locked="0"/>
    </xf>
    <xf numFmtId="49" fontId="132" fillId="0" borderId="3" xfId="1" applyNumberFormat="1" applyFont="1" applyFill="1" applyBorder="1" applyAlignment="1" applyProtection="1">
      <alignment horizontal="center" vertical="center" wrapText="1"/>
      <protection locked="0"/>
    </xf>
    <xf numFmtId="49" fontId="132" fillId="0" borderId="3" xfId="1" applyNumberFormat="1" applyFont="1" applyFill="1" applyBorder="1" applyAlignment="1" applyProtection="1">
      <alignment horizontal="left" vertical="top" wrapText="1"/>
      <protection locked="0"/>
    </xf>
    <xf numFmtId="4" fontId="133" fillId="0" borderId="3" xfId="1" applyNumberFormat="1" applyFont="1" applyFill="1" applyBorder="1" applyAlignment="1" applyProtection="1">
      <alignment horizontal="center" vertical="center"/>
      <protection locked="0"/>
    </xf>
    <xf numFmtId="169" fontId="132" fillId="0" borderId="3" xfId="1" applyNumberFormat="1" applyFont="1" applyFill="1" applyBorder="1" applyAlignment="1" applyProtection="1">
      <alignment horizontal="center" vertical="center"/>
      <protection locked="0"/>
    </xf>
    <xf numFmtId="0" fontId="131" fillId="0" borderId="0" xfId="1" applyFont="1" applyFill="1" applyAlignment="1" applyProtection="1">
      <alignment vertical="top"/>
      <protection locked="0"/>
    </xf>
    <xf numFmtId="2" fontId="131" fillId="0" borderId="0" xfId="1" applyNumberFormat="1" applyFont="1" applyFill="1" applyAlignment="1" applyProtection="1">
      <alignment horizontal="center" vertical="top" wrapText="1"/>
      <protection locked="0"/>
    </xf>
    <xf numFmtId="4" fontId="131" fillId="0" borderId="0" xfId="1" applyNumberFormat="1" applyFont="1" applyFill="1" applyAlignment="1" applyProtection="1">
      <alignment horizontal="center" vertical="top"/>
      <protection locked="0"/>
    </xf>
    <xf numFmtId="4" fontId="131" fillId="0" borderId="0" xfId="1" applyNumberFormat="1" applyFont="1" applyFill="1" applyAlignment="1" applyProtection="1">
      <alignment horizontal="right" vertical="top"/>
      <protection locked="0"/>
    </xf>
    <xf numFmtId="169" fontId="3" fillId="0" borderId="0" xfId="1" applyNumberFormat="1" applyFont="1" applyFill="1" applyAlignment="1" applyProtection="1">
      <alignment horizontal="right" vertical="top"/>
      <protection locked="0"/>
    </xf>
    <xf numFmtId="49" fontId="123" fillId="0" borderId="0" xfId="44" applyNumberFormat="1" applyFont="1" applyFill="1" applyBorder="1" applyAlignment="1" applyProtection="1">
      <alignment horizontal="center" vertical="top"/>
      <protection locked="0"/>
    </xf>
    <xf numFmtId="49" fontId="123" fillId="0" borderId="0" xfId="44" applyNumberFormat="1" applyFont="1" applyFill="1" applyBorder="1" applyAlignment="1" applyProtection="1">
      <alignment horizontal="left" vertical="top" wrapText="1" indent="1"/>
      <protection locked="0"/>
    </xf>
    <xf numFmtId="0" fontId="3" fillId="0" borderId="0" xfId="1" applyFont="1" applyFill="1" applyBorder="1" applyAlignment="1" applyProtection="1">
      <alignment vertical="top"/>
      <protection locked="0"/>
    </xf>
    <xf numFmtId="49" fontId="131" fillId="0" borderId="0" xfId="1" applyNumberFormat="1" applyFont="1" applyFill="1" applyBorder="1" applyAlignment="1" applyProtection="1">
      <alignment horizontal="right" vertical="top" wrapText="1"/>
      <protection locked="0"/>
    </xf>
    <xf numFmtId="2" fontId="131" fillId="0" borderId="0" xfId="1" applyNumberFormat="1" applyFont="1" applyFill="1" applyAlignment="1" applyProtection="1">
      <alignment horizontal="right" vertical="top" wrapText="1"/>
      <protection locked="0"/>
    </xf>
    <xf numFmtId="49" fontId="123" fillId="0" borderId="14" xfId="44" applyNumberFormat="1" applyFont="1" applyFill="1" applyBorder="1" applyAlignment="1" applyProtection="1">
      <alignment horizontal="center" vertical="top"/>
      <protection locked="0"/>
    </xf>
    <xf numFmtId="49" fontId="123" fillId="0" borderId="14" xfId="44" applyNumberFormat="1" applyFont="1" applyFill="1" applyBorder="1" applyAlignment="1" applyProtection="1">
      <alignment horizontal="left" vertical="top" wrapText="1" indent="1"/>
      <protection locked="0"/>
    </xf>
    <xf numFmtId="169" fontId="3" fillId="0" borderId="14" xfId="1" applyNumberFormat="1" applyFont="1" applyFill="1" applyBorder="1" applyAlignment="1" applyProtection="1">
      <alignment horizontal="right" vertical="top"/>
      <protection locked="0"/>
    </xf>
    <xf numFmtId="169" fontId="63" fillId="0" borderId="0" xfId="1" applyNumberFormat="1" applyFont="1" applyFill="1" applyAlignment="1" applyProtection="1">
      <alignment horizontal="right" vertical="top"/>
      <protection locked="0"/>
    </xf>
    <xf numFmtId="49" fontId="123" fillId="0" borderId="0" xfId="44" applyNumberFormat="1" applyFont="1" applyFill="1" applyBorder="1" applyAlignment="1" applyProtection="1">
      <alignment horizontal="center" vertical="top" wrapText="1"/>
      <protection locked="0"/>
    </xf>
    <xf numFmtId="4" fontId="3" fillId="0" borderId="0" xfId="1" applyNumberFormat="1" applyFont="1" applyFill="1" applyAlignment="1" applyProtection="1">
      <alignment horizontal="right" vertical="top" wrapText="1"/>
      <protection locked="0"/>
    </xf>
    <xf numFmtId="4" fontId="3" fillId="0" borderId="0" xfId="1" applyNumberFormat="1" applyFont="1" applyFill="1" applyAlignment="1" applyProtection="1">
      <alignment horizontal="right" vertical="top"/>
      <protection locked="0"/>
    </xf>
    <xf numFmtId="0" fontId="123" fillId="0" borderId="0" xfId="1" applyNumberFormat="1" applyFont="1" applyFill="1" applyBorder="1" applyAlignment="1" applyProtection="1">
      <alignment horizontal="left" vertical="top" wrapText="1" indent="1"/>
      <protection locked="0"/>
    </xf>
    <xf numFmtId="0" fontId="123" fillId="0" borderId="0" xfId="44" applyFont="1" applyFill="1" applyBorder="1" applyAlignment="1" applyProtection="1">
      <alignment vertical="top"/>
      <protection locked="0"/>
    </xf>
    <xf numFmtId="49" fontId="123" fillId="0" borderId="0" xfId="44" applyNumberFormat="1" applyFont="1" applyFill="1" applyBorder="1" applyAlignment="1" applyProtection="1">
      <alignment vertical="top" wrapText="1"/>
      <protection locked="0"/>
    </xf>
    <xf numFmtId="0" fontId="130" fillId="0" borderId="0" xfId="44" applyFont="1" applyFill="1" applyAlignment="1" applyProtection="1">
      <alignment vertical="top"/>
      <protection locked="0"/>
    </xf>
    <xf numFmtId="49" fontId="130" fillId="0" borderId="0" xfId="44" applyNumberFormat="1" applyFont="1" applyFill="1" applyAlignment="1" applyProtection="1">
      <alignment vertical="top" wrapText="1"/>
      <protection locked="0"/>
    </xf>
    <xf numFmtId="49" fontId="3" fillId="0" borderId="0" xfId="1" applyNumberFormat="1" applyFill="1" applyAlignment="1" applyProtection="1">
      <alignment horizontal="center" vertical="top" wrapText="1"/>
      <protection locked="0"/>
    </xf>
    <xf numFmtId="2" fontId="65" fillId="0" borderId="0" xfId="1" applyNumberFormat="1" applyFont="1" applyAlignment="1" applyProtection="1">
      <alignment horizontal="center" vertical="top"/>
      <protection locked="0"/>
    </xf>
    <xf numFmtId="4" fontId="65" fillId="0" borderId="0" xfId="1" applyNumberFormat="1" applyFont="1" applyBorder="1" applyProtection="1">
      <protection locked="0"/>
    </xf>
    <xf numFmtId="0" fontId="65" fillId="0" borderId="0" xfId="1" applyFont="1" applyProtection="1">
      <protection locked="0"/>
    </xf>
    <xf numFmtId="0" fontId="120" fillId="0" borderId="0" xfId="1" applyFont="1" applyAlignment="1" applyProtection="1">
      <alignment horizontal="center" vertical="top" wrapText="1"/>
      <protection locked="0"/>
    </xf>
    <xf numFmtId="2" fontId="120" fillId="0" borderId="0" xfId="1" applyNumberFormat="1" applyFont="1" applyAlignment="1" applyProtection="1">
      <alignment horizontal="center" vertical="top" wrapText="1"/>
      <protection locked="0"/>
    </xf>
    <xf numFmtId="0" fontId="3" fillId="0" borderId="0" xfId="1" applyFont="1" applyProtection="1">
      <protection locked="0"/>
    </xf>
    <xf numFmtId="49" fontId="119" fillId="0" borderId="0" xfId="1" applyNumberFormat="1" applyFont="1" applyAlignment="1" applyProtection="1">
      <alignment horizontal="left" vertical="top"/>
      <protection locked="0"/>
    </xf>
    <xf numFmtId="0" fontId="119" fillId="0" borderId="0" xfId="1" applyFont="1" applyAlignment="1" applyProtection="1">
      <alignment wrapText="1"/>
      <protection locked="0"/>
    </xf>
    <xf numFmtId="0" fontId="119" fillId="0" borderId="0" xfId="1" applyFont="1" applyAlignment="1" applyProtection="1">
      <alignment horizontal="center"/>
      <protection locked="0"/>
    </xf>
    <xf numFmtId="0" fontId="3" fillId="0" borderId="0" xfId="1" applyProtection="1">
      <protection locked="0"/>
    </xf>
    <xf numFmtId="0" fontId="67" fillId="0" borderId="0" xfId="1" applyFont="1" applyBorder="1" applyAlignment="1" applyProtection="1">
      <alignment horizontal="left" vertical="top" wrapText="1"/>
      <protection locked="0"/>
    </xf>
    <xf numFmtId="2" fontId="67" fillId="0" borderId="0" xfId="1" applyNumberFormat="1" applyFont="1" applyAlignment="1" applyProtection="1">
      <alignment horizontal="center" vertical="top"/>
      <protection locked="0"/>
    </xf>
    <xf numFmtId="4" fontId="127" fillId="0" borderId="0" xfId="1" applyNumberFormat="1" applyFont="1" applyBorder="1" applyAlignment="1" applyProtection="1">
      <alignment vertical="top" wrapText="1"/>
      <protection locked="0"/>
    </xf>
    <xf numFmtId="0" fontId="3" fillId="0" borderId="0" xfId="1" applyFill="1" applyAlignment="1" applyProtection="1">
      <alignment vertical="top" wrapText="1"/>
      <protection locked="0"/>
    </xf>
    <xf numFmtId="2" fontId="3" fillId="0" borderId="0" xfId="1" applyNumberFormat="1" applyFont="1" applyFill="1" applyAlignment="1" applyProtection="1">
      <alignment horizontal="center" vertical="top"/>
      <protection locked="0"/>
    </xf>
    <xf numFmtId="178" fontId="15" fillId="0" borderId="0" xfId="1" applyNumberFormat="1" applyFont="1" applyProtection="1">
      <protection locked="0"/>
    </xf>
    <xf numFmtId="4" fontId="128" fillId="0" borderId="0" xfId="1" applyNumberFormat="1" applyFont="1" applyBorder="1" applyAlignment="1" applyProtection="1">
      <alignment vertical="top" wrapText="1"/>
      <protection locked="0"/>
    </xf>
    <xf numFmtId="2" fontId="61" fillId="0" borderId="0" xfId="1" applyNumberFormat="1" applyFont="1" applyBorder="1" applyAlignment="1" applyProtection="1">
      <alignment horizontal="center" vertical="top" wrapText="1"/>
      <protection locked="0"/>
    </xf>
    <xf numFmtId="4" fontId="3" fillId="0" borderId="0" xfId="1" applyNumberFormat="1" applyFont="1" applyBorder="1" applyProtection="1">
      <protection locked="0"/>
    </xf>
    <xf numFmtId="0" fontId="3" fillId="0" borderId="0" xfId="1" applyAlignment="1" applyProtection="1">
      <alignment horizontal="right"/>
      <protection locked="0"/>
    </xf>
    <xf numFmtId="4" fontId="127" fillId="0" borderId="0" xfId="1" applyNumberFormat="1" applyFont="1" applyFill="1" applyBorder="1" applyAlignment="1" applyProtection="1">
      <alignment vertical="top" wrapText="1"/>
      <protection locked="0"/>
    </xf>
    <xf numFmtId="4" fontId="119" fillId="0" borderId="0" xfId="1" applyNumberFormat="1" applyFont="1" applyBorder="1" applyProtection="1">
      <protection locked="0"/>
    </xf>
    <xf numFmtId="49" fontId="3" fillId="0" borderId="0" xfId="1" applyNumberFormat="1" applyFont="1" applyAlignment="1" applyProtection="1">
      <alignment horizontal="left" vertical="top"/>
      <protection locked="0"/>
    </xf>
    <xf numFmtId="2" fontId="63" fillId="0" borderId="0" xfId="1" applyNumberFormat="1" applyFont="1" applyBorder="1" applyAlignment="1" applyProtection="1">
      <alignment horizontal="center" vertical="top" wrapText="1"/>
      <protection locked="0"/>
    </xf>
    <xf numFmtId="2" fontId="30" fillId="0" borderId="0" xfId="1" applyNumberFormat="1" applyFont="1" applyAlignment="1" applyProtection="1">
      <alignment horizontal="center" vertical="top"/>
      <protection locked="0"/>
    </xf>
    <xf numFmtId="2" fontId="66" fillId="0" borderId="0" xfId="1" applyNumberFormat="1" applyFont="1" applyAlignment="1" applyProtection="1">
      <alignment horizontal="center" vertical="top"/>
      <protection locked="0"/>
    </xf>
    <xf numFmtId="49" fontId="65" fillId="0" borderId="0" xfId="1" applyNumberFormat="1" applyFont="1" applyFill="1" applyAlignment="1" applyProtection="1">
      <alignment horizontal="left" vertical="top"/>
    </xf>
    <xf numFmtId="0" fontId="65" fillId="0" borderId="0" xfId="1" applyFont="1" applyFill="1" applyBorder="1" applyAlignment="1" applyProtection="1">
      <alignment horizontal="left" vertical="top" wrapText="1"/>
    </xf>
    <xf numFmtId="0" fontId="65" fillId="0" borderId="0" xfId="1" applyFont="1" applyBorder="1" applyAlignment="1" applyProtection="1">
      <alignment horizontal="right" vertical="top"/>
    </xf>
    <xf numFmtId="49" fontId="63" fillId="0" borderId="0" xfId="1" applyNumberFormat="1" applyFont="1" applyAlignment="1" applyProtection="1">
      <alignment horizontal="left" vertical="top"/>
    </xf>
    <xf numFmtId="0" fontId="120" fillId="0" borderId="0" xfId="1" applyFont="1" applyAlignment="1" applyProtection="1">
      <alignment horizontal="center" vertical="top" wrapText="1"/>
    </xf>
    <xf numFmtId="2" fontId="120" fillId="0" borderId="0" xfId="1" applyNumberFormat="1" applyFont="1" applyAlignment="1" applyProtection="1">
      <alignment horizontal="center" vertical="top"/>
    </xf>
    <xf numFmtId="49" fontId="67" fillId="0" borderId="0" xfId="1" applyNumberFormat="1" applyFont="1" applyAlignment="1" applyProtection="1">
      <alignment horizontal="left" vertical="top"/>
    </xf>
    <xf numFmtId="0" fontId="67" fillId="0" borderId="0" xfId="1" applyFont="1" applyBorder="1" applyAlignment="1" applyProtection="1">
      <alignment horizontal="left" vertical="top" wrapText="1"/>
    </xf>
    <xf numFmtId="0" fontId="67" fillId="0" borderId="0" xfId="1" applyFont="1" applyBorder="1" applyAlignment="1" applyProtection="1">
      <alignment horizontal="right" vertical="top" wrapText="1"/>
    </xf>
    <xf numFmtId="49" fontId="3" fillId="0" borderId="0" xfId="1" applyNumberFormat="1" applyFill="1" applyAlignment="1" applyProtection="1">
      <alignment horizontal="left" vertical="top"/>
    </xf>
    <xf numFmtId="0" fontId="3" fillId="0" borderId="0" xfId="1" applyFill="1" applyAlignment="1" applyProtection="1">
      <alignment vertical="top" wrapText="1"/>
    </xf>
    <xf numFmtId="49" fontId="0" fillId="0" borderId="0" xfId="40" applyNumberFormat="1" applyFont="1" applyFill="1" applyAlignment="1" applyProtection="1">
      <alignment horizontal="right"/>
    </xf>
    <xf numFmtId="2" fontId="3" fillId="0" borderId="0" xfId="1" applyNumberFormat="1" applyFont="1" applyFill="1" applyAlignment="1" applyProtection="1">
      <alignment horizontal="center" vertical="top"/>
    </xf>
    <xf numFmtId="49" fontId="3" fillId="0" borderId="0" xfId="1" applyNumberFormat="1" applyAlignment="1" applyProtection="1">
      <alignment horizontal="right"/>
    </xf>
    <xf numFmtId="4" fontId="61" fillId="0" borderId="0" xfId="1" applyNumberFormat="1" applyFont="1" applyFill="1" applyBorder="1" applyAlignment="1" applyProtection="1">
      <alignment horizontal="right" vertical="top"/>
    </xf>
    <xf numFmtId="49" fontId="15" fillId="0" borderId="0" xfId="42" applyNumberFormat="1" applyFont="1" applyFill="1" applyAlignment="1" applyProtection="1">
      <alignment horizontal="right" vertical="center"/>
    </xf>
    <xf numFmtId="178" fontId="61" fillId="0" borderId="0" xfId="1" applyNumberFormat="1" applyFont="1" applyBorder="1" applyAlignment="1" applyProtection="1">
      <alignment horizontal="right" vertical="top"/>
    </xf>
    <xf numFmtId="0" fontId="63" fillId="0" borderId="0" xfId="1" applyFont="1" applyBorder="1" applyAlignment="1" applyProtection="1">
      <alignment horizontal="left" vertical="top" wrapText="1"/>
    </xf>
    <xf numFmtId="49" fontId="15" fillId="0" borderId="0" xfId="42" applyNumberFormat="1" applyFont="1" applyFill="1" applyProtection="1"/>
    <xf numFmtId="49" fontId="15" fillId="0" borderId="0" xfId="42" applyNumberFormat="1" applyFont="1" applyFill="1" applyAlignment="1" applyProtection="1">
      <alignment horizontal="right"/>
    </xf>
    <xf numFmtId="0" fontId="120" fillId="0" borderId="0" xfId="1" applyFont="1" applyAlignment="1" applyProtection="1">
      <alignment horizontal="right" vertical="top" wrapText="1"/>
    </xf>
    <xf numFmtId="2" fontId="120" fillId="0" borderId="0" xfId="1" applyNumberFormat="1" applyFont="1" applyAlignment="1" applyProtection="1">
      <alignment horizontal="right" vertical="top"/>
    </xf>
    <xf numFmtId="0" fontId="3" fillId="0" borderId="0" xfId="1" applyProtection="1"/>
    <xf numFmtId="0" fontId="3" fillId="0" borderId="0" xfId="1" applyAlignment="1" applyProtection="1">
      <alignment horizontal="right"/>
    </xf>
    <xf numFmtId="0" fontId="67" fillId="0" borderId="0" xfId="1" applyFont="1" applyBorder="1" applyAlignment="1" applyProtection="1">
      <alignment horizontal="right" vertical="top"/>
    </xf>
    <xf numFmtId="49" fontId="3" fillId="0" borderId="0" xfId="1" applyNumberFormat="1" applyFont="1" applyAlignment="1" applyProtection="1">
      <alignment horizontal="left" vertical="top"/>
    </xf>
    <xf numFmtId="0" fontId="3" fillId="0" borderId="0" xfId="1" applyFont="1" applyBorder="1" applyAlignment="1" applyProtection="1">
      <alignment horizontal="right" vertical="top"/>
    </xf>
    <xf numFmtId="0" fontId="3" fillId="0" borderId="0" xfId="1" applyFont="1" applyFill="1" applyBorder="1" applyAlignment="1" applyProtection="1">
      <alignment horizontal="right" vertical="top"/>
    </xf>
    <xf numFmtId="49" fontId="30" fillId="0" borderId="0" xfId="1" applyNumberFormat="1" applyFont="1" applyAlignment="1" applyProtection="1">
      <alignment horizontal="left" vertical="top"/>
    </xf>
    <xf numFmtId="0" fontId="30" fillId="0" borderId="0" xfId="1" applyFont="1" applyBorder="1" applyAlignment="1" applyProtection="1">
      <alignment horizontal="left" vertical="top" wrapText="1"/>
    </xf>
    <xf numFmtId="0" fontId="30" fillId="0" borderId="0" xfId="1" applyFont="1" applyBorder="1" applyAlignment="1" applyProtection="1">
      <alignment horizontal="right" vertical="top"/>
    </xf>
    <xf numFmtId="0" fontId="66" fillId="0" borderId="0" xfId="1" applyFont="1" applyBorder="1" applyAlignment="1" applyProtection="1">
      <alignment horizontal="left" vertical="top" wrapText="1"/>
    </xf>
    <xf numFmtId="0" fontId="30" fillId="0" borderId="0" xfId="1" applyFont="1" applyBorder="1" applyAlignment="1" applyProtection="1">
      <alignment horizontal="right" vertical="top" wrapText="1"/>
    </xf>
    <xf numFmtId="0" fontId="66" fillId="0" borderId="0" xfId="1" applyFont="1" applyBorder="1" applyAlignment="1" applyProtection="1">
      <alignment horizontal="right" vertical="top"/>
    </xf>
    <xf numFmtId="0" fontId="66" fillId="0" borderId="0" xfId="1" applyFont="1" applyBorder="1" applyAlignment="1" applyProtection="1">
      <alignment horizontal="right" vertical="top" wrapText="1"/>
    </xf>
    <xf numFmtId="4" fontId="65" fillId="0" borderId="0" xfId="1" applyNumberFormat="1" applyFont="1" applyBorder="1" applyAlignment="1" applyProtection="1">
      <alignment horizontal="right" vertical="top"/>
    </xf>
    <xf numFmtId="4" fontId="120" fillId="0" borderId="0" xfId="1" applyNumberFormat="1" applyFont="1" applyAlignment="1" applyProtection="1">
      <alignment horizontal="center" vertical="top"/>
    </xf>
    <xf numFmtId="4" fontId="67" fillId="0" borderId="0" xfId="1" applyNumberFormat="1" applyFont="1" applyBorder="1" applyAlignment="1" applyProtection="1">
      <alignment horizontal="right" vertical="top" wrapText="1"/>
    </xf>
    <xf numFmtId="178" fontId="0" fillId="0" borderId="0" xfId="42" applyNumberFormat="1" applyFont="1" applyFill="1" applyAlignment="1" applyProtection="1">
      <alignment horizontal="center"/>
    </xf>
    <xf numFmtId="178" fontId="0" fillId="0" borderId="0" xfId="42" applyNumberFormat="1" applyFont="1" applyFill="1" applyAlignment="1" applyProtection="1">
      <alignment horizontal="right"/>
    </xf>
    <xf numFmtId="178" fontId="3" fillId="0" borderId="0" xfId="1" applyNumberFormat="1" applyAlignment="1" applyProtection="1">
      <alignment horizontal="right"/>
    </xf>
    <xf numFmtId="178" fontId="61" fillId="0" borderId="0" xfId="1" applyNumberFormat="1" applyFont="1" applyFill="1" applyBorder="1" applyAlignment="1" applyProtection="1">
      <alignment horizontal="center" vertical="top"/>
    </xf>
    <xf numFmtId="4" fontId="3" fillId="0" borderId="0" xfId="1" applyNumberFormat="1" applyFont="1" applyAlignment="1" applyProtection="1">
      <alignment horizontal="center" vertical="top" wrapText="1"/>
    </xf>
    <xf numFmtId="178" fontId="61" fillId="0" borderId="0" xfId="1" applyNumberFormat="1" applyFont="1" applyBorder="1" applyAlignment="1" applyProtection="1">
      <alignment horizontal="center" vertical="top"/>
    </xf>
    <xf numFmtId="4" fontId="120" fillId="0" borderId="0" xfId="1" applyNumberFormat="1" applyFont="1" applyAlignment="1" applyProtection="1">
      <alignment horizontal="right" vertical="top"/>
    </xf>
    <xf numFmtId="4" fontId="67" fillId="0" borderId="0" xfId="1" applyNumberFormat="1" applyFont="1" applyBorder="1" applyAlignment="1" applyProtection="1">
      <alignment horizontal="right" vertical="top"/>
    </xf>
    <xf numFmtId="4" fontId="30" fillId="0" borderId="0" xfId="1" applyNumberFormat="1" applyFont="1" applyBorder="1" applyAlignment="1" applyProtection="1">
      <alignment horizontal="right" vertical="top"/>
    </xf>
    <xf numFmtId="4" fontId="66" fillId="0" borderId="0" xfId="1" applyNumberFormat="1" applyFont="1" applyBorder="1" applyAlignment="1" applyProtection="1">
      <alignment horizontal="right" vertical="top"/>
    </xf>
    <xf numFmtId="49" fontId="0" fillId="0" borderId="0" xfId="42" applyNumberFormat="1" applyFont="1" applyFill="1" applyAlignment="1" applyProtection="1">
      <alignment horizontal="right"/>
    </xf>
    <xf numFmtId="2" fontId="31" fillId="0" borderId="0" xfId="1" applyNumberFormat="1" applyFont="1" applyAlignment="1" applyProtection="1">
      <alignment horizontal="center" vertical="top"/>
      <protection locked="0"/>
    </xf>
    <xf numFmtId="0" fontId="31" fillId="0" borderId="0" xfId="1" applyFont="1" applyProtection="1">
      <protection locked="0"/>
    </xf>
    <xf numFmtId="49" fontId="65" fillId="0" borderId="0" xfId="1" applyNumberFormat="1" applyFont="1" applyAlignment="1" applyProtection="1">
      <alignment horizontal="left" vertical="top"/>
      <protection locked="0"/>
    </xf>
    <xf numFmtId="49" fontId="3" fillId="0" borderId="0" xfId="1" applyNumberFormat="1" applyAlignment="1" applyProtection="1">
      <alignment horizontal="left" vertical="top"/>
      <protection locked="0"/>
    </xf>
    <xf numFmtId="0" fontId="3" fillId="0" borderId="0" xfId="1" applyFont="1" applyFill="1" applyProtection="1">
      <protection locked="0"/>
    </xf>
    <xf numFmtId="49" fontId="119" fillId="0" borderId="0" xfId="1" applyNumberFormat="1" applyFont="1" applyFill="1" applyAlignment="1" applyProtection="1">
      <alignment horizontal="left" vertical="top"/>
      <protection locked="0"/>
    </xf>
    <xf numFmtId="0" fontId="119" fillId="0" borderId="0" xfId="1" applyFont="1" applyFill="1" applyAlignment="1" applyProtection="1">
      <alignment wrapText="1"/>
      <protection locked="0"/>
    </xf>
    <xf numFmtId="0" fontId="119" fillId="0" borderId="0" xfId="1" applyFont="1" applyFill="1" applyAlignment="1" applyProtection="1">
      <alignment horizontal="center"/>
      <protection locked="0"/>
    </xf>
    <xf numFmtId="0" fontId="27" fillId="0" borderId="0" xfId="41" applyFont="1" applyAlignment="1" applyProtection="1">
      <alignment vertical="top" wrapText="1"/>
      <protection locked="0"/>
    </xf>
    <xf numFmtId="4" fontId="125" fillId="0" borderId="0" xfId="1" applyNumberFormat="1" applyFont="1" applyFill="1" applyAlignment="1" applyProtection="1">
      <alignment horizontal="center" vertical="top"/>
      <protection locked="0"/>
    </xf>
    <xf numFmtId="3" fontId="119" fillId="0" borderId="0" xfId="1" applyNumberFormat="1" applyFont="1" applyProtection="1">
      <protection locked="0"/>
    </xf>
    <xf numFmtId="0" fontId="119" fillId="0" borderId="0" xfId="1" applyFont="1" applyProtection="1">
      <protection locked="0"/>
    </xf>
    <xf numFmtId="0" fontId="125" fillId="0" borderId="0" xfId="1" applyFont="1" applyAlignment="1" applyProtection="1">
      <alignment horizontal="center" vertical="top" wrapText="1"/>
      <protection locked="0"/>
    </xf>
    <xf numFmtId="49" fontId="63" fillId="0" borderId="0" xfId="1" applyNumberFormat="1" applyFont="1" applyFill="1" applyAlignment="1" applyProtection="1">
      <alignment horizontal="center" vertical="top"/>
      <protection locked="0"/>
    </xf>
    <xf numFmtId="2" fontId="63" fillId="0" borderId="0" xfId="1" applyNumberFormat="1" applyFont="1" applyFill="1" applyAlignment="1" applyProtection="1">
      <alignment horizontal="center" vertical="top"/>
      <protection locked="0"/>
    </xf>
    <xf numFmtId="0" fontId="31" fillId="0" borderId="0" xfId="1" applyFont="1" applyAlignment="1" applyProtection="1">
      <alignment horizontal="center" vertical="top"/>
    </xf>
    <xf numFmtId="49" fontId="65" fillId="0" borderId="0" xfId="1" applyNumberFormat="1" applyFont="1" applyAlignment="1" applyProtection="1">
      <alignment horizontal="left" vertical="top"/>
    </xf>
    <xf numFmtId="0" fontId="65" fillId="0" borderId="0" xfId="1" applyFont="1" applyAlignment="1" applyProtection="1">
      <alignment horizontal="left" vertical="top" wrapText="1"/>
    </xf>
    <xf numFmtId="49" fontId="3" fillId="0" borderId="0" xfId="1" applyNumberFormat="1" applyAlignment="1" applyProtection="1">
      <alignment horizontal="left" vertical="top"/>
    </xf>
    <xf numFmtId="4" fontId="67" fillId="0" borderId="0" xfId="1" applyNumberFormat="1" applyFont="1" applyAlignment="1" applyProtection="1">
      <alignment horizontal="center" vertical="top"/>
    </xf>
    <xf numFmtId="0" fontId="3" fillId="0" borderId="0" xfId="1" applyFont="1" applyFill="1" applyAlignment="1" applyProtection="1">
      <alignment horizontal="center" vertical="top"/>
    </xf>
    <xf numFmtId="0" fontId="3" fillId="0" borderId="0" xfId="1" applyFont="1" applyAlignment="1" applyProtection="1">
      <alignment vertical="top" wrapText="1"/>
    </xf>
    <xf numFmtId="0" fontId="3" fillId="0" borderId="0" xfId="1" applyFont="1" applyFill="1" applyAlignment="1" applyProtection="1">
      <alignment vertical="top" wrapText="1"/>
    </xf>
    <xf numFmtId="49" fontId="41" fillId="0" borderId="0" xfId="42" applyNumberFormat="1" applyFont="1" applyFill="1" applyAlignment="1" applyProtection="1">
      <alignment horizontal="left" vertical="top"/>
    </xf>
    <xf numFmtId="0" fontId="119" fillId="0" borderId="0" xfId="1" applyFont="1" applyAlignment="1" applyProtection="1">
      <alignment horizontal="left" vertical="top" wrapText="1"/>
    </xf>
    <xf numFmtId="0" fontId="119" fillId="0" borderId="0" xfId="1" applyFont="1" applyAlignment="1" applyProtection="1">
      <alignment horizontal="center" vertical="top"/>
    </xf>
    <xf numFmtId="49" fontId="3" fillId="0" borderId="0" xfId="1" applyNumberFormat="1" applyFont="1" applyFill="1" applyAlignment="1" applyProtection="1">
      <alignment horizontal="left" vertical="top"/>
    </xf>
    <xf numFmtId="49" fontId="63" fillId="0" borderId="0" xfId="1" applyNumberFormat="1" applyFont="1" applyFill="1" applyAlignment="1" applyProtection="1">
      <alignment horizontal="center" vertical="top"/>
    </xf>
    <xf numFmtId="0" fontId="32" fillId="0" borderId="0" xfId="1" applyFont="1" applyFill="1" applyAlignment="1" applyProtection="1">
      <alignment horizontal="left" vertical="top"/>
    </xf>
    <xf numFmtId="0" fontId="63" fillId="0" borderId="0" xfId="1" applyFont="1" applyFill="1" applyAlignment="1" applyProtection="1">
      <alignment horizontal="center" vertical="top"/>
    </xf>
    <xf numFmtId="3" fontId="63" fillId="0" borderId="0" xfId="1" applyNumberFormat="1" applyFont="1" applyFill="1" applyAlignment="1" applyProtection="1">
      <alignment horizontal="center" vertical="top"/>
    </xf>
    <xf numFmtId="49" fontId="119" fillId="0" borderId="0" xfId="1" applyNumberFormat="1" applyFont="1" applyAlignment="1" applyProtection="1">
      <alignment horizontal="left" vertical="top"/>
    </xf>
    <xf numFmtId="4" fontId="31" fillId="0" borderId="0" xfId="1" applyNumberFormat="1" applyFont="1" applyAlignment="1" applyProtection="1">
      <alignment horizontal="center" vertical="top"/>
    </xf>
    <xf numFmtId="4" fontId="63" fillId="0" borderId="0" xfId="1" applyNumberFormat="1" applyFont="1" applyAlignment="1" applyProtection="1">
      <alignment horizontal="center" vertical="top" wrapText="1"/>
    </xf>
    <xf numFmtId="4" fontId="3" fillId="0" borderId="0" xfId="1" applyNumberFormat="1" applyFont="1" applyFill="1" applyAlignment="1" applyProtection="1">
      <alignment horizontal="center" vertical="top"/>
    </xf>
    <xf numFmtId="4" fontId="119" fillId="0" borderId="0" xfId="1" applyNumberFormat="1" applyFont="1" applyAlignment="1" applyProtection="1">
      <alignment horizontal="center" vertical="top"/>
    </xf>
    <xf numFmtId="2" fontId="125" fillId="0" borderId="0" xfId="1" applyNumberFormat="1" applyFont="1" applyAlignment="1" applyProtection="1">
      <alignment horizontal="center" vertical="top" wrapText="1"/>
    </xf>
    <xf numFmtId="4" fontId="63" fillId="0" borderId="0" xfId="1" applyNumberFormat="1" applyFont="1" applyBorder="1" applyAlignment="1" applyProtection="1">
      <alignment horizontal="center" vertical="top" wrapText="1"/>
    </xf>
    <xf numFmtId="0" fontId="3" fillId="0" borderId="0" xfId="1" applyFill="1" applyAlignment="1" applyProtection="1">
      <alignment horizontal="left" vertical="top" wrapText="1"/>
      <protection locked="0"/>
    </xf>
    <xf numFmtId="49" fontId="63" fillId="0" borderId="0" xfId="1" applyNumberFormat="1" applyFont="1" applyFill="1" applyAlignment="1" applyProtection="1">
      <alignment horizontal="left" vertical="top"/>
      <protection locked="0"/>
    </xf>
    <xf numFmtId="2" fontId="119" fillId="0" borderId="0" xfId="1" applyNumberFormat="1" applyFont="1" applyAlignment="1" applyProtection="1">
      <alignment horizontal="center" vertical="top"/>
      <protection locked="0"/>
    </xf>
    <xf numFmtId="0" fontId="122" fillId="8" borderId="0" xfId="40" applyProtection="1">
      <protection locked="0"/>
    </xf>
    <xf numFmtId="0" fontId="29" fillId="0" borderId="0" xfId="1" applyFont="1" applyProtection="1">
      <protection locked="0"/>
    </xf>
    <xf numFmtId="49" fontId="3" fillId="0" borderId="0" xfId="1" applyNumberFormat="1" applyFont="1" applyFill="1" applyAlignment="1" applyProtection="1">
      <alignment horizontal="center" vertical="top"/>
      <protection locked="0"/>
    </xf>
    <xf numFmtId="49" fontId="3" fillId="0" borderId="0" xfId="1" applyNumberFormat="1" applyFont="1" applyAlignment="1" applyProtection="1">
      <alignment horizontal="center" vertical="top"/>
      <protection locked="0"/>
    </xf>
    <xf numFmtId="49" fontId="119" fillId="0" borderId="0" xfId="1" applyNumberFormat="1" applyFont="1" applyAlignment="1" applyProtection="1">
      <alignment horizontal="center" vertical="top"/>
      <protection locked="0"/>
    </xf>
    <xf numFmtId="3" fontId="31" fillId="0" borderId="0" xfId="1" applyNumberFormat="1" applyFont="1" applyAlignment="1" applyProtection="1">
      <alignment horizontal="center" vertical="top"/>
    </xf>
    <xf numFmtId="0" fontId="123" fillId="0" borderId="0" xfId="1" applyFont="1" applyAlignment="1" applyProtection="1">
      <alignment horizontal="left" vertical="top"/>
    </xf>
    <xf numFmtId="0" fontId="63" fillId="0" borderId="0" xfId="1" applyFont="1" applyFill="1" applyAlignment="1" applyProtection="1">
      <alignment vertical="top" wrapText="1"/>
    </xf>
    <xf numFmtId="3" fontId="119" fillId="0" borderId="0" xfId="1" applyNumberFormat="1" applyFont="1" applyAlignment="1" applyProtection="1">
      <alignment horizontal="center" vertical="top"/>
    </xf>
    <xf numFmtId="0" fontId="3" fillId="0" borderId="0" xfId="1" applyAlignment="1" applyProtection="1">
      <alignment horizontal="center" vertical="top"/>
    </xf>
    <xf numFmtId="2" fontId="3" fillId="0" borderId="0" xfId="1" applyNumberFormat="1" applyAlignment="1" applyProtection="1">
      <alignment horizontal="center" vertical="top"/>
    </xf>
    <xf numFmtId="0" fontId="68" fillId="0" borderId="0" xfId="1" applyFont="1" applyAlignment="1" applyProtection="1">
      <alignment horizontal="left" vertical="top" wrapText="1"/>
    </xf>
    <xf numFmtId="0" fontId="3" fillId="0" borderId="0" xfId="1" applyFont="1" applyFill="1" applyAlignment="1" applyProtection="1">
      <alignment horizontal="left" vertical="top" wrapText="1"/>
    </xf>
    <xf numFmtId="3" fontId="3" fillId="0" borderId="0" xfId="1" applyNumberFormat="1" applyFont="1" applyFill="1" applyAlignment="1" applyProtection="1">
      <alignment horizontal="center" vertical="top"/>
    </xf>
    <xf numFmtId="49" fontId="32" fillId="0" borderId="0" xfId="1" applyNumberFormat="1" applyFont="1" applyAlignment="1" applyProtection="1">
      <alignment horizontal="left" vertical="top"/>
    </xf>
    <xf numFmtId="2" fontId="120" fillId="0" borderId="0" xfId="1" applyNumberFormat="1" applyFont="1" applyAlignment="1" applyProtection="1">
      <alignment horizontal="center" vertical="top" wrapText="1"/>
    </xf>
    <xf numFmtId="4" fontId="63" fillId="0" borderId="0" xfId="1" applyNumberFormat="1" applyFont="1" applyFill="1" applyAlignment="1" applyProtection="1">
      <alignment horizontal="center" vertical="top"/>
    </xf>
    <xf numFmtId="2" fontId="67" fillId="0" borderId="0" xfId="1" applyNumberFormat="1" applyFont="1" applyBorder="1" applyAlignment="1" applyProtection="1">
      <alignment horizontal="center" vertical="top" wrapText="1"/>
      <protection locked="0"/>
    </xf>
    <xf numFmtId="49" fontId="33" fillId="0" borderId="0" xfId="1" applyNumberFormat="1" applyFont="1" applyFill="1" applyAlignment="1" applyProtection="1">
      <alignment horizontal="left" vertical="top"/>
    </xf>
    <xf numFmtId="0" fontId="33" fillId="0" borderId="0" xfId="1" applyFont="1" applyFill="1" applyAlignment="1" applyProtection="1">
      <alignment vertical="top" wrapText="1"/>
    </xf>
    <xf numFmtId="49" fontId="63" fillId="0" borderId="0" xfId="1" applyNumberFormat="1" applyFont="1" applyFill="1" applyAlignment="1" applyProtection="1">
      <alignment horizontal="left" vertical="top"/>
    </xf>
    <xf numFmtId="0" fontId="67" fillId="0" borderId="0" xfId="1" applyFont="1" applyBorder="1" applyAlignment="1" applyProtection="1">
      <alignment horizontal="center" vertical="top"/>
    </xf>
    <xf numFmtId="2" fontId="67" fillId="0" borderId="0" xfId="1" applyNumberFormat="1" applyFont="1" applyBorder="1" applyAlignment="1" applyProtection="1">
      <alignment horizontal="right" vertical="top" wrapText="1"/>
    </xf>
    <xf numFmtId="0" fontId="3" fillId="0" borderId="0" xfId="1" applyAlignment="1" applyProtection="1">
      <alignment vertical="top" wrapText="1"/>
    </xf>
    <xf numFmtId="49" fontId="3" fillId="0" borderId="0" xfId="1" applyNumberFormat="1" applyProtection="1"/>
    <xf numFmtId="49" fontId="3" fillId="0" borderId="0" xfId="1" applyNumberFormat="1" applyAlignment="1" applyProtection="1">
      <alignment vertical="top"/>
    </xf>
    <xf numFmtId="0" fontId="63" fillId="0" borderId="0" xfId="1" applyFont="1" applyFill="1" applyAlignment="1" applyProtection="1">
      <alignment horizontal="left" vertical="top" wrapText="1"/>
    </xf>
    <xf numFmtId="49" fontId="65" fillId="0" borderId="0" xfId="1" applyNumberFormat="1" applyFont="1" applyBorder="1" applyAlignment="1" applyProtection="1">
      <alignment horizontal="left" vertical="top"/>
      <protection locked="0"/>
    </xf>
    <xf numFmtId="0" fontId="31" fillId="0" borderId="0" xfId="1" applyFont="1" applyAlignment="1" applyProtection="1">
      <alignment horizontal="center"/>
      <protection locked="0"/>
    </xf>
    <xf numFmtId="0" fontId="65" fillId="0" borderId="0" xfId="1" applyFont="1" applyBorder="1" applyAlignment="1" applyProtection="1">
      <alignment wrapText="1"/>
      <protection locked="0"/>
    </xf>
    <xf numFmtId="2" fontId="63" fillId="0" borderId="0" xfId="1" applyNumberFormat="1" applyFont="1" applyAlignment="1" applyProtection="1">
      <alignment horizontal="center" vertical="top"/>
      <protection locked="0"/>
    </xf>
    <xf numFmtId="2" fontId="3" fillId="0" borderId="0" xfId="1" applyNumberFormat="1" applyFont="1" applyAlignment="1" applyProtection="1">
      <alignment horizontal="center" vertical="top"/>
      <protection locked="0"/>
    </xf>
    <xf numFmtId="49" fontId="66" fillId="0" borderId="0" xfId="1" applyNumberFormat="1" applyFont="1" applyAlignment="1" applyProtection="1">
      <alignment horizontal="left" vertical="top"/>
      <protection locked="0"/>
    </xf>
    <xf numFmtId="0" fontId="66" fillId="0" borderId="0" xfId="1" applyFont="1" applyAlignment="1" applyProtection="1">
      <alignment wrapText="1"/>
      <protection locked="0"/>
    </xf>
    <xf numFmtId="0" fontId="121" fillId="0" borderId="0" xfId="1" applyFont="1" applyAlignment="1" applyProtection="1">
      <alignment wrapText="1"/>
      <protection locked="0"/>
    </xf>
    <xf numFmtId="49" fontId="65" fillId="0" borderId="0" xfId="1" applyNumberFormat="1" applyFont="1" applyBorder="1" applyAlignment="1" applyProtection="1">
      <alignment horizontal="left" vertical="top"/>
    </xf>
    <xf numFmtId="0" fontId="65" fillId="0" borderId="0" xfId="1" applyFont="1" applyBorder="1" applyAlignment="1" applyProtection="1">
      <alignment vertical="top" wrapText="1"/>
    </xf>
    <xf numFmtId="0" fontId="31" fillId="0" borderId="0" xfId="1" applyFont="1" applyAlignment="1" applyProtection="1">
      <alignment horizontal="center"/>
    </xf>
    <xf numFmtId="0" fontId="119" fillId="0" borderId="0" xfId="1" applyFont="1" applyAlignment="1" applyProtection="1">
      <alignment horizontal="center"/>
    </xf>
    <xf numFmtId="0" fontId="3" fillId="0" borderId="0" xfId="1" applyAlignment="1" applyProtection="1">
      <alignment wrapText="1"/>
    </xf>
    <xf numFmtId="49" fontId="7" fillId="0" borderId="0" xfId="1" applyNumberFormat="1" applyFont="1" applyAlignment="1" applyProtection="1">
      <alignment horizontal="left" vertical="top"/>
    </xf>
    <xf numFmtId="49" fontId="8" fillId="0" borderId="0" xfId="1" applyNumberFormat="1" applyFont="1" applyAlignment="1" applyProtection="1">
      <alignment horizontal="left" vertical="top" wrapText="1"/>
    </xf>
    <xf numFmtId="0" fontId="63" fillId="0" borderId="0" xfId="1" applyFont="1" applyAlignment="1" applyProtection="1">
      <alignment horizontal="center" vertical="top"/>
    </xf>
    <xf numFmtId="0" fontId="63" fillId="0" borderId="0" xfId="1" applyFont="1" applyAlignment="1" applyProtection="1">
      <alignment horizontal="center"/>
    </xf>
    <xf numFmtId="0" fontId="3" fillId="0" borderId="0" xfId="1" applyFont="1" applyAlignment="1" applyProtection="1">
      <alignment horizontal="center" vertical="top"/>
    </xf>
    <xf numFmtId="0" fontId="3" fillId="0" borderId="0" xfId="1" applyFont="1" applyAlignment="1" applyProtection="1">
      <alignment horizontal="center"/>
    </xf>
    <xf numFmtId="0" fontId="119" fillId="0" borderId="0" xfId="1" applyFont="1" applyAlignment="1" applyProtection="1">
      <alignment vertical="top" wrapText="1"/>
    </xf>
    <xf numFmtId="49" fontId="66" fillId="0" borderId="0" xfId="1" applyNumberFormat="1" applyFont="1" applyAlignment="1" applyProtection="1">
      <alignment horizontal="left" vertical="top"/>
    </xf>
    <xf numFmtId="0" fontId="66" fillId="0" borderId="0" xfId="1" applyFont="1" applyAlignment="1" applyProtection="1">
      <alignment vertical="top" wrapText="1"/>
    </xf>
    <xf numFmtId="0" fontId="119" fillId="0" borderId="0" xfId="1" applyFont="1" applyAlignment="1" applyProtection="1">
      <alignment wrapText="1"/>
    </xf>
    <xf numFmtId="4" fontId="31" fillId="0" borderId="0" xfId="1" applyNumberFormat="1" applyFont="1" applyProtection="1"/>
    <xf numFmtId="4" fontId="119" fillId="0" borderId="0" xfId="1" applyNumberFormat="1" applyFont="1" applyProtection="1"/>
    <xf numFmtId="4" fontId="3" fillId="0" borderId="0" xfId="1" applyNumberFormat="1" applyFont="1" applyProtection="1"/>
    <xf numFmtId="4" fontId="66" fillId="0" borderId="0" xfId="1" applyNumberFormat="1" applyFont="1" applyProtection="1"/>
    <xf numFmtId="0" fontId="2" fillId="0" borderId="0" xfId="0" applyFont="1" applyProtection="1">
      <protection locked="0"/>
    </xf>
    <xf numFmtId="164" fontId="2" fillId="0" borderId="0" xfId="0" applyNumberFormat="1" applyFont="1" applyProtection="1">
      <protection locked="0"/>
    </xf>
    <xf numFmtId="164" fontId="4" fillId="0" borderId="0" xfId="1" applyNumberFormat="1" applyFont="1" applyFill="1" applyAlignment="1" applyProtection="1">
      <alignment vertical="center"/>
      <protection locked="0"/>
    </xf>
    <xf numFmtId="164" fontId="4" fillId="0" borderId="1" xfId="1" applyNumberFormat="1" applyFont="1" applyFill="1" applyBorder="1" applyAlignment="1" applyProtection="1">
      <alignment horizontal="right" vertical="center"/>
      <protection locked="0"/>
    </xf>
    <xf numFmtId="164" fontId="4" fillId="0" borderId="0" xfId="1" applyNumberFormat="1" applyFont="1" applyAlignment="1" applyProtection="1">
      <alignment vertical="center"/>
      <protection locked="0"/>
    </xf>
    <xf numFmtId="0" fontId="12" fillId="0" borderId="0" xfId="0" applyFont="1" applyAlignment="1" applyProtection="1">
      <alignment horizontal="center"/>
      <protection locked="0"/>
    </xf>
    <xf numFmtId="0" fontId="12" fillId="0" borderId="0" xfId="0" applyFont="1" applyAlignment="1" applyProtection="1">
      <alignment horizontal="left"/>
      <protection locked="0"/>
    </xf>
    <xf numFmtId="0" fontId="12" fillId="0" borderId="0" xfId="0" applyFont="1" applyAlignment="1" applyProtection="1">
      <alignment horizontal="left"/>
    </xf>
    <xf numFmtId="0" fontId="12" fillId="0" borderId="0" xfId="0" applyFont="1" applyAlignment="1" applyProtection="1">
      <alignment horizontal="center"/>
    </xf>
    <xf numFmtId="0" fontId="1" fillId="0" borderId="0" xfId="0" applyFont="1" applyAlignment="1" applyProtection="1">
      <alignment horizontal="left"/>
    </xf>
    <xf numFmtId="0" fontId="1" fillId="0" borderId="0" xfId="0" applyFont="1" applyAlignment="1" applyProtection="1">
      <alignment horizontal="center"/>
    </xf>
    <xf numFmtId="0" fontId="2" fillId="0" borderId="0" xfId="0" applyFont="1" applyProtection="1"/>
    <xf numFmtId="0" fontId="2" fillId="0" borderId="0" xfId="0" applyFont="1" applyBorder="1" applyAlignment="1" applyProtection="1">
      <alignment horizontal="center"/>
    </xf>
    <xf numFmtId="164" fontId="2" fillId="0" borderId="0" xfId="0" applyNumberFormat="1" applyFont="1" applyProtection="1"/>
    <xf numFmtId="49" fontId="4" fillId="0" borderId="0" xfId="1" applyNumberFormat="1" applyFont="1" applyFill="1" applyAlignment="1" applyProtection="1">
      <alignment vertical="center"/>
    </xf>
    <xf numFmtId="0" fontId="4" fillId="0" borderId="0" xfId="1" applyFont="1" applyFill="1" applyAlignment="1" applyProtection="1">
      <alignment vertical="center"/>
    </xf>
    <xf numFmtId="0" fontId="4" fillId="0" borderId="0" xfId="1" applyFont="1" applyFill="1" applyBorder="1" applyAlignment="1" applyProtection="1">
      <alignment horizontal="center" vertical="center"/>
    </xf>
    <xf numFmtId="164" fontId="4" fillId="0" borderId="0" xfId="1" applyNumberFormat="1" applyFont="1" applyFill="1" applyAlignment="1" applyProtection="1">
      <alignment vertical="center"/>
    </xf>
    <xf numFmtId="49" fontId="5" fillId="0" borderId="0" xfId="1" applyNumberFormat="1" applyFont="1" applyFill="1" applyBorder="1" applyAlignment="1" applyProtection="1">
      <alignment vertical="center"/>
    </xf>
    <xf numFmtId="0" fontId="5" fillId="0" borderId="0" xfId="1" applyFont="1" applyFill="1" applyBorder="1" applyAlignment="1" applyProtection="1">
      <alignment vertical="center"/>
    </xf>
    <xf numFmtId="0" fontId="4" fillId="0" borderId="0" xfId="1" applyFont="1" applyFill="1" applyProtection="1"/>
    <xf numFmtId="49" fontId="4" fillId="0" borderId="1" xfId="1" applyNumberFormat="1" applyFont="1" applyFill="1" applyBorder="1" applyAlignment="1" applyProtection="1">
      <alignment horizontal="left" vertical="center"/>
    </xf>
    <xf numFmtId="0" fontId="4" fillId="0" borderId="1" xfId="1" applyFont="1" applyFill="1" applyBorder="1" applyAlignment="1" applyProtection="1">
      <alignment horizontal="center" vertical="center"/>
    </xf>
    <xf numFmtId="164" fontId="4" fillId="0" borderId="1" xfId="1" applyNumberFormat="1" applyFont="1" applyFill="1" applyBorder="1" applyAlignment="1" applyProtection="1">
      <alignment horizontal="right" vertical="center"/>
    </xf>
    <xf numFmtId="49" fontId="2" fillId="0" borderId="0" xfId="0" applyNumberFormat="1" applyFont="1" applyAlignment="1" applyProtection="1">
      <alignment horizontal="center"/>
    </xf>
    <xf numFmtId="0" fontId="2" fillId="0" borderId="0" xfId="0" applyFont="1" applyAlignment="1" applyProtection="1">
      <alignment horizontal="center"/>
    </xf>
    <xf numFmtId="3" fontId="2" fillId="0" borderId="0" xfId="0" applyNumberFormat="1" applyFont="1" applyAlignment="1" applyProtection="1">
      <alignment horizontal="right"/>
    </xf>
    <xf numFmtId="4" fontId="2" fillId="0" borderId="0" xfId="0" applyNumberFormat="1" applyFont="1" applyProtection="1"/>
    <xf numFmtId="49" fontId="4" fillId="0" borderId="0" xfId="1" applyNumberFormat="1" applyFont="1" applyAlignment="1" applyProtection="1">
      <alignment vertical="center"/>
    </xf>
    <xf numFmtId="0" fontId="4" fillId="0" borderId="0" xfId="1" applyFont="1" applyProtection="1"/>
    <xf numFmtId="0" fontId="4" fillId="0" borderId="0" xfId="1" applyFont="1" applyAlignment="1" applyProtection="1">
      <alignment vertical="center"/>
    </xf>
    <xf numFmtId="0" fontId="4" fillId="0" borderId="0" xfId="1" applyFont="1" applyBorder="1" applyAlignment="1" applyProtection="1">
      <alignment horizontal="center" vertical="center"/>
    </xf>
    <xf numFmtId="164" fontId="4" fillId="0" borderId="0" xfId="1" applyNumberFormat="1" applyFont="1" applyAlignment="1" applyProtection="1">
      <alignment vertical="center"/>
    </xf>
    <xf numFmtId="49" fontId="4" fillId="0" borderId="0" xfId="1" applyNumberFormat="1" applyFont="1" applyProtection="1"/>
    <xf numFmtId="49" fontId="2" fillId="0" borderId="0" xfId="0" applyNumberFormat="1" applyFont="1" applyProtection="1"/>
    <xf numFmtId="4" fontId="4" fillId="0" borderId="0" xfId="1" applyNumberFormat="1" applyFont="1" applyFill="1" applyAlignment="1" applyProtection="1">
      <alignment vertical="center"/>
    </xf>
    <xf numFmtId="4" fontId="4" fillId="0" borderId="1" xfId="1" applyNumberFormat="1" applyFont="1" applyFill="1" applyBorder="1" applyAlignment="1" applyProtection="1">
      <alignment horizontal="right" vertical="center"/>
    </xf>
    <xf numFmtId="4" fontId="10" fillId="0" borderId="0" xfId="0" applyNumberFormat="1" applyFont="1" applyProtection="1"/>
    <xf numFmtId="4" fontId="1" fillId="0" borderId="0" xfId="0" applyNumberFormat="1" applyFont="1" applyProtection="1"/>
    <xf numFmtId="4" fontId="4" fillId="0" borderId="0" xfId="1" applyNumberFormat="1" applyFont="1" applyAlignment="1" applyProtection="1">
      <alignment vertical="center"/>
    </xf>
    <xf numFmtId="0" fontId="27" fillId="0" borderId="0" xfId="2" applyProtection="1">
      <protection locked="0"/>
    </xf>
    <xf numFmtId="4" fontId="27" fillId="0" borderId="0" xfId="2" applyNumberFormat="1" applyProtection="1">
      <protection locked="0"/>
    </xf>
    <xf numFmtId="0" fontId="29" fillId="0" borderId="0" xfId="3" applyFont="1" applyFill="1" applyAlignment="1" applyProtection="1">
      <alignment wrapText="1"/>
      <protection locked="0"/>
    </xf>
    <xf numFmtId="4" fontId="31" fillId="0" borderId="0" xfId="3" applyNumberFormat="1" applyFont="1" applyFill="1" applyAlignment="1" applyProtection="1">
      <alignment wrapText="1"/>
      <protection locked="0"/>
    </xf>
    <xf numFmtId="4" fontId="32" fillId="0" borderId="1" xfId="1" applyNumberFormat="1" applyFont="1" applyFill="1" applyBorder="1" applyAlignment="1" applyProtection="1">
      <alignment horizontal="center" vertical="center" wrapText="1"/>
      <protection locked="0"/>
    </xf>
    <xf numFmtId="4" fontId="27" fillId="0" borderId="0" xfId="2" applyNumberFormat="1" applyAlignment="1" applyProtection="1">
      <alignment wrapText="1"/>
      <protection locked="0"/>
    </xf>
    <xf numFmtId="0" fontId="33" fillId="0" borderId="0" xfId="3" applyFont="1" applyFill="1" applyAlignment="1" applyProtection="1">
      <alignment wrapText="1"/>
      <protection locked="0"/>
    </xf>
    <xf numFmtId="4" fontId="27" fillId="0" borderId="0" xfId="2" applyNumberFormat="1" applyFont="1" applyAlignment="1" applyProtection="1">
      <alignment wrapText="1"/>
      <protection locked="0"/>
    </xf>
    <xf numFmtId="0" fontId="3" fillId="0" borderId="0" xfId="3" applyProtection="1">
      <protection locked="0"/>
    </xf>
    <xf numFmtId="4" fontId="3" fillId="0" borderId="0" xfId="3" applyNumberFormat="1" applyProtection="1">
      <protection locked="0"/>
    </xf>
    <xf numFmtId="4" fontId="37" fillId="0" borderId="0" xfId="2" applyNumberFormat="1" applyFont="1" applyAlignment="1" applyProtection="1">
      <alignment wrapText="1"/>
      <protection locked="0"/>
    </xf>
    <xf numFmtId="4" fontId="38" fillId="0" borderId="0" xfId="2" applyNumberFormat="1" applyFont="1" applyAlignment="1" applyProtection="1">
      <alignment wrapText="1"/>
      <protection locked="0"/>
    </xf>
    <xf numFmtId="0" fontId="27" fillId="0" borderId="0" xfId="2" applyAlignment="1" applyProtection="1">
      <alignment horizontal="center" vertical="center"/>
    </xf>
    <xf numFmtId="0" fontId="28" fillId="0" borderId="0" xfId="2" applyFont="1" applyProtection="1"/>
    <xf numFmtId="0" fontId="27" fillId="0" borderId="0" xfId="2" applyProtection="1"/>
    <xf numFmtId="0" fontId="29" fillId="0" borderId="0" xfId="3" applyFont="1" applyAlignment="1" applyProtection="1">
      <alignment vertical="top" wrapText="1"/>
    </xf>
    <xf numFmtId="0" fontId="30" fillId="0" borderId="0" xfId="3" applyFont="1" applyFill="1" applyAlignment="1" applyProtection="1">
      <alignment horizontal="right" wrapText="1"/>
    </xf>
    <xf numFmtId="0" fontId="29" fillId="0" borderId="0" xfId="3" applyFont="1" applyFill="1" applyAlignment="1" applyProtection="1">
      <alignment wrapText="1"/>
    </xf>
    <xf numFmtId="0" fontId="27" fillId="0" borderId="0" xfId="2" applyFont="1" applyAlignment="1" applyProtection="1">
      <alignment wrapText="1"/>
    </xf>
    <xf numFmtId="49" fontId="32" fillId="0" borderId="1" xfId="1" applyNumberFormat="1" applyFont="1" applyFill="1" applyBorder="1" applyAlignment="1" applyProtection="1">
      <alignment horizontal="left" vertical="center"/>
    </xf>
    <xf numFmtId="0" fontId="32" fillId="0" borderId="1" xfId="1" applyFont="1" applyFill="1" applyBorder="1" applyAlignment="1" applyProtection="1">
      <alignment horizontal="center" vertical="center"/>
    </xf>
    <xf numFmtId="0" fontId="32" fillId="0" borderId="0" xfId="1" applyFont="1" applyFill="1" applyBorder="1" applyAlignment="1" applyProtection="1">
      <alignment horizontal="center" vertical="center" wrapText="1"/>
    </xf>
    <xf numFmtId="164" fontId="32" fillId="0" borderId="1" xfId="1" applyNumberFormat="1" applyFont="1" applyFill="1" applyBorder="1" applyAlignment="1" applyProtection="1">
      <alignment horizontal="center" vertical="center" wrapText="1"/>
    </xf>
    <xf numFmtId="0" fontId="32" fillId="0" borderId="0" xfId="2" applyFont="1" applyAlignment="1" applyProtection="1">
      <alignment wrapText="1"/>
    </xf>
    <xf numFmtId="0" fontId="27" fillId="0" borderId="0" xfId="2" applyAlignment="1" applyProtection="1">
      <alignment wrapText="1"/>
    </xf>
    <xf numFmtId="0" fontId="27" fillId="0" borderId="0" xfId="2" applyAlignment="1" applyProtection="1">
      <alignment horizontal="left" wrapText="1"/>
    </xf>
    <xf numFmtId="14" fontId="27" fillId="0" borderId="0" xfId="2" applyNumberFormat="1" applyAlignment="1" applyProtection="1">
      <alignment horizontal="left" wrapText="1"/>
    </xf>
    <xf numFmtId="0" fontId="32" fillId="0" borderId="0" xfId="2" applyFont="1" applyAlignment="1" applyProtection="1">
      <alignment horizontal="left" wrapText="1"/>
    </xf>
    <xf numFmtId="0" fontId="27" fillId="0" borderId="0" xfId="2" applyAlignment="1" applyProtection="1">
      <alignment horizontal="left" vertical="center"/>
    </xf>
    <xf numFmtId="0" fontId="27" fillId="0" borderId="0" xfId="2" applyFont="1" applyAlignment="1" applyProtection="1">
      <alignment horizontal="left" wrapText="1"/>
    </xf>
    <xf numFmtId="0" fontId="27" fillId="0" borderId="0" xfId="2" applyFont="1" applyProtection="1"/>
    <xf numFmtId="0" fontId="27" fillId="0" borderId="0" xfId="2" applyFont="1" applyAlignment="1" applyProtection="1">
      <alignment horizontal="center" vertical="center"/>
    </xf>
    <xf numFmtId="0" fontId="34" fillId="0" borderId="0" xfId="2" applyFont="1" applyAlignment="1" applyProtection="1">
      <alignment wrapText="1"/>
    </xf>
    <xf numFmtId="17" fontId="27" fillId="0" borderId="0" xfId="2" applyNumberFormat="1" applyAlignment="1" applyProtection="1">
      <alignment horizontal="left" vertical="center"/>
    </xf>
    <xf numFmtId="14" fontId="27" fillId="0" borderId="0" xfId="2" applyNumberFormat="1" applyAlignment="1" applyProtection="1">
      <alignment horizontal="left" vertical="center"/>
    </xf>
    <xf numFmtId="9" fontId="27" fillId="0" borderId="0" xfId="2" applyNumberFormat="1" applyAlignment="1" applyProtection="1">
      <alignment wrapText="1"/>
    </xf>
    <xf numFmtId="0" fontId="27" fillId="0" borderId="0" xfId="2" applyAlignment="1" applyProtection="1">
      <alignment horizontal="left" vertical="center" wrapText="1"/>
    </xf>
    <xf numFmtId="0" fontId="27" fillId="0" borderId="0" xfId="2" applyNumberFormat="1" applyAlignment="1" applyProtection="1">
      <alignment wrapText="1"/>
    </xf>
    <xf numFmtId="0" fontId="27" fillId="0" borderId="0" xfId="2" applyAlignment="1" applyProtection="1">
      <alignment vertical="center" wrapText="1"/>
    </xf>
    <xf numFmtId="0" fontId="37" fillId="0" borderId="0" xfId="2" applyFont="1" applyAlignment="1" applyProtection="1">
      <alignment wrapText="1"/>
    </xf>
    <xf numFmtId="0" fontId="38" fillId="0" borderId="0" xfId="2" applyFont="1" applyAlignment="1" applyProtection="1">
      <alignment wrapText="1"/>
    </xf>
    <xf numFmtId="4" fontId="27" fillId="0" borderId="0" xfId="2" applyNumberFormat="1" applyProtection="1"/>
    <xf numFmtId="4" fontId="31" fillId="0" borderId="0" xfId="3" applyNumberFormat="1" applyFont="1" applyFill="1" applyAlignment="1" applyProtection="1">
      <alignment wrapText="1"/>
    </xf>
    <xf numFmtId="4" fontId="32" fillId="0" borderId="1" xfId="1" applyNumberFormat="1" applyFont="1" applyFill="1" applyBorder="1" applyAlignment="1" applyProtection="1">
      <alignment horizontal="center" vertical="center" wrapText="1"/>
    </xf>
    <xf numFmtId="4" fontId="27" fillId="0" borderId="0" xfId="2" applyNumberFormat="1" applyAlignment="1" applyProtection="1">
      <alignment wrapText="1"/>
    </xf>
    <xf numFmtId="4" fontId="27" fillId="0" borderId="0" xfId="2" applyNumberFormat="1" applyFont="1" applyAlignment="1" applyProtection="1">
      <alignment wrapText="1"/>
    </xf>
    <xf numFmtId="4" fontId="36" fillId="0" borderId="0" xfId="2" applyNumberFormat="1" applyFont="1" applyAlignment="1" applyProtection="1">
      <alignment wrapText="1"/>
    </xf>
    <xf numFmtId="4" fontId="32" fillId="0" borderId="0" xfId="2" applyNumberFormat="1" applyFont="1" applyAlignment="1" applyProtection="1">
      <alignment wrapText="1"/>
    </xf>
    <xf numFmtId="4" fontId="37" fillId="0" borderId="0" xfId="2" applyNumberFormat="1" applyFont="1" applyAlignment="1" applyProtection="1">
      <alignment wrapText="1"/>
    </xf>
    <xf numFmtId="4" fontId="38" fillId="0" borderId="0" xfId="2" applyNumberFormat="1" applyFont="1" applyAlignment="1" applyProtection="1">
      <alignment wrapText="1"/>
    </xf>
    <xf numFmtId="0" fontId="44" fillId="0" borderId="0" xfId="4" applyProtection="1">
      <protection locked="0"/>
    </xf>
    <xf numFmtId="0" fontId="7" fillId="0" borderId="0" xfId="4" applyFont="1" applyProtection="1">
      <protection locked="0"/>
    </xf>
    <xf numFmtId="0" fontId="46" fillId="5" borderId="3" xfId="4" applyFont="1" applyFill="1" applyBorder="1" applyAlignment="1" applyProtection="1">
      <alignment vertical="center" wrapText="1"/>
      <protection locked="0"/>
    </xf>
    <xf numFmtId="0" fontId="27" fillId="5" borderId="3" xfId="5" applyNumberFormat="1" applyFont="1" applyFill="1" applyBorder="1" applyAlignment="1" applyProtection="1">
      <alignment horizontal="right" vertical="top" wrapText="1"/>
      <protection locked="0"/>
    </xf>
    <xf numFmtId="0" fontId="24" fillId="5" borderId="3" xfId="5" applyNumberFormat="1" applyFont="1" applyFill="1" applyBorder="1" applyAlignment="1" applyProtection="1">
      <alignment horizontal="right" vertical="top" wrapText="1"/>
      <protection locked="0"/>
    </xf>
    <xf numFmtId="43" fontId="48" fillId="5" borderId="11" xfId="5" applyFont="1" applyFill="1" applyBorder="1" applyAlignment="1" applyProtection="1">
      <alignment vertical="top" wrapText="1"/>
      <protection locked="0"/>
    </xf>
    <xf numFmtId="43" fontId="52" fillId="5" borderId="12" xfId="5" applyFont="1" applyFill="1" applyBorder="1" applyAlignment="1" applyProtection="1">
      <alignment vertical="top" wrapText="1"/>
      <protection locked="0"/>
    </xf>
    <xf numFmtId="43" fontId="52" fillId="5" borderId="7" xfId="5" applyFont="1" applyFill="1" applyBorder="1" applyAlignment="1" applyProtection="1">
      <alignment vertical="top" wrapText="1"/>
      <protection locked="0"/>
    </xf>
    <xf numFmtId="0" fontId="27" fillId="0" borderId="0" xfId="4" applyFont="1" applyProtection="1">
      <protection locked="0"/>
    </xf>
    <xf numFmtId="0" fontId="32" fillId="0" borderId="0" xfId="4" applyFont="1" applyProtection="1">
      <protection locked="0"/>
    </xf>
    <xf numFmtId="0" fontId="44" fillId="0" borderId="0" xfId="4" applyBorder="1" applyProtection="1">
      <protection locked="0"/>
    </xf>
    <xf numFmtId="43" fontId="24" fillId="5" borderId="3" xfId="5" applyFont="1" applyFill="1" applyBorder="1" applyAlignment="1" applyProtection="1">
      <alignment horizontal="right" vertical="top" wrapText="1"/>
      <protection locked="0"/>
    </xf>
    <xf numFmtId="0" fontId="24" fillId="5" borderId="13" xfId="4" applyFont="1" applyFill="1" applyBorder="1" applyAlignment="1" applyProtection="1">
      <alignment horizontal="right" vertical="top" wrapText="1"/>
      <protection locked="0"/>
    </xf>
    <xf numFmtId="0" fontId="54" fillId="5" borderId="13" xfId="4" applyFont="1" applyFill="1" applyBorder="1" applyAlignment="1" applyProtection="1">
      <alignment vertical="top" wrapText="1"/>
      <protection locked="0"/>
    </xf>
    <xf numFmtId="4" fontId="44" fillId="0" borderId="3" xfId="4" applyNumberFormat="1" applyBorder="1" applyAlignment="1" applyProtection="1">
      <alignment horizontal="center" vertical="center"/>
      <protection locked="0"/>
    </xf>
    <xf numFmtId="0" fontId="44" fillId="0" borderId="0" xfId="4" applyProtection="1"/>
    <xf numFmtId="0" fontId="45" fillId="0" borderId="0" xfId="4" applyFont="1" applyAlignment="1" applyProtection="1">
      <alignment wrapText="1"/>
    </xf>
    <xf numFmtId="0" fontId="7" fillId="0" borderId="0" xfId="4" applyFont="1" applyProtection="1"/>
    <xf numFmtId="0" fontId="46" fillId="5" borderId="3" xfId="4" applyFont="1" applyFill="1" applyBorder="1" applyAlignment="1" applyProtection="1">
      <alignment vertical="center" wrapText="1"/>
    </xf>
    <xf numFmtId="0" fontId="27" fillId="0" borderId="0" xfId="4" applyFont="1" applyAlignment="1" applyProtection="1">
      <alignment vertical="top"/>
    </xf>
    <xf numFmtId="0" fontId="27" fillId="0" borderId="3" xfId="4" applyFont="1" applyBorder="1" applyProtection="1"/>
    <xf numFmtId="1" fontId="27" fillId="5" borderId="3" xfId="4" applyNumberFormat="1" applyFont="1" applyFill="1" applyBorder="1" applyAlignment="1" applyProtection="1">
      <alignment horizontal="center" vertical="top" wrapText="1"/>
    </xf>
    <xf numFmtId="0" fontId="27" fillId="5" borderId="3" xfId="4" applyFont="1" applyFill="1" applyBorder="1" applyAlignment="1" applyProtection="1">
      <alignment vertical="top" wrapText="1"/>
    </xf>
    <xf numFmtId="0" fontId="47" fillId="0" borderId="3" xfId="4" applyFont="1" applyBorder="1" applyAlignment="1" applyProtection="1">
      <alignment wrapText="1"/>
    </xf>
    <xf numFmtId="0" fontId="24" fillId="5" borderId="3" xfId="4" applyFont="1" applyFill="1" applyBorder="1" applyAlignment="1" applyProtection="1">
      <alignment vertical="top" wrapText="1"/>
    </xf>
    <xf numFmtId="0" fontId="48" fillId="5" borderId="11" xfId="4" applyFont="1" applyFill="1" applyBorder="1" applyAlignment="1" applyProtection="1">
      <alignment vertical="top" wrapText="1"/>
    </xf>
    <xf numFmtId="1" fontId="49" fillId="5" borderId="11" xfId="4" applyNumberFormat="1" applyFont="1" applyFill="1" applyBorder="1" applyAlignment="1" applyProtection="1">
      <alignment horizontal="center" vertical="top" wrapText="1"/>
    </xf>
    <xf numFmtId="0" fontId="44" fillId="0" borderId="0" xfId="4" applyAlignment="1" applyProtection="1">
      <alignment vertical="top"/>
    </xf>
    <xf numFmtId="0" fontId="50" fillId="0" borderId="12" xfId="4" applyFont="1" applyBorder="1" applyProtection="1"/>
    <xf numFmtId="1" fontId="51" fillId="5" borderId="12" xfId="4" applyNumberFormat="1" applyFont="1" applyFill="1" applyBorder="1" applyAlignment="1" applyProtection="1">
      <alignment horizontal="center" vertical="top" wrapText="1"/>
    </xf>
    <xf numFmtId="0" fontId="52" fillId="5" borderId="12" xfId="4" applyFont="1" applyFill="1" applyBorder="1" applyAlignment="1" applyProtection="1">
      <alignment vertical="top" wrapText="1"/>
    </xf>
    <xf numFmtId="0" fontId="50" fillId="0" borderId="7" xfId="4" applyFont="1" applyBorder="1" applyProtection="1"/>
    <xf numFmtId="1" fontId="51" fillId="5" borderId="7" xfId="4" applyNumberFormat="1" applyFont="1" applyFill="1" applyBorder="1" applyAlignment="1" applyProtection="1">
      <alignment horizontal="center" vertical="top" wrapText="1"/>
    </xf>
    <xf numFmtId="0" fontId="53" fillId="0" borderId="7" xfId="4" applyFont="1" applyBorder="1" applyProtection="1"/>
    <xf numFmtId="0" fontId="27" fillId="0" borderId="0" xfId="4" applyFont="1" applyProtection="1"/>
    <xf numFmtId="0" fontId="24" fillId="5" borderId="0" xfId="4" applyFont="1" applyFill="1" applyBorder="1" applyAlignment="1" applyProtection="1">
      <alignment vertical="center" wrapText="1"/>
    </xf>
    <xf numFmtId="165" fontId="24" fillId="5" borderId="0" xfId="4" applyNumberFormat="1" applyFont="1" applyFill="1" applyBorder="1" applyAlignment="1" applyProtection="1">
      <alignment vertical="center" wrapText="1"/>
    </xf>
    <xf numFmtId="0" fontId="46" fillId="5" borderId="0" xfId="4" applyFont="1" applyFill="1" applyBorder="1" applyAlignment="1" applyProtection="1">
      <alignment vertical="center" wrapText="1"/>
    </xf>
    <xf numFmtId="0" fontId="32" fillId="0" borderId="0" xfId="4" applyFont="1" applyProtection="1"/>
    <xf numFmtId="0" fontId="24" fillId="5" borderId="13" xfId="4" applyFont="1" applyFill="1" applyBorder="1" applyAlignment="1" applyProtection="1">
      <alignment vertical="top" wrapText="1"/>
    </xf>
    <xf numFmtId="3" fontId="24" fillId="5" borderId="13" xfId="4" applyNumberFormat="1" applyFont="1" applyFill="1" applyBorder="1" applyAlignment="1" applyProtection="1">
      <alignment horizontal="center" vertical="top" wrapText="1"/>
    </xf>
    <xf numFmtId="0" fontId="54" fillId="5" borderId="13" xfId="4" applyFont="1" applyFill="1" applyBorder="1" applyAlignment="1" applyProtection="1">
      <alignment vertical="top" wrapText="1"/>
    </xf>
    <xf numFmtId="3" fontId="54" fillId="5" borderId="13" xfId="4" applyNumberFormat="1" applyFont="1" applyFill="1" applyBorder="1" applyAlignment="1" applyProtection="1">
      <alignment horizontal="center" vertical="top" wrapText="1"/>
    </xf>
    <xf numFmtId="0" fontId="54" fillId="5" borderId="3" xfId="4" applyFont="1" applyFill="1" applyBorder="1" applyAlignment="1" applyProtection="1">
      <alignment vertical="center" wrapText="1"/>
    </xf>
    <xf numFmtId="165" fontId="54" fillId="5" borderId="3" xfId="4" applyNumberFormat="1" applyFont="1" applyFill="1" applyBorder="1" applyAlignment="1" applyProtection="1">
      <alignment vertical="center" wrapText="1"/>
    </xf>
    <xf numFmtId="0" fontId="48" fillId="5" borderId="0" xfId="4" applyFont="1" applyFill="1" applyBorder="1" applyAlignment="1" applyProtection="1">
      <alignment vertical="center" wrapText="1"/>
    </xf>
    <xf numFmtId="165" fontId="48" fillId="5" borderId="0" xfId="4" applyNumberFormat="1" applyFont="1" applyFill="1" applyBorder="1" applyAlignment="1" applyProtection="1">
      <alignment vertical="center" wrapText="1"/>
    </xf>
    <xf numFmtId="0" fontId="55" fillId="5" borderId="0" xfId="4" applyFont="1" applyFill="1" applyBorder="1" applyAlignment="1" applyProtection="1">
      <alignment vertical="center" wrapText="1"/>
    </xf>
    <xf numFmtId="4" fontId="21" fillId="0" borderId="3" xfId="0" applyNumberFormat="1" applyFont="1" applyBorder="1" applyAlignment="1" applyProtection="1">
      <alignment horizontal="center"/>
    </xf>
    <xf numFmtId="4" fontId="27" fillId="0" borderId="0" xfId="4" applyNumberFormat="1" applyFont="1" applyProtection="1"/>
    <xf numFmtId="2" fontId="27" fillId="0" borderId="0" xfId="6" applyNumberFormat="1" applyFont="1" applyProtection="1"/>
    <xf numFmtId="4" fontId="32" fillId="0" borderId="0" xfId="4" applyNumberFormat="1" applyFont="1" applyProtection="1"/>
    <xf numFmtId="4" fontId="21" fillId="0" borderId="3" xfId="0" applyNumberFormat="1" applyFont="1" applyBorder="1" applyAlignment="1" applyProtection="1">
      <alignment horizontal="center" vertical="center"/>
    </xf>
    <xf numFmtId="4" fontId="7" fillId="0" borderId="0" xfId="4" applyNumberFormat="1" applyFont="1" applyProtection="1"/>
    <xf numFmtId="0" fontId="0" fillId="0" borderId="0" xfId="0" applyProtection="1">
      <protection locked="0"/>
    </xf>
    <xf numFmtId="0" fontId="0" fillId="0" borderId="0" xfId="0" applyFill="1" applyProtection="1">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protection locked="0"/>
    </xf>
    <xf numFmtId="4" fontId="21" fillId="0" borderId="3" xfId="0" applyNumberFormat="1" applyFont="1" applyFill="1" applyBorder="1" applyAlignment="1" applyProtection="1">
      <alignment horizontal="center"/>
      <protection locked="0"/>
    </xf>
    <xf numFmtId="4" fontId="22" fillId="0" borderId="3" xfId="0" applyNumberFormat="1" applyFont="1" applyFill="1" applyBorder="1" applyAlignment="1" applyProtection="1">
      <alignment horizontal="center"/>
      <protection locked="0"/>
    </xf>
    <xf numFmtId="4" fontId="21" fillId="0" borderId="0" xfId="0" applyNumberFormat="1" applyFont="1" applyFill="1" applyBorder="1" applyAlignment="1" applyProtection="1">
      <alignment horizontal="center"/>
      <protection locked="0"/>
    </xf>
    <xf numFmtId="4" fontId="22" fillId="0" borderId="7" xfId="0" applyNumberFormat="1" applyFont="1" applyFill="1" applyBorder="1" applyAlignment="1" applyProtection="1">
      <alignment horizontal="center"/>
      <protection locked="0"/>
    </xf>
    <xf numFmtId="0" fontId="39" fillId="0" borderId="0" xfId="0" applyFont="1" applyFill="1" applyAlignment="1" applyProtection="1">
      <alignment horizontal="center"/>
      <protection locked="0"/>
    </xf>
    <xf numFmtId="4" fontId="39" fillId="0" borderId="0" xfId="0" applyNumberFormat="1" applyFont="1" applyFill="1" applyAlignment="1" applyProtection="1">
      <alignment horizontal="center"/>
      <protection locked="0"/>
    </xf>
    <xf numFmtId="0" fontId="26" fillId="0" borderId="0" xfId="0" applyFont="1" applyProtection="1">
      <protection locked="0"/>
    </xf>
    <xf numFmtId="4" fontId="40" fillId="0" borderId="0" xfId="0" applyNumberFormat="1" applyFont="1" applyFill="1" applyAlignment="1" applyProtection="1">
      <alignment horizontal="center"/>
      <protection locked="0"/>
    </xf>
    <xf numFmtId="4" fontId="40" fillId="0" borderId="0" xfId="0" applyNumberFormat="1" applyFont="1" applyFill="1" applyBorder="1" applyAlignment="1" applyProtection="1">
      <alignment horizontal="center"/>
      <protection locked="0"/>
    </xf>
    <xf numFmtId="0" fontId="26" fillId="0" borderId="0" xfId="0" applyFont="1" applyFill="1" applyBorder="1" applyProtection="1">
      <protection locked="0"/>
    </xf>
    <xf numFmtId="0" fontId="21" fillId="0" borderId="0" xfId="0" applyFont="1" applyFill="1" applyAlignment="1" applyProtection="1">
      <alignment horizontal="center"/>
      <protection locked="0"/>
    </xf>
    <xf numFmtId="0" fontId="20" fillId="0" borderId="0" xfId="0" applyFont="1" applyProtection="1"/>
    <xf numFmtId="0" fontId="0" fillId="0" borderId="0" xfId="0" applyProtection="1"/>
    <xf numFmtId="0" fontId="20" fillId="0" borderId="0" xfId="0" applyFont="1" applyFill="1" applyProtection="1"/>
    <xf numFmtId="0" fontId="0" fillId="0" borderId="0" xfId="0" applyFill="1" applyProtection="1"/>
    <xf numFmtId="0" fontId="21" fillId="0" borderId="3" xfId="0" applyFont="1" applyFill="1" applyBorder="1" applyAlignment="1" applyProtection="1">
      <alignment horizontal="center"/>
    </xf>
    <xf numFmtId="0" fontId="22" fillId="3" borderId="3" xfId="0" applyFont="1" applyFill="1" applyBorder="1" applyAlignment="1" applyProtection="1">
      <alignment horizontal="center"/>
    </xf>
    <xf numFmtId="0" fontId="22" fillId="0" borderId="3" xfId="0" applyFont="1" applyFill="1" applyBorder="1" applyAlignment="1" applyProtection="1">
      <alignment wrapText="1"/>
    </xf>
    <xf numFmtId="0" fontId="22" fillId="0" borderId="3" xfId="0" applyFont="1" applyFill="1" applyBorder="1" applyAlignment="1" applyProtection="1">
      <alignment horizontal="center"/>
    </xf>
    <xf numFmtId="16" fontId="21" fillId="0" borderId="3" xfId="0" quotePrefix="1" applyNumberFormat="1" applyFont="1" applyBorder="1" applyAlignment="1" applyProtection="1">
      <alignment horizontal="center"/>
    </xf>
    <xf numFmtId="0" fontId="21" fillId="0" borderId="3" xfId="0" applyFont="1" applyBorder="1" applyAlignment="1" applyProtection="1">
      <alignment horizontal="center"/>
    </xf>
    <xf numFmtId="0" fontId="23" fillId="0" borderId="3" xfId="0" applyFont="1" applyFill="1" applyBorder="1" applyAlignment="1" applyProtection="1">
      <alignment wrapText="1"/>
    </xf>
    <xf numFmtId="0" fontId="21" fillId="0" borderId="3" xfId="0" applyFont="1" applyFill="1" applyBorder="1" applyAlignment="1" applyProtection="1">
      <alignment wrapText="1"/>
    </xf>
    <xf numFmtId="16" fontId="21" fillId="0" borderId="0" xfId="0" quotePrefix="1" applyNumberFormat="1" applyFont="1" applyBorder="1" applyAlignment="1" applyProtection="1">
      <alignment horizontal="center"/>
    </xf>
    <xf numFmtId="0" fontId="21" fillId="0" borderId="0" xfId="0" applyFont="1" applyBorder="1" applyAlignment="1" applyProtection="1">
      <alignment horizontal="center"/>
    </xf>
    <xf numFmtId="0" fontId="21" fillId="0" borderId="0" xfId="0" applyFont="1" applyFill="1" applyBorder="1" applyAlignment="1" applyProtection="1">
      <alignment wrapText="1"/>
    </xf>
    <xf numFmtId="0" fontId="21" fillId="0" borderId="0" xfId="0" applyFont="1" applyFill="1" applyBorder="1" applyAlignment="1" applyProtection="1">
      <alignment horizontal="center"/>
    </xf>
    <xf numFmtId="0" fontId="22" fillId="0" borderId="4" xfId="0" applyFont="1" applyFill="1" applyBorder="1" applyAlignment="1" applyProtection="1">
      <alignment horizontal="center"/>
    </xf>
    <xf numFmtId="0" fontId="22" fillId="0" borderId="5" xfId="0" applyFont="1" applyFill="1" applyBorder="1" applyAlignment="1" applyProtection="1">
      <alignment horizontal="center"/>
    </xf>
    <xf numFmtId="0" fontId="22" fillId="0" borderId="6" xfId="0" applyFont="1" applyFill="1" applyBorder="1" applyAlignment="1" applyProtection="1">
      <alignment wrapText="1"/>
    </xf>
    <xf numFmtId="0" fontId="22" fillId="3" borderId="7" xfId="0" applyFont="1" applyFill="1" applyBorder="1" applyAlignment="1" applyProtection="1">
      <alignment horizontal="center"/>
    </xf>
    <xf numFmtId="0" fontId="22" fillId="0" borderId="7" xfId="0" applyFont="1" applyFill="1" applyBorder="1" applyAlignment="1" applyProtection="1">
      <alignment wrapText="1"/>
    </xf>
    <xf numFmtId="0" fontId="22" fillId="0" borderId="7" xfId="0" applyFont="1" applyFill="1" applyBorder="1" applyAlignment="1" applyProtection="1">
      <alignment horizontal="center"/>
    </xf>
    <xf numFmtId="0" fontId="21" fillId="0" borderId="3" xfId="0" quotePrefix="1" applyFont="1" applyBorder="1" applyAlignment="1" applyProtection="1">
      <alignment horizontal="center"/>
    </xf>
    <xf numFmtId="0" fontId="21" fillId="0" borderId="3" xfId="0" applyFont="1" applyFill="1" applyBorder="1" applyProtection="1"/>
    <xf numFmtId="0" fontId="39" fillId="0" borderId="0" xfId="0" applyFont="1" applyAlignment="1" applyProtection="1">
      <alignment horizontal="center"/>
    </xf>
    <xf numFmtId="0" fontId="39" fillId="0" borderId="0" xfId="0" applyFont="1" applyFill="1" applyAlignment="1" applyProtection="1">
      <alignment wrapText="1"/>
    </xf>
    <xf numFmtId="0" fontId="39" fillId="0" borderId="0" xfId="0" applyFont="1" applyFill="1" applyAlignment="1" applyProtection="1">
      <alignment horizontal="center"/>
    </xf>
    <xf numFmtId="0" fontId="40" fillId="0" borderId="0" xfId="0" applyFont="1" applyFill="1" applyAlignment="1" applyProtection="1">
      <alignment horizontal="center"/>
    </xf>
    <xf numFmtId="0" fontId="40" fillId="3" borderId="0" xfId="0" applyFont="1" applyFill="1" applyBorder="1" applyProtection="1"/>
    <xf numFmtId="0" fontId="40" fillId="3" borderId="0" xfId="0" applyFont="1" applyFill="1" applyBorder="1" applyAlignment="1" applyProtection="1">
      <alignment horizontal="center"/>
    </xf>
    <xf numFmtId="0" fontId="40" fillId="0" borderId="0" xfId="0" applyFont="1" applyFill="1" applyBorder="1" applyAlignment="1" applyProtection="1">
      <alignment wrapText="1"/>
    </xf>
    <xf numFmtId="0" fontId="40" fillId="0" borderId="0" xfId="0" applyFont="1" applyFill="1" applyBorder="1" applyAlignment="1" applyProtection="1">
      <alignment horizontal="center"/>
    </xf>
    <xf numFmtId="0" fontId="40" fillId="0" borderId="0" xfId="0" applyFont="1" applyBorder="1" applyAlignment="1" applyProtection="1">
      <alignment horizontal="justify"/>
    </xf>
    <xf numFmtId="0" fontId="26" fillId="0" borderId="0" xfId="0" applyFont="1" applyBorder="1" applyProtection="1"/>
    <xf numFmtId="0" fontId="26" fillId="0" borderId="0" xfId="0" applyFont="1" applyFill="1" applyBorder="1" applyProtection="1"/>
    <xf numFmtId="3" fontId="26" fillId="0" borderId="0" xfId="0" applyNumberFormat="1" applyFont="1" applyFill="1" applyBorder="1" applyProtection="1"/>
    <xf numFmtId="0" fontId="21" fillId="0" borderId="0" xfId="0" applyFont="1" applyAlignment="1" applyProtection="1">
      <alignment horizontal="center"/>
    </xf>
    <xf numFmtId="0" fontId="21" fillId="0" borderId="0" xfId="0" applyFont="1" applyFill="1" applyAlignment="1" applyProtection="1">
      <alignment wrapText="1"/>
    </xf>
    <xf numFmtId="0" fontId="21" fillId="0" borderId="0" xfId="0" applyFont="1" applyFill="1" applyAlignment="1" applyProtection="1">
      <alignment horizontal="center"/>
    </xf>
    <xf numFmtId="0" fontId="21" fillId="3" borderId="3" xfId="0" applyFont="1" applyFill="1" applyBorder="1" applyAlignment="1" applyProtection="1">
      <alignment horizontal="center"/>
    </xf>
    <xf numFmtId="4" fontId="22" fillId="3" borderId="3" xfId="0" applyNumberFormat="1" applyFont="1" applyFill="1" applyBorder="1" applyAlignment="1" applyProtection="1">
      <alignment horizontal="center"/>
    </xf>
    <xf numFmtId="4" fontId="21" fillId="0" borderId="0" xfId="0" applyNumberFormat="1" applyFont="1" applyBorder="1" applyAlignment="1" applyProtection="1">
      <alignment horizontal="center"/>
    </xf>
    <xf numFmtId="4" fontId="22" fillId="3" borderId="7" xfId="0" applyNumberFormat="1" applyFont="1" applyFill="1" applyBorder="1" applyAlignment="1" applyProtection="1">
      <alignment horizontal="center"/>
    </xf>
    <xf numFmtId="4" fontId="39" fillId="0" borderId="0" xfId="0" applyNumberFormat="1" applyFont="1" applyAlignment="1" applyProtection="1">
      <alignment horizontal="center"/>
    </xf>
    <xf numFmtId="4" fontId="40" fillId="3" borderId="0" xfId="0" applyNumberFormat="1" applyFont="1" applyFill="1" applyAlignment="1" applyProtection="1">
      <alignment horizontal="center"/>
    </xf>
    <xf numFmtId="4" fontId="40" fillId="3" borderId="0" xfId="0" applyNumberFormat="1" applyFont="1" applyFill="1" applyBorder="1" applyAlignment="1" applyProtection="1">
      <alignment horizontal="center"/>
    </xf>
    <xf numFmtId="4" fontId="40" fillId="3" borderId="0" xfId="0" applyNumberFormat="1" applyFont="1" applyFill="1" applyBorder="1" applyAlignment="1" applyProtection="1">
      <alignment horizontal="right"/>
    </xf>
    <xf numFmtId="164" fontId="4" fillId="0" borderId="0" xfId="1" applyNumberFormat="1" applyFont="1" applyFill="1" applyBorder="1" applyAlignment="1" applyProtection="1">
      <alignment horizontal="right" vertical="center"/>
      <protection locked="0"/>
    </xf>
    <xf numFmtId="0" fontId="2" fillId="0" borderId="0" xfId="0" applyFont="1" applyBorder="1" applyProtection="1">
      <protection locked="0"/>
    </xf>
    <xf numFmtId="164" fontId="4" fillId="0" borderId="0" xfId="1" applyNumberFormat="1" applyFont="1" applyFill="1" applyBorder="1" applyAlignment="1" applyProtection="1">
      <alignment vertical="center"/>
      <protection locked="0"/>
    </xf>
    <xf numFmtId="164" fontId="2" fillId="0" borderId="0" xfId="0" applyNumberFormat="1" applyFont="1" applyBorder="1" applyProtection="1">
      <protection locked="0"/>
    </xf>
    <xf numFmtId="0" fontId="0" fillId="0" borderId="0" xfId="0" applyBorder="1" applyProtection="1">
      <protection locked="0"/>
    </xf>
    <xf numFmtId="164" fontId="0" fillId="0" borderId="0" xfId="0" applyNumberFormat="1" applyBorder="1" applyProtection="1">
      <protection locked="0"/>
    </xf>
    <xf numFmtId="164" fontId="5" fillId="0" borderId="0" xfId="1" applyNumberFormat="1" applyFont="1" applyFill="1" applyBorder="1" applyAlignment="1" applyProtection="1">
      <alignment horizontal="right" vertical="center"/>
      <protection locked="0"/>
    </xf>
    <xf numFmtId="0" fontId="15" fillId="0" borderId="0" xfId="0" applyFont="1" applyBorder="1" applyProtection="1">
      <protection locked="0"/>
    </xf>
    <xf numFmtId="164" fontId="10" fillId="0" borderId="0" xfId="0" applyNumberFormat="1" applyFont="1" applyBorder="1" applyProtection="1">
      <protection locked="0"/>
    </xf>
    <xf numFmtId="0" fontId="1" fillId="0" borderId="0" xfId="0" applyFont="1" applyProtection="1"/>
    <xf numFmtId="0" fontId="1" fillId="0" borderId="0" xfId="0" applyFont="1" applyBorder="1" applyAlignment="1" applyProtection="1">
      <alignment horizontal="center"/>
    </xf>
    <xf numFmtId="164" fontId="1" fillId="0" borderId="0" xfId="0" applyNumberFormat="1" applyFont="1" applyProtection="1"/>
    <xf numFmtId="49" fontId="4" fillId="0" borderId="0" xfId="1" applyNumberFormat="1" applyFont="1" applyFill="1" applyBorder="1" applyAlignment="1" applyProtection="1">
      <alignment horizontal="left" vertical="center"/>
    </xf>
    <xf numFmtId="164" fontId="4" fillId="0" borderId="0" xfId="1" applyNumberFormat="1" applyFont="1" applyFill="1" applyBorder="1" applyAlignment="1" applyProtection="1">
      <alignment horizontal="right" vertical="center"/>
    </xf>
    <xf numFmtId="49" fontId="4" fillId="0" borderId="0" xfId="1" quotePrefix="1" applyNumberFormat="1" applyFont="1" applyFill="1" applyBorder="1" applyAlignment="1" applyProtection="1">
      <alignment vertical="center"/>
    </xf>
    <xf numFmtId="0" fontId="4" fillId="0" borderId="0" xfId="1" applyFont="1" applyFill="1" applyBorder="1" applyAlignment="1" applyProtection="1">
      <alignment vertical="center"/>
    </xf>
    <xf numFmtId="0" fontId="2" fillId="0" borderId="0" xfId="0" applyFont="1" applyBorder="1" applyProtection="1"/>
    <xf numFmtId="49" fontId="4" fillId="0" borderId="0" xfId="1" quotePrefix="1" applyNumberFormat="1" applyFont="1" applyFill="1" applyAlignment="1" applyProtection="1">
      <alignment vertical="center"/>
    </xf>
    <xf numFmtId="164" fontId="4" fillId="0" borderId="0" xfId="1" applyNumberFormat="1" applyFont="1" applyFill="1" applyBorder="1" applyAlignment="1" applyProtection="1">
      <alignment vertical="center"/>
    </xf>
    <xf numFmtId="49" fontId="4" fillId="0" borderId="0" xfId="1" applyNumberFormat="1" applyFont="1" applyFill="1" applyBorder="1" applyAlignment="1" applyProtection="1">
      <alignment vertical="center"/>
    </xf>
    <xf numFmtId="164" fontId="2" fillId="0" borderId="0" xfId="0" applyNumberFormat="1" applyFont="1" applyBorder="1" applyProtection="1"/>
    <xf numFmtId="0" fontId="4" fillId="0" borderId="0" xfId="1" applyFont="1" applyFill="1" applyBorder="1" applyAlignment="1" applyProtection="1">
      <alignment horizontal="left" vertical="center"/>
    </xf>
    <xf numFmtId="49" fontId="2" fillId="0" borderId="0" xfId="0" applyNumberFormat="1" applyFont="1" applyBorder="1" applyProtection="1"/>
    <xf numFmtId="49" fontId="4" fillId="0" borderId="0"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horizontal="center" vertical="center"/>
    </xf>
    <xf numFmtId="11" fontId="5" fillId="0" borderId="0" xfId="1" applyNumberFormat="1" applyFont="1" applyFill="1" applyBorder="1" applyAlignment="1" applyProtection="1">
      <alignment horizontal="center" vertical="center"/>
    </xf>
    <xf numFmtId="0" fontId="0" fillId="0" borderId="0" xfId="0" applyBorder="1" applyProtection="1"/>
    <xf numFmtId="164" fontId="0" fillId="0" borderId="0" xfId="0" applyNumberFormat="1" applyBorder="1" applyProtection="1"/>
    <xf numFmtId="0" fontId="5" fillId="0" borderId="0" xfId="1" applyFont="1" applyFill="1" applyBorder="1" applyAlignment="1" applyProtection="1">
      <alignment horizontal="center" vertical="center"/>
    </xf>
    <xf numFmtId="164" fontId="5" fillId="0" borderId="0" xfId="1" applyNumberFormat="1" applyFont="1" applyFill="1" applyBorder="1" applyAlignment="1" applyProtection="1">
      <alignment vertical="center"/>
    </xf>
    <xf numFmtId="49" fontId="1" fillId="0" borderId="0" xfId="0" applyNumberFormat="1" applyFont="1" applyBorder="1" applyProtection="1"/>
    <xf numFmtId="0" fontId="1" fillId="0" borderId="0" xfId="0" applyFont="1" applyBorder="1" applyProtection="1"/>
    <xf numFmtId="0" fontId="4" fillId="0" borderId="0" xfId="1" applyFont="1" applyFill="1" applyBorder="1" applyProtection="1"/>
    <xf numFmtId="0" fontId="5" fillId="0" borderId="0" xfId="1" applyFont="1" applyFill="1" applyBorder="1" applyProtection="1"/>
    <xf numFmtId="49" fontId="2" fillId="0" borderId="0" xfId="0" applyNumberFormat="1" applyFont="1" applyBorder="1" applyAlignment="1" applyProtection="1">
      <alignment horizontal="center"/>
    </xf>
    <xf numFmtId="3" fontId="2" fillId="0" borderId="0" xfId="0" applyNumberFormat="1" applyFont="1" applyBorder="1" applyAlignment="1" applyProtection="1">
      <alignment horizontal="right"/>
    </xf>
    <xf numFmtId="4" fontId="2" fillId="0" borderId="0" xfId="0" applyNumberFormat="1" applyFont="1" applyBorder="1" applyProtection="1"/>
    <xf numFmtId="4" fontId="4" fillId="0" borderId="0" xfId="1" applyNumberFormat="1" applyFont="1" applyFill="1" applyBorder="1" applyAlignment="1" applyProtection="1">
      <alignment horizontal="right" vertical="center"/>
    </xf>
    <xf numFmtId="4" fontId="5" fillId="0" borderId="0" xfId="1" applyNumberFormat="1" applyFont="1" applyFill="1" applyAlignment="1" applyProtection="1">
      <alignment vertical="center"/>
    </xf>
    <xf numFmtId="4" fontId="6" fillId="0" borderId="0" xfId="1" applyNumberFormat="1" applyFont="1" applyFill="1" applyAlignment="1" applyProtection="1">
      <alignment vertical="center"/>
    </xf>
    <xf numFmtId="4" fontId="5" fillId="0" borderId="0" xfId="1" applyNumberFormat="1" applyFont="1" applyFill="1" applyBorder="1" applyAlignment="1" applyProtection="1">
      <alignment vertical="center"/>
    </xf>
    <xf numFmtId="4" fontId="4" fillId="0" borderId="0" xfId="1" applyNumberFormat="1" applyFont="1" applyFill="1" applyBorder="1" applyAlignment="1" applyProtection="1">
      <alignment vertical="center"/>
    </xf>
    <xf numFmtId="4" fontId="6" fillId="0" borderId="0" xfId="1" applyNumberFormat="1" applyFont="1" applyFill="1" applyBorder="1" applyAlignment="1" applyProtection="1">
      <alignment horizontal="right" vertical="center"/>
    </xf>
    <xf numFmtId="4" fontId="5" fillId="0" borderId="0" xfId="1" applyNumberFormat="1" applyFont="1" applyFill="1" applyBorder="1" applyAlignment="1" applyProtection="1">
      <alignment horizontal="right" vertical="center"/>
    </xf>
    <xf numFmtId="4" fontId="5" fillId="2" borderId="0" xfId="1" applyNumberFormat="1" applyFont="1" applyFill="1" applyBorder="1" applyAlignment="1" applyProtection="1">
      <alignment horizontal="right" vertical="center"/>
    </xf>
    <xf numFmtId="4" fontId="10" fillId="0" borderId="0" xfId="0" applyNumberFormat="1" applyFont="1" applyBorder="1" applyProtection="1"/>
    <xf numFmtId="4" fontId="1" fillId="0" borderId="0" xfId="0" applyNumberFormat="1" applyFont="1" applyBorder="1" applyProtection="1"/>
    <xf numFmtId="4" fontId="6" fillId="0" borderId="0" xfId="1" applyNumberFormat="1" applyFont="1" applyFill="1" applyBorder="1" applyAlignment="1" applyProtection="1">
      <alignment vertical="center"/>
    </xf>
    <xf numFmtId="0" fontId="12" fillId="0" borderId="0" xfId="0" applyFont="1" applyAlignment="1" applyProtection="1">
      <protection locked="0"/>
    </xf>
    <xf numFmtId="0" fontId="12"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Alignment="1" applyProtection="1">
      <alignment horizontal="center"/>
    </xf>
    <xf numFmtId="0" fontId="2" fillId="0" borderId="0" xfId="0" applyNumberFormat="1" applyFont="1" applyProtection="1"/>
    <xf numFmtId="0" fontId="2" fillId="0" borderId="0" xfId="0" applyNumberFormat="1" applyFont="1" applyBorder="1" applyAlignment="1" applyProtection="1">
      <alignment horizontal="center"/>
    </xf>
    <xf numFmtId="0" fontId="4" fillId="0" borderId="0" xfId="1" applyNumberFormat="1" applyFont="1" applyFill="1" applyAlignment="1" applyProtection="1">
      <alignment vertical="center"/>
    </xf>
    <xf numFmtId="0" fontId="4"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vertical="center"/>
    </xf>
    <xf numFmtId="0" fontId="4" fillId="0" borderId="0" xfId="1" applyNumberFormat="1" applyFont="1" applyFill="1" applyBorder="1" applyAlignment="1" applyProtection="1">
      <alignment vertical="center"/>
    </xf>
    <xf numFmtId="0" fontId="4" fillId="0" borderId="1" xfId="1" applyNumberFormat="1" applyFont="1" applyFill="1" applyBorder="1" applyAlignment="1" applyProtection="1">
      <alignment horizontal="left" vertical="center"/>
    </xf>
    <xf numFmtId="0" fontId="4" fillId="0" borderId="1" xfId="1" applyNumberFormat="1" applyFont="1" applyFill="1" applyBorder="1" applyAlignment="1" applyProtection="1">
      <alignment horizontal="center" vertical="center"/>
    </xf>
    <xf numFmtId="0" fontId="4" fillId="0" borderId="1" xfId="1" applyNumberFormat="1" applyFont="1" applyFill="1" applyBorder="1" applyAlignment="1" applyProtection="1">
      <alignment horizontal="right" vertical="center"/>
    </xf>
    <xf numFmtId="0" fontId="8" fillId="0" borderId="0" xfId="1" applyNumberFormat="1" applyFont="1" applyFill="1" applyAlignment="1" applyProtection="1">
      <alignment vertical="center"/>
    </xf>
    <xf numFmtId="0" fontId="7"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center" vertical="center"/>
    </xf>
    <xf numFmtId="0" fontId="5" fillId="0" borderId="0" xfId="1" applyNumberFormat="1" applyFont="1" applyFill="1" applyBorder="1" applyProtection="1"/>
    <xf numFmtId="0" fontId="4" fillId="0" borderId="0" xfId="1" applyNumberFormat="1" applyFont="1" applyFill="1" applyBorder="1" applyProtection="1"/>
    <xf numFmtId="0" fontId="2" fillId="0" borderId="0" xfId="0" applyNumberFormat="1" applyFont="1" applyBorder="1" applyProtection="1"/>
    <xf numFmtId="0" fontId="4" fillId="0" borderId="0" xfId="1" applyNumberFormat="1" applyFont="1" applyFill="1" applyBorder="1" applyAlignment="1" applyProtection="1">
      <alignment horizontal="left" vertical="center"/>
    </xf>
    <xf numFmtId="0" fontId="4" fillId="0" borderId="0" xfId="1" applyNumberFormat="1" applyFont="1" applyFill="1" applyBorder="1" applyAlignment="1" applyProtection="1">
      <alignment horizontal="right" vertical="center"/>
    </xf>
    <xf numFmtId="0" fontId="0" fillId="0" borderId="0" xfId="0" applyNumberFormat="1" applyBorder="1" applyProtection="1"/>
    <xf numFmtId="0" fontId="4" fillId="0" borderId="0" xfId="1" applyNumberFormat="1" applyFont="1" applyFill="1" applyProtection="1"/>
    <xf numFmtId="0" fontId="4" fillId="0" borderId="0" xfId="1" applyNumberFormat="1" applyFont="1" applyAlignment="1" applyProtection="1">
      <alignment vertical="center"/>
    </xf>
    <xf numFmtId="0" fontId="4" fillId="0" borderId="0" xfId="1" applyNumberFormat="1" applyFont="1" applyProtection="1"/>
    <xf numFmtId="0" fontId="4" fillId="0" borderId="0" xfId="1" applyNumberFormat="1" applyFont="1" applyBorder="1" applyAlignment="1" applyProtection="1">
      <alignment horizontal="center" vertical="center"/>
    </xf>
    <xf numFmtId="0" fontId="6" fillId="0" borderId="0" xfId="1" applyNumberFormat="1" applyFont="1" applyFill="1" applyBorder="1" applyAlignment="1" applyProtection="1">
      <alignment horizontal="right" vertical="center"/>
    </xf>
    <xf numFmtId="0" fontId="5" fillId="0" borderId="0" xfId="1" applyNumberFormat="1" applyFont="1" applyFill="1" applyBorder="1" applyAlignment="1" applyProtection="1">
      <alignment horizontal="right" vertical="center"/>
    </xf>
    <xf numFmtId="0" fontId="6" fillId="0" borderId="0" xfId="1" applyNumberFormat="1" applyFont="1" applyFill="1" applyBorder="1" applyAlignment="1" applyProtection="1">
      <alignment vertical="center"/>
    </xf>
    <xf numFmtId="164" fontId="0" fillId="0" borderId="0" xfId="0" applyNumberFormat="1" applyProtection="1">
      <protection locked="0"/>
    </xf>
    <xf numFmtId="0" fontId="15" fillId="0" borderId="0" xfId="0" applyFont="1" applyProtection="1">
      <protection locked="0"/>
    </xf>
    <xf numFmtId="0" fontId="12" fillId="0" borderId="0" xfId="0" applyFont="1" applyAlignment="1" applyProtection="1"/>
    <xf numFmtId="49" fontId="8" fillId="0" borderId="0" xfId="1" applyNumberFormat="1" applyFont="1" applyFill="1" applyAlignment="1" applyProtection="1">
      <alignment vertical="center"/>
    </xf>
    <xf numFmtId="164" fontId="0" fillId="0" borderId="0" xfId="0" applyNumberFormat="1" applyProtection="1"/>
    <xf numFmtId="49" fontId="1" fillId="0" borderId="0" xfId="0" applyNumberFormat="1" applyFont="1" applyProtection="1"/>
    <xf numFmtId="49" fontId="5" fillId="0" borderId="0" xfId="1" applyNumberFormat="1" applyFont="1" applyFill="1" applyAlignment="1" applyProtection="1">
      <alignment vertical="center"/>
    </xf>
    <xf numFmtId="0" fontId="5" fillId="0" borderId="0" xfId="1" applyFont="1" applyFill="1" applyProtection="1"/>
    <xf numFmtId="49" fontId="5" fillId="0" borderId="0" xfId="1" quotePrefix="1" applyNumberFormat="1" applyFont="1" applyFill="1" applyBorder="1" applyAlignment="1" applyProtection="1">
      <alignment vertical="center"/>
    </xf>
    <xf numFmtId="4" fontId="30" fillId="0" borderId="0" xfId="1" applyNumberFormat="1" applyFont="1" applyFill="1" applyAlignment="1" applyProtection="1">
      <alignment horizontal="right"/>
      <protection locked="0"/>
    </xf>
    <xf numFmtId="43" fontId="0" fillId="0" borderId="0" xfId="11" applyNumberFormat="1" applyFont="1" applyFill="1" applyBorder="1" applyAlignment="1" applyProtection="1">
      <protection locked="0"/>
    </xf>
    <xf numFmtId="43" fontId="3" fillId="0" borderId="0" xfId="11" applyNumberFormat="1" applyFont="1" applyFill="1" applyBorder="1" applyAlignment="1" applyProtection="1">
      <protection locked="0"/>
    </xf>
    <xf numFmtId="4" fontId="69" fillId="0" borderId="5" xfId="1" applyNumberFormat="1" applyFont="1" applyFill="1" applyBorder="1" applyAlignment="1" applyProtection="1">
      <alignment horizontal="right"/>
      <protection locked="0"/>
    </xf>
    <xf numFmtId="4" fontId="69" fillId="0" borderId="0" xfId="1" applyNumberFormat="1" applyFont="1" applyFill="1" applyBorder="1" applyAlignment="1" applyProtection="1">
      <alignment horizontal="right"/>
      <protection locked="0"/>
    </xf>
    <xf numFmtId="173" fontId="69" fillId="0" borderId="0" xfId="21" applyNumberFormat="1" applyFont="1" applyFill="1" applyBorder="1" applyAlignment="1" applyProtection="1">
      <alignment horizontal="right"/>
      <protection locked="0"/>
    </xf>
    <xf numFmtId="0" fontId="3" fillId="0" borderId="0" xfId="21" applyFont="1" applyFill="1" applyAlignment="1" applyProtection="1">
      <alignment horizontal="center"/>
      <protection locked="0"/>
    </xf>
    <xf numFmtId="173" fontId="64" fillId="0" borderId="0" xfId="17" applyNumberFormat="1" applyFont="1" applyFill="1" applyBorder="1" applyAlignment="1" applyProtection="1">
      <alignment horizontal="right"/>
      <protection locked="0"/>
    </xf>
    <xf numFmtId="0" fontId="3" fillId="0" borderId="0" xfId="21" applyFont="1" applyFill="1" applyProtection="1">
      <protection locked="0"/>
    </xf>
    <xf numFmtId="0" fontId="67" fillId="0" borderId="0" xfId="7" applyFont="1" applyFill="1" applyProtection="1">
      <protection locked="0"/>
    </xf>
    <xf numFmtId="4" fontId="64" fillId="0" borderId="0" xfId="1" applyNumberFormat="1" applyFont="1" applyFill="1" applyProtection="1">
      <protection locked="0"/>
    </xf>
    <xf numFmtId="4" fontId="57" fillId="0" borderId="0" xfId="1" applyNumberFormat="1" applyFont="1" applyFill="1" applyProtection="1">
      <protection locked="0"/>
    </xf>
    <xf numFmtId="4" fontId="3" fillId="0" borderId="0" xfId="1" applyNumberFormat="1" applyProtection="1">
      <protection locked="0"/>
    </xf>
    <xf numFmtId="173" fontId="67" fillId="0" borderId="0" xfId="17" applyNumberFormat="1" applyFont="1" applyFill="1" applyBorder="1" applyAlignment="1" applyProtection="1">
      <alignment horizontal="right"/>
      <protection locked="0"/>
    </xf>
    <xf numFmtId="168" fontId="67" fillId="0" borderId="0" xfId="21" applyNumberFormat="1" applyFont="1" applyFill="1" applyBorder="1" applyAlignment="1" applyProtection="1">
      <alignment horizontal="right"/>
      <protection locked="0"/>
    </xf>
    <xf numFmtId="173" fontId="3" fillId="0" borderId="0" xfId="34" applyNumberFormat="1" applyFont="1" applyFill="1" applyBorder="1" applyAlignment="1" applyProtection="1">
      <alignment horizontal="right"/>
      <protection locked="0"/>
    </xf>
    <xf numFmtId="4" fontId="3" fillId="0" borderId="0" xfId="1" applyNumberFormat="1" applyFill="1" applyBorder="1" applyAlignment="1" applyProtection="1">
      <alignment horizontal="right"/>
      <protection locked="0"/>
    </xf>
    <xf numFmtId="0" fontId="102" fillId="0" borderId="0" xfId="1" applyFont="1" applyFill="1" applyBorder="1" applyProtection="1">
      <protection locked="0"/>
    </xf>
    <xf numFmtId="0" fontId="102" fillId="0" borderId="0" xfId="1" applyFont="1" applyFill="1" applyProtection="1">
      <protection locked="0"/>
    </xf>
    <xf numFmtId="4" fontId="57" fillId="0" borderId="0" xfId="1" applyNumberFormat="1" applyFont="1" applyFill="1" applyAlignment="1" applyProtection="1">
      <protection locked="0"/>
    </xf>
    <xf numFmtId="173" fontId="3" fillId="0" borderId="0" xfId="21" applyNumberFormat="1" applyFill="1" applyProtection="1">
      <protection locked="0"/>
    </xf>
    <xf numFmtId="173" fontId="3" fillId="0" borderId="5" xfId="21" applyNumberFormat="1" applyFill="1" applyBorder="1" applyProtection="1">
      <protection locked="0"/>
    </xf>
    <xf numFmtId="0" fontId="69" fillId="0" borderId="0" xfId="21" applyFont="1" applyFill="1" applyBorder="1" applyAlignment="1" applyProtection="1">
      <alignment horizontal="center" vertical="top"/>
    </xf>
    <xf numFmtId="0" fontId="97" fillId="0" borderId="0" xfId="21" applyFont="1" applyFill="1" applyBorder="1" applyAlignment="1" applyProtection="1">
      <alignment horizontal="left" vertical="top" wrapText="1"/>
    </xf>
    <xf numFmtId="0" fontId="69" fillId="0" borderId="0" xfId="21" applyFont="1" applyFill="1" applyBorder="1" applyAlignment="1" applyProtection="1">
      <alignment horizontal="right"/>
    </xf>
    <xf numFmtId="164" fontId="69" fillId="0" borderId="0" xfId="21" applyNumberFormat="1" applyFont="1" applyFill="1" applyBorder="1" applyAlignment="1" applyProtection="1">
      <alignment horizontal="center"/>
    </xf>
    <xf numFmtId="172" fontId="69" fillId="0" borderId="0" xfId="34" applyNumberFormat="1" applyFont="1" applyFill="1" applyBorder="1" applyAlignment="1" applyProtection="1">
      <alignment horizontal="center" vertical="top"/>
    </xf>
    <xf numFmtId="0" fontId="63" fillId="0" borderId="0" xfId="1" applyFont="1" applyProtection="1"/>
    <xf numFmtId="0" fontId="67" fillId="0" borderId="0" xfId="1" applyNumberFormat="1" applyFont="1" applyFill="1" applyBorder="1" applyAlignment="1" applyProtection="1">
      <alignment horizontal="right"/>
    </xf>
    <xf numFmtId="164" fontId="64" fillId="0" borderId="0" xfId="17" applyNumberFormat="1" applyFont="1" applyFill="1" applyBorder="1" applyAlignment="1" applyProtection="1">
      <alignment horizontal="right"/>
    </xf>
    <xf numFmtId="0" fontId="98" fillId="0" borderId="0" xfId="1" applyFont="1" applyFill="1" applyAlignment="1" applyProtection="1">
      <alignment vertical="top" wrapText="1"/>
    </xf>
    <xf numFmtId="172" fontId="61" fillId="0" borderId="0" xfId="17" applyNumberFormat="1" applyFont="1" applyFill="1" applyBorder="1" applyAlignment="1" applyProtection="1">
      <alignment horizontal="center" vertical="top"/>
    </xf>
    <xf numFmtId="0" fontId="70" fillId="0" borderId="0" xfId="17" applyNumberFormat="1" applyFont="1" applyFill="1" applyBorder="1" applyAlignment="1" applyProtection="1">
      <alignment horizontal="left" vertical="top"/>
    </xf>
    <xf numFmtId="0" fontId="61" fillId="0" borderId="0" xfId="1" applyFont="1" applyFill="1" applyAlignment="1" applyProtection="1">
      <alignment horizontal="center" vertical="top"/>
    </xf>
    <xf numFmtId="0" fontId="99" fillId="0" borderId="0" xfId="7" applyFont="1" applyFill="1" applyProtection="1"/>
    <xf numFmtId="0" fontId="67" fillId="0" borderId="0" xfId="7" applyFont="1" applyFill="1" applyAlignment="1" applyProtection="1">
      <alignment horizontal="right"/>
    </xf>
    <xf numFmtId="4" fontId="67" fillId="0" borderId="0" xfId="7" applyNumberFormat="1" applyFont="1" applyFill="1" applyProtection="1"/>
    <xf numFmtId="172" fontId="69" fillId="0" borderId="0" xfId="35" applyNumberFormat="1" applyFont="1" applyFill="1" applyBorder="1" applyAlignment="1" applyProtection="1">
      <alignment horizontal="center" vertical="top"/>
    </xf>
    <xf numFmtId="0" fontId="100" fillId="0" borderId="0" xfId="1" applyFont="1" applyFill="1" applyAlignment="1" applyProtection="1">
      <alignment vertical="top" wrapText="1"/>
    </xf>
    <xf numFmtId="0" fontId="64" fillId="0" borderId="0" xfId="15" applyNumberFormat="1" applyFont="1" applyFill="1" applyBorder="1" applyAlignment="1" applyProtection="1">
      <alignment horizontal="right"/>
    </xf>
    <xf numFmtId="172" fontId="69" fillId="0" borderId="0" xfId="36" applyNumberFormat="1" applyFont="1" applyFill="1" applyBorder="1" applyAlignment="1" applyProtection="1">
      <alignment horizontal="center" vertical="top"/>
    </xf>
    <xf numFmtId="0" fontId="27" fillId="0" borderId="0" xfId="1" applyFont="1" applyProtection="1"/>
    <xf numFmtId="164" fontId="67" fillId="0" borderId="0" xfId="17" applyNumberFormat="1" applyFont="1" applyFill="1" applyBorder="1" applyAlignment="1" applyProtection="1">
      <alignment horizontal="right"/>
    </xf>
    <xf numFmtId="0" fontId="57" fillId="0" borderId="0" xfId="1" applyNumberFormat="1" applyFont="1" applyFill="1" applyBorder="1" applyAlignment="1" applyProtection="1">
      <alignment horizontal="right"/>
    </xf>
    <xf numFmtId="172" fontId="69" fillId="0" borderId="0" xfId="13" applyNumberFormat="1" applyFont="1" applyFill="1" applyBorder="1" applyAlignment="1" applyProtection="1">
      <alignment horizontal="center" vertical="top"/>
    </xf>
    <xf numFmtId="0" fontId="67" fillId="0" borderId="0" xfId="21" applyFont="1" applyFill="1" applyAlignment="1" applyProtection="1">
      <alignment horizontal="left" vertical="top" wrapText="1"/>
    </xf>
    <xf numFmtId="0" fontId="67" fillId="0" borderId="0" xfId="21" applyFont="1" applyFill="1" applyBorder="1" applyAlignment="1" applyProtection="1">
      <alignment horizontal="right" wrapText="1"/>
    </xf>
    <xf numFmtId="164" fontId="67" fillId="0" borderId="0" xfId="9" applyNumberFormat="1" applyFont="1" applyFill="1" applyBorder="1" applyAlignment="1" applyProtection="1">
      <alignment horizontal="right"/>
    </xf>
    <xf numFmtId="0" fontId="67" fillId="0" borderId="0" xfId="17" applyNumberFormat="1" applyFont="1" applyFill="1" applyBorder="1" applyAlignment="1" applyProtection="1">
      <alignment horizontal="left" vertical="top" wrapText="1"/>
    </xf>
    <xf numFmtId="172" fontId="80" fillId="0" borderId="0" xfId="1" applyNumberFormat="1" applyFont="1" applyFill="1" applyBorder="1" applyAlignment="1" applyProtection="1">
      <alignment horizontal="center" vertical="top"/>
    </xf>
    <xf numFmtId="0" fontId="64" fillId="0" borderId="0" xfId="17" quotePrefix="1" applyNumberFormat="1" applyFont="1" applyFill="1" applyBorder="1" applyAlignment="1" applyProtection="1">
      <alignment horizontal="left"/>
    </xf>
    <xf numFmtId="0" fontId="67" fillId="0" borderId="0" xfId="1" applyFont="1" applyFill="1" applyAlignment="1" applyProtection="1">
      <alignment horizontal="right" wrapText="1"/>
    </xf>
    <xf numFmtId="0" fontId="3" fillId="0" borderId="0" xfId="1" applyNumberFormat="1" applyFont="1" applyFill="1" applyBorder="1" applyAlignment="1" applyProtection="1">
      <alignment horizontal="right"/>
    </xf>
    <xf numFmtId="164" fontId="3" fillId="0" borderId="0" xfId="17" applyNumberFormat="1" applyFont="1" applyFill="1" applyBorder="1" applyAlignment="1" applyProtection="1">
      <alignment horizontal="center"/>
    </xf>
    <xf numFmtId="172" fontId="101" fillId="0" borderId="0" xfId="35" applyNumberFormat="1" applyFont="1" applyFill="1" applyBorder="1" applyAlignment="1" applyProtection="1">
      <alignment horizontal="center" vertical="top"/>
    </xf>
    <xf numFmtId="0" fontId="102" fillId="0" borderId="0" xfId="1" applyFont="1" applyFill="1" applyAlignment="1" applyProtection="1">
      <alignment horizontal="left" vertical="top" wrapText="1"/>
    </xf>
    <xf numFmtId="0" fontId="102" fillId="0" borderId="0" xfId="1" applyNumberFormat="1" applyFont="1" applyFill="1" applyBorder="1" applyAlignment="1" applyProtection="1">
      <alignment horizontal="center"/>
    </xf>
    <xf numFmtId="164" fontId="102" fillId="0" borderId="0" xfId="17" applyNumberFormat="1" applyFont="1" applyFill="1" applyBorder="1" applyAlignment="1" applyProtection="1">
      <alignment horizontal="right"/>
    </xf>
    <xf numFmtId="0" fontId="27" fillId="0" borderId="0" xfId="30" applyFont="1" applyFill="1" applyAlignment="1" applyProtection="1">
      <alignment horizontal="right"/>
    </xf>
    <xf numFmtId="172" fontId="64" fillId="0" borderId="0" xfId="1" applyNumberFormat="1" applyFont="1" applyFill="1" applyAlignment="1" applyProtection="1">
      <alignment horizontal="center"/>
    </xf>
    <xf numFmtId="0" fontId="57" fillId="0" borderId="0" xfId="1" applyNumberFormat="1" applyFont="1" applyFill="1" applyProtection="1"/>
    <xf numFmtId="0" fontId="57" fillId="0" borderId="0" xfId="1" applyNumberFormat="1" applyFont="1" applyFill="1" applyAlignment="1" applyProtection="1">
      <alignment horizontal="center"/>
    </xf>
    <xf numFmtId="164" fontId="61" fillId="0" borderId="0" xfId="1" applyNumberFormat="1" applyFont="1" applyFill="1" applyAlignment="1" applyProtection="1"/>
    <xf numFmtId="0" fontId="61" fillId="0" borderId="0" xfId="21" applyFont="1" applyFill="1" applyAlignment="1" applyProtection="1">
      <alignment horizontal="center" vertical="top"/>
    </xf>
    <xf numFmtId="0" fontId="71" fillId="0" borderId="0" xfId="21" applyFont="1" applyFill="1" applyAlignment="1" applyProtection="1">
      <alignment vertical="top"/>
    </xf>
    <xf numFmtId="0" fontId="3" fillId="0" borderId="0" xfId="21" applyFill="1" applyAlignment="1" applyProtection="1">
      <alignment horizontal="center"/>
    </xf>
    <xf numFmtId="164" fontId="3" fillId="0" borderId="0" xfId="21" applyNumberFormat="1" applyFill="1" applyAlignment="1" applyProtection="1">
      <alignment horizontal="center"/>
    </xf>
    <xf numFmtId="0" fontId="0" fillId="0" borderId="0" xfId="21" applyFont="1" applyFill="1" applyAlignment="1" applyProtection="1">
      <alignment horizontal="center" vertical="top"/>
    </xf>
    <xf numFmtId="0" fontId="0" fillId="0" borderId="0" xfId="21" applyFont="1" applyFill="1" applyBorder="1" applyAlignment="1" applyProtection="1">
      <alignment vertical="top"/>
    </xf>
    <xf numFmtId="0" fontId="3" fillId="0" borderId="0" xfId="21" applyFill="1" applyBorder="1" applyAlignment="1" applyProtection="1">
      <alignment horizontal="center"/>
    </xf>
    <xf numFmtId="164" fontId="67" fillId="0" borderId="0" xfId="37" applyNumberFormat="1" applyFont="1" applyFill="1" applyBorder="1" applyAlignment="1" applyProtection="1">
      <alignment horizontal="center" vertical="center"/>
    </xf>
    <xf numFmtId="0" fontId="0" fillId="0" borderId="0" xfId="21" applyFont="1" applyFill="1" applyAlignment="1" applyProtection="1">
      <alignment horizontal="left" vertical="top" wrapText="1"/>
    </xf>
    <xf numFmtId="164" fontId="67" fillId="0" borderId="0" xfId="37" applyNumberFormat="1" applyFont="1" applyFill="1" applyAlignment="1" applyProtection="1">
      <alignment horizontal="center" vertical="center"/>
    </xf>
    <xf numFmtId="0" fontId="3" fillId="0" borderId="0" xfId="21" applyFill="1" applyBorder="1" applyAlignment="1" applyProtection="1">
      <alignment horizontal="center" vertical="top"/>
    </xf>
    <xf numFmtId="0" fontId="63" fillId="0" borderId="4" xfId="21" applyFont="1" applyFill="1" applyBorder="1" applyAlignment="1" applyProtection="1">
      <alignment vertical="top"/>
    </xf>
    <xf numFmtId="0" fontId="3" fillId="0" borderId="5" xfId="21" applyFill="1" applyBorder="1" applyAlignment="1" applyProtection="1">
      <alignment horizontal="center"/>
    </xf>
    <xf numFmtId="164" fontId="61" fillId="0" borderId="5" xfId="37" applyNumberFormat="1" applyFont="1" applyFill="1" applyBorder="1" applyAlignment="1" applyProtection="1">
      <alignment horizontal="center" vertical="center"/>
    </xf>
    <xf numFmtId="4" fontId="30" fillId="0" borderId="0" xfId="1" applyNumberFormat="1" applyFont="1" applyFill="1" applyProtection="1"/>
    <xf numFmtId="4" fontId="69" fillId="0" borderId="6" xfId="1" applyNumberFormat="1" applyFont="1" applyFill="1" applyBorder="1" applyAlignment="1" applyProtection="1">
      <alignment horizontal="right"/>
    </xf>
    <xf numFmtId="4" fontId="69" fillId="0" borderId="0" xfId="1" applyNumberFormat="1" applyFont="1" applyFill="1" applyBorder="1" applyAlignment="1" applyProtection="1">
      <alignment horizontal="right"/>
    </xf>
    <xf numFmtId="173" fontId="69" fillId="0" borderId="0" xfId="21" applyNumberFormat="1" applyFont="1" applyFill="1" applyBorder="1" applyAlignment="1" applyProtection="1">
      <alignment horizontal="right"/>
    </xf>
    <xf numFmtId="173" fontId="64" fillId="0" borderId="0" xfId="17" applyNumberFormat="1" applyFont="1" applyFill="1" applyBorder="1" applyAlignment="1" applyProtection="1">
      <alignment horizontal="right"/>
    </xf>
    <xf numFmtId="0" fontId="67" fillId="0" borderId="0" xfId="7" applyFont="1" applyFill="1" applyProtection="1"/>
    <xf numFmtId="173" fontId="67" fillId="0" borderId="0" xfId="17" applyNumberFormat="1" applyFont="1" applyFill="1" applyBorder="1" applyAlignment="1" applyProtection="1">
      <alignment horizontal="right"/>
    </xf>
    <xf numFmtId="168" fontId="67" fillId="0" borderId="0" xfId="21" applyNumberFormat="1" applyFont="1" applyFill="1" applyBorder="1" applyAlignment="1" applyProtection="1">
      <alignment horizontal="right"/>
    </xf>
    <xf numFmtId="173" fontId="63" fillId="0" borderId="0" xfId="1" applyNumberFormat="1" applyFont="1" applyFill="1" applyBorder="1" applyAlignment="1" applyProtection="1">
      <alignment horizontal="right"/>
    </xf>
    <xf numFmtId="4" fontId="57" fillId="0" borderId="0" xfId="1" applyNumberFormat="1" applyFont="1" applyFill="1" applyAlignment="1" applyProtection="1"/>
    <xf numFmtId="173" fontId="3" fillId="0" borderId="0" xfId="21" applyNumberFormat="1" applyFill="1" applyProtection="1"/>
    <xf numFmtId="173" fontId="63" fillId="0" borderId="6" xfId="21" applyNumberFormat="1" applyFont="1" applyFill="1" applyBorder="1" applyProtection="1"/>
    <xf numFmtId="0" fontId="4" fillId="0" borderId="0" xfId="24" applyFont="1" applyFill="1" applyProtection="1">
      <protection locked="0"/>
    </xf>
    <xf numFmtId="4" fontId="80" fillId="0" borderId="0" xfId="10" applyNumberFormat="1" applyFont="1" applyFill="1" applyBorder="1" applyAlignment="1" applyProtection="1">
      <alignment horizontal="right"/>
      <protection locked="0"/>
    </xf>
    <xf numFmtId="4" fontId="69" fillId="0" borderId="0" xfId="1" applyNumberFormat="1" applyFont="1" applyFill="1" applyBorder="1" applyAlignment="1" applyProtection="1">
      <alignment horizontal="center"/>
      <protection locked="0"/>
    </xf>
    <xf numFmtId="0" fontId="27" fillId="0" borderId="0" xfId="24" applyFont="1" applyFill="1" applyProtection="1">
      <protection locked="0"/>
    </xf>
    <xf numFmtId="0" fontId="93" fillId="0" borderId="0" xfId="1" applyFont="1" applyFill="1" applyProtection="1">
      <protection locked="0"/>
    </xf>
    <xf numFmtId="0" fontId="27" fillId="0" borderId="0" xfId="1" applyFont="1" applyFill="1" applyProtection="1">
      <protection locked="0"/>
    </xf>
    <xf numFmtId="0" fontId="27" fillId="0" borderId="0" xfId="24" applyFill="1" applyAlignment="1" applyProtection="1">
      <alignment horizontal="left" wrapText="1"/>
      <protection locked="0"/>
    </xf>
    <xf numFmtId="49" fontId="5" fillId="0" borderId="0" xfId="17" applyNumberFormat="1" applyFont="1" applyFill="1" applyBorder="1" applyAlignment="1" applyProtection="1">
      <alignment horizontal="center" vertical="top" wrapText="1"/>
    </xf>
    <xf numFmtId="0" fontId="5" fillId="0" borderId="0" xfId="17" applyNumberFormat="1" applyFont="1" applyFill="1" applyBorder="1" applyAlignment="1" applyProtection="1">
      <alignment horizontal="left"/>
    </xf>
    <xf numFmtId="176" fontId="4" fillId="0" borderId="0" xfId="17" applyNumberFormat="1" applyFont="1" applyFill="1" applyBorder="1" applyAlignment="1" applyProtection="1">
      <alignment horizontal="right" wrapText="1"/>
    </xf>
    <xf numFmtId="4" fontId="5" fillId="0" borderId="0" xfId="17" applyNumberFormat="1" applyFont="1" applyFill="1" applyBorder="1" applyAlignment="1" applyProtection="1">
      <alignment horizontal="right" wrapText="1"/>
    </xf>
    <xf numFmtId="0" fontId="80" fillId="0" borderId="0" xfId="1" applyNumberFormat="1" applyFont="1" applyFill="1" applyBorder="1" applyAlignment="1" applyProtection="1">
      <alignment horizontal="right"/>
    </xf>
    <xf numFmtId="176" fontId="80" fillId="0" borderId="0" xfId="1" applyNumberFormat="1" applyFont="1" applyFill="1" applyBorder="1" applyAlignment="1" applyProtection="1">
      <alignment horizontal="right"/>
    </xf>
    <xf numFmtId="176" fontId="69" fillId="0" borderId="0" xfId="1" applyNumberFormat="1" applyFont="1" applyFill="1" applyBorder="1" applyAlignment="1" applyProtection="1">
      <alignment horizontal="center"/>
    </xf>
    <xf numFmtId="0" fontId="80" fillId="0" borderId="4" xfId="1" applyNumberFormat="1" applyFont="1" applyFill="1" applyBorder="1" applyAlignment="1" applyProtection="1">
      <alignment horizontal="center" vertical="top"/>
    </xf>
    <xf numFmtId="0" fontId="27" fillId="0" borderId="0" xfId="24" applyFont="1" applyFill="1" applyAlignment="1" applyProtection="1">
      <alignment wrapText="1"/>
    </xf>
    <xf numFmtId="0" fontId="27" fillId="0" borderId="0" xfId="1" applyFont="1" applyFill="1" applyAlignment="1" applyProtection="1">
      <alignment horizontal="right" wrapText="1"/>
    </xf>
    <xf numFmtId="0" fontId="27" fillId="0" borderId="0" xfId="1" applyFont="1" applyFill="1" applyAlignment="1" applyProtection="1">
      <alignment vertical="top" wrapText="1"/>
    </xf>
    <xf numFmtId="0" fontId="27" fillId="0" borderId="0" xfId="1" applyFont="1" applyFill="1" applyAlignment="1" applyProtection="1">
      <alignment horizontal="left" wrapText="1"/>
    </xf>
    <xf numFmtId="1" fontId="27" fillId="0" borderId="0" xfId="1" applyNumberFormat="1" applyFont="1" applyFill="1" applyAlignment="1" applyProtection="1">
      <alignment horizontal="right" wrapText="1"/>
    </xf>
    <xf numFmtId="0" fontId="67" fillId="0" borderId="0" xfId="24" applyFont="1" applyFill="1" applyAlignment="1" applyProtection="1">
      <alignment horizontal="left" vertical="top" wrapText="1"/>
    </xf>
    <xf numFmtId="0" fontId="64" fillId="0" borderId="0" xfId="15" applyNumberFormat="1" applyFont="1" applyFill="1" applyBorder="1" applyAlignment="1" applyProtection="1">
      <alignment horizontal="right" wrapText="1"/>
    </xf>
    <xf numFmtId="0" fontId="27" fillId="0" borderId="0" xfId="24" quotePrefix="1" applyFont="1" applyFill="1" applyAlignment="1" applyProtection="1">
      <alignment horizontal="left" vertical="top" wrapText="1"/>
    </xf>
    <xf numFmtId="0" fontId="27" fillId="0" borderId="0" xfId="24" applyFont="1" applyFill="1" applyAlignment="1" applyProtection="1">
      <alignment horizontal="left" vertical="top" wrapText="1"/>
    </xf>
    <xf numFmtId="172" fontId="27" fillId="0" borderId="0" xfId="28" applyNumberFormat="1" applyFont="1" applyFill="1" applyBorder="1" applyAlignment="1" applyProtection="1">
      <alignment horizontal="right" vertical="top" wrapText="1"/>
    </xf>
    <xf numFmtId="0" fontId="71" fillId="0" borderId="0" xfId="1" applyFont="1" applyFill="1" applyAlignment="1" applyProtection="1">
      <alignment vertical="top"/>
    </xf>
    <xf numFmtId="176" fontId="27" fillId="0" borderId="0" xfId="30" applyNumberFormat="1" applyFont="1" applyFill="1" applyAlignment="1" applyProtection="1">
      <alignment horizontal="right"/>
    </xf>
    <xf numFmtId="0" fontId="3" fillId="0" borderId="0" xfId="1" applyFill="1" applyBorder="1" applyAlignment="1" applyProtection="1">
      <alignment vertical="top"/>
    </xf>
    <xf numFmtId="0" fontId="27" fillId="0" borderId="0" xfId="32" applyFont="1" applyFill="1" applyAlignment="1" applyProtection="1">
      <alignment horizontal="right" wrapText="1"/>
    </xf>
    <xf numFmtId="176" fontId="27" fillId="0" borderId="0" xfId="32" applyNumberFormat="1" applyFont="1" applyFill="1" applyAlignment="1" applyProtection="1">
      <alignment horizontal="right" wrapText="1"/>
    </xf>
    <xf numFmtId="0" fontId="63" fillId="0" borderId="4" xfId="1" applyFont="1" applyFill="1" applyBorder="1" applyAlignment="1" applyProtection="1">
      <alignment vertical="top"/>
    </xf>
    <xf numFmtId="164" fontId="61" fillId="0" borderId="5" xfId="10" applyNumberFormat="1" applyFont="1" applyFill="1" applyBorder="1" applyAlignment="1" applyProtection="1">
      <alignment horizontal="right" vertical="center"/>
    </xf>
    <xf numFmtId="0" fontId="27" fillId="0" borderId="0" xfId="24" applyFont="1" applyFill="1" applyAlignment="1" applyProtection="1">
      <alignment vertical="top" wrapText="1"/>
    </xf>
    <xf numFmtId="0" fontId="27" fillId="0" borderId="0" xfId="24" applyFill="1" applyAlignment="1" applyProtection="1">
      <alignment horizontal="right" wrapText="1"/>
    </xf>
    <xf numFmtId="0" fontId="27" fillId="0" borderId="0" xfId="24" applyFill="1" applyAlignment="1" applyProtection="1">
      <alignment wrapText="1"/>
    </xf>
    <xf numFmtId="4" fontId="80" fillId="0" borderId="0" xfId="10" applyNumberFormat="1" applyFont="1" applyFill="1" applyBorder="1" applyAlignment="1" applyProtection="1">
      <alignment horizontal="right"/>
    </xf>
    <xf numFmtId="4" fontId="69" fillId="0" borderId="0" xfId="1" applyNumberFormat="1" applyFont="1" applyFill="1" applyBorder="1" applyAlignment="1" applyProtection="1">
      <alignment horizontal="center"/>
    </xf>
    <xf numFmtId="0" fontId="27" fillId="0" borderId="0" xfId="8" applyFont="1" applyFill="1" applyProtection="1">
      <protection locked="0"/>
    </xf>
    <xf numFmtId="1" fontId="27" fillId="0" borderId="0" xfId="30" applyNumberFormat="1" applyFont="1" applyFill="1" applyAlignment="1" applyProtection="1">
      <alignment horizontal="right" wrapText="1"/>
      <protection locked="0"/>
    </xf>
    <xf numFmtId="1" fontId="27" fillId="0" borderId="0" xfId="17" applyNumberFormat="1" applyFont="1" applyFill="1" applyBorder="1" applyAlignment="1" applyProtection="1">
      <alignment horizontal="right" wrapText="1"/>
      <protection locked="0"/>
    </xf>
    <xf numFmtId="0" fontId="27" fillId="0" borderId="0" xfId="8" applyFill="1" applyAlignment="1" applyProtection="1">
      <alignment wrapText="1"/>
      <protection locked="0"/>
    </xf>
    <xf numFmtId="0" fontId="57" fillId="0" borderId="0" xfId="33" applyFont="1" applyFill="1" applyProtection="1">
      <protection locked="0"/>
    </xf>
    <xf numFmtId="49" fontId="5" fillId="0" borderId="0" xfId="17" applyNumberFormat="1" applyFont="1" applyFill="1" applyBorder="1" applyAlignment="1" applyProtection="1">
      <alignment horizontal="center" wrapText="1"/>
    </xf>
    <xf numFmtId="0" fontId="5" fillId="0" borderId="0" xfId="17" applyNumberFormat="1" applyFont="1" applyFill="1" applyBorder="1" applyAlignment="1" applyProtection="1">
      <alignment horizontal="left" wrapText="1"/>
    </xf>
    <xf numFmtId="176" fontId="27" fillId="0" borderId="0" xfId="17" applyNumberFormat="1" applyFont="1" applyFill="1" applyBorder="1" applyAlignment="1" applyProtection="1">
      <alignment horizontal="right" wrapText="1"/>
    </xf>
    <xf numFmtId="164" fontId="32" fillId="0" borderId="0" xfId="17" applyNumberFormat="1" applyFont="1" applyFill="1" applyBorder="1" applyAlignment="1" applyProtection="1">
      <alignment horizontal="right" wrapText="1"/>
    </xf>
    <xf numFmtId="49" fontId="32" fillId="0" borderId="0" xfId="17" applyNumberFormat="1" applyFont="1" applyFill="1" applyBorder="1" applyAlignment="1" applyProtection="1">
      <alignment horizontal="center" vertical="top" wrapText="1"/>
    </xf>
    <xf numFmtId="0" fontId="32" fillId="0" borderId="0" xfId="17" applyNumberFormat="1" applyFont="1" applyFill="1" applyBorder="1" applyAlignment="1" applyProtection="1">
      <alignment horizontal="left" wrapText="1"/>
    </xf>
    <xf numFmtId="49" fontId="32" fillId="0" borderId="0" xfId="17" applyNumberFormat="1" applyFont="1" applyFill="1" applyBorder="1" applyAlignment="1" applyProtection="1">
      <alignment horizontal="left" wrapText="1"/>
    </xf>
    <xf numFmtId="0" fontId="27" fillId="0" borderId="0" xfId="30" applyFont="1" applyFill="1" applyAlignment="1" applyProtection="1">
      <alignment wrapText="1"/>
    </xf>
    <xf numFmtId="0" fontId="27" fillId="0" borderId="0" xfId="30" applyFont="1" applyFill="1" applyAlignment="1" applyProtection="1">
      <alignment horizontal="right" wrapText="1"/>
    </xf>
    <xf numFmtId="164" fontId="27" fillId="0" borderId="0" xfId="30" applyNumberFormat="1" applyFont="1" applyFill="1" applyAlignment="1" applyProtection="1">
      <alignment horizontal="right" wrapText="1"/>
    </xf>
    <xf numFmtId="0" fontId="80" fillId="0" borderId="0" xfId="1" applyNumberFormat="1" applyFont="1" applyFill="1" applyBorder="1" applyAlignment="1" applyProtection="1">
      <alignment horizontal="center" vertical="top"/>
    </xf>
    <xf numFmtId="0" fontId="53" fillId="0" borderId="0" xfId="30" applyFont="1" applyFill="1" applyAlignment="1" applyProtection="1">
      <alignment horizontal="center" wrapText="1"/>
    </xf>
    <xf numFmtId="0" fontId="27" fillId="0" borderId="0" xfId="30" applyFont="1" applyFill="1" applyAlignment="1" applyProtection="1">
      <alignment vertical="top" wrapText="1"/>
    </xf>
    <xf numFmtId="1" fontId="27" fillId="0" borderId="0" xfId="30" applyNumberFormat="1" applyFont="1" applyFill="1" applyAlignment="1" applyProtection="1">
      <alignment horizontal="right" wrapText="1"/>
    </xf>
    <xf numFmtId="172" fontId="69" fillId="0" borderId="0" xfId="14" applyNumberFormat="1" applyFont="1" applyFill="1" applyBorder="1" applyAlignment="1" applyProtection="1">
      <alignment horizontal="center" vertical="top"/>
    </xf>
    <xf numFmtId="0" fontId="27" fillId="0" borderId="0" xfId="30" applyFont="1" applyFill="1" applyAlignment="1" applyProtection="1">
      <alignment horizontal="left" vertical="top" wrapText="1"/>
    </xf>
    <xf numFmtId="0" fontId="27" fillId="0" borderId="0" xfId="17" applyNumberFormat="1" applyFont="1" applyFill="1" applyBorder="1" applyAlignment="1" applyProtection="1">
      <alignment horizontal="right" wrapText="1"/>
    </xf>
    <xf numFmtId="1" fontId="27" fillId="0" borderId="0" xfId="30" applyNumberFormat="1" applyFont="1" applyFill="1" applyAlignment="1" applyProtection="1">
      <alignment horizontal="center" wrapText="1"/>
    </xf>
    <xf numFmtId="0" fontId="27" fillId="0" borderId="0" xfId="2" applyFont="1" applyFill="1" applyAlignment="1" applyProtection="1">
      <alignment horizontal="left" vertical="top" wrapText="1"/>
    </xf>
    <xf numFmtId="1" fontId="27" fillId="0" borderId="0" xfId="17" applyNumberFormat="1" applyFont="1" applyFill="1" applyBorder="1" applyAlignment="1" applyProtection="1">
      <alignment horizontal="right" wrapText="1"/>
    </xf>
    <xf numFmtId="172" fontId="53" fillId="0" borderId="15" xfId="17" applyNumberFormat="1" applyFont="1" applyFill="1" applyBorder="1" applyAlignment="1" applyProtection="1">
      <alignment horizontal="center" vertical="center" wrapText="1"/>
    </xf>
    <xf numFmtId="4" fontId="32" fillId="0" borderId="5" xfId="15" applyNumberFormat="1" applyFont="1" applyFill="1" applyBorder="1" applyAlignment="1" applyProtection="1">
      <alignment horizontal="right"/>
    </xf>
    <xf numFmtId="0" fontId="95" fillId="0" borderId="0" xfId="1" applyFont="1" applyFill="1" applyBorder="1" applyAlignment="1" applyProtection="1">
      <alignment horizontal="left" vertical="top" wrapText="1"/>
    </xf>
    <xf numFmtId="0" fontId="96" fillId="0" borderId="0" xfId="33" applyFont="1" applyFill="1" applyAlignment="1" applyProtection="1">
      <alignment horizontal="center"/>
    </xf>
    <xf numFmtId="0" fontId="57" fillId="0" borderId="0" xfId="33" applyFont="1" applyFill="1" applyProtection="1"/>
    <xf numFmtId="172" fontId="53" fillId="0" borderId="0" xfId="28" applyNumberFormat="1" applyFont="1" applyFill="1" applyBorder="1" applyAlignment="1" applyProtection="1">
      <alignment horizontal="center" vertical="top" wrapText="1"/>
    </xf>
    <xf numFmtId="0" fontId="67" fillId="0" borderId="0" xfId="30" applyFont="1" applyFill="1" applyAlignment="1" applyProtection="1">
      <alignment horizontal="left" vertical="top" wrapText="1"/>
    </xf>
    <xf numFmtId="0" fontId="27" fillId="0" borderId="0" xfId="8" applyFont="1" applyFill="1" applyProtection="1"/>
    <xf numFmtId="4" fontId="32" fillId="0" borderId="0" xfId="17" applyNumberFormat="1" applyFont="1" applyFill="1" applyBorder="1" applyAlignment="1" applyProtection="1">
      <alignment horizontal="right" wrapText="1"/>
    </xf>
    <xf numFmtId="4" fontId="63" fillId="0" borderId="0" xfId="1" applyNumberFormat="1" applyFont="1" applyFill="1" applyBorder="1" applyProtection="1"/>
    <xf numFmtId="4" fontId="27" fillId="0" borderId="0" xfId="30" applyNumberFormat="1" applyFont="1" applyFill="1" applyBorder="1" applyAlignment="1" applyProtection="1">
      <alignment horizontal="right" wrapText="1"/>
    </xf>
    <xf numFmtId="0" fontId="57" fillId="0" borderId="0" xfId="33" applyFont="1" applyFill="1" applyBorder="1" applyProtection="1"/>
    <xf numFmtId="0" fontId="27" fillId="0" borderId="0" xfId="8" applyFont="1" applyFill="1" applyAlignment="1" applyProtection="1">
      <alignment horizontal="right"/>
      <protection locked="0"/>
    </xf>
    <xf numFmtId="1" fontId="93" fillId="0" borderId="0" xfId="17" applyNumberFormat="1" applyFont="1" applyFill="1" applyBorder="1" applyAlignment="1" applyProtection="1">
      <alignment horizontal="right" wrapText="1"/>
      <protection locked="0"/>
    </xf>
    <xf numFmtId="176" fontId="27" fillId="0" borderId="0" xfId="30" applyNumberFormat="1" applyFont="1" applyFill="1" applyAlignment="1" applyProtection="1">
      <alignment horizontal="right" wrapText="1"/>
    </xf>
    <xf numFmtId="1" fontId="27" fillId="0" borderId="0" xfId="17" applyNumberFormat="1" applyFont="1" applyFill="1" applyBorder="1" applyAlignment="1" applyProtection="1">
      <alignment horizontal="left" vertical="top" wrapText="1"/>
    </xf>
    <xf numFmtId="172" fontId="67" fillId="0" borderId="0" xfId="14" applyNumberFormat="1" applyFont="1" applyFill="1" applyBorder="1" applyAlignment="1" applyProtection="1">
      <alignment horizontal="center" vertical="top"/>
    </xf>
    <xf numFmtId="0" fontId="67" fillId="0" borderId="0" xfId="8" applyFont="1" applyFill="1" applyAlignment="1" applyProtection="1">
      <alignment horizontal="left" vertical="top" wrapText="1"/>
    </xf>
    <xf numFmtId="0" fontId="0" fillId="0" borderId="0" xfId="8" applyFont="1" applyFill="1" applyAlignment="1" applyProtection="1">
      <alignment horizontal="left" vertical="top" wrapText="1"/>
    </xf>
    <xf numFmtId="0" fontId="93" fillId="0" borderId="0" xfId="1" applyFont="1" applyFill="1" applyProtection="1"/>
    <xf numFmtId="0" fontId="67" fillId="0" borderId="0" xfId="22" applyNumberFormat="1" applyFont="1" applyFill="1" applyBorder="1" applyAlignment="1" applyProtection="1">
      <alignment horizontal="right"/>
    </xf>
    <xf numFmtId="0" fontId="27" fillId="0" borderId="0" xfId="8" applyFont="1" applyFill="1" applyAlignment="1" applyProtection="1">
      <alignment horizontal="right"/>
    </xf>
    <xf numFmtId="4" fontId="64" fillId="0" borderId="0" xfId="17" applyNumberFormat="1" applyFont="1" applyFill="1" applyBorder="1" applyAlignment="1" applyProtection="1">
      <alignment horizontal="right"/>
      <protection locked="0"/>
    </xf>
    <xf numFmtId="173" fontId="3" fillId="0" borderId="0" xfId="1" applyNumberFormat="1" applyFont="1" applyFill="1" applyBorder="1" applyAlignment="1" applyProtection="1">
      <alignment horizontal="right"/>
      <protection locked="0"/>
    </xf>
    <xf numFmtId="170" fontId="67" fillId="0" borderId="0" xfId="26" applyNumberFormat="1" applyFont="1" applyFill="1" applyBorder="1" applyProtection="1">
      <protection locked="0"/>
    </xf>
    <xf numFmtId="4" fontId="69" fillId="0" borderId="0" xfId="10" applyNumberFormat="1" applyFont="1" applyFill="1" applyBorder="1" applyAlignment="1" applyProtection="1">
      <alignment horizontal="right"/>
      <protection locked="0"/>
    </xf>
    <xf numFmtId="0" fontId="64" fillId="0" borderId="0" xfId="1" applyFont="1" applyFill="1" applyProtection="1">
      <protection locked="0"/>
    </xf>
    <xf numFmtId="0" fontId="64" fillId="0" borderId="0" xfId="1" applyFont="1" applyFill="1" applyAlignment="1" applyProtection="1">
      <protection locked="0"/>
    </xf>
    <xf numFmtId="0" fontId="91" fillId="0" borderId="0" xfId="27" applyFill="1" applyBorder="1" applyProtection="1">
      <protection locked="0"/>
    </xf>
    <xf numFmtId="0" fontId="67" fillId="0" borderId="0" xfId="1" applyFont="1" applyFill="1" applyAlignment="1" applyProtection="1">
      <alignment horizontal="center"/>
      <protection locked="0"/>
    </xf>
    <xf numFmtId="0" fontId="91" fillId="0" borderId="0" xfId="27" applyFill="1" applyProtection="1">
      <protection locked="0"/>
    </xf>
    <xf numFmtId="0" fontId="3" fillId="6" borderId="0" xfId="1" applyFill="1" applyAlignment="1" applyProtection="1">
      <alignment vertical="top"/>
      <protection locked="0"/>
    </xf>
    <xf numFmtId="0" fontId="64" fillId="0" borderId="0" xfId="1" applyFont="1" applyFill="1" applyAlignment="1" applyProtection="1">
      <alignment horizontal="right"/>
      <protection locked="0"/>
    </xf>
    <xf numFmtId="0" fontId="63" fillId="0" borderId="0" xfId="1" applyFont="1" applyFill="1" applyProtection="1">
      <protection locked="0"/>
    </xf>
    <xf numFmtId="4" fontId="3" fillId="0" borderId="0" xfId="1" applyNumberFormat="1" applyFont="1" applyFill="1" applyAlignment="1" applyProtection="1">
      <alignment horizontal="right"/>
      <protection locked="0"/>
    </xf>
    <xf numFmtId="0" fontId="27" fillId="0" borderId="0" xfId="1" applyFont="1" applyFill="1" applyBorder="1" applyProtection="1">
      <protection locked="0"/>
    </xf>
    <xf numFmtId="0" fontId="3" fillId="0" borderId="0" xfId="1" applyFont="1" applyFill="1" applyBorder="1" applyProtection="1">
      <protection locked="0"/>
    </xf>
    <xf numFmtId="0" fontId="67" fillId="0" borderId="0" xfId="1" applyFont="1" applyFill="1" applyBorder="1" applyAlignment="1" applyProtection="1">
      <alignment horizontal="left"/>
      <protection locked="0"/>
    </xf>
    <xf numFmtId="0" fontId="69" fillId="0" borderId="0" xfId="1" applyFont="1" applyFill="1" applyBorder="1" applyAlignment="1" applyProtection="1">
      <alignment horizontal="center"/>
      <protection locked="0"/>
    </xf>
    <xf numFmtId="4" fontId="67" fillId="0" borderId="0" xfId="21" applyNumberFormat="1" applyFont="1" applyFill="1" applyBorder="1" applyAlignment="1" applyProtection="1">
      <protection locked="0"/>
    </xf>
    <xf numFmtId="0" fontId="61" fillId="0" borderId="0" xfId="1" applyFont="1" applyFill="1" applyProtection="1">
      <protection locked="0"/>
    </xf>
    <xf numFmtId="4" fontId="3" fillId="0" borderId="0" xfId="1" applyNumberFormat="1" applyFont="1" applyFill="1" applyProtection="1">
      <protection locked="0"/>
    </xf>
    <xf numFmtId="4" fontId="3" fillId="0" borderId="0" xfId="1" applyNumberFormat="1" applyFill="1" applyAlignment="1" applyProtection="1">
      <alignment horizontal="right"/>
      <protection locked="0"/>
    </xf>
    <xf numFmtId="0" fontId="3" fillId="0" borderId="0" xfId="1" applyFill="1" applyBorder="1" applyAlignment="1" applyProtection="1">
      <alignment horizontal="right"/>
      <protection locked="0"/>
    </xf>
    <xf numFmtId="4" fontId="64" fillId="0" borderId="0" xfId="15" applyNumberFormat="1" applyFont="1" applyFill="1" applyProtection="1">
      <protection locked="0"/>
    </xf>
    <xf numFmtId="172" fontId="66" fillId="0" borderId="0" xfId="17" applyNumberFormat="1" applyFont="1" applyFill="1" applyBorder="1" applyAlignment="1" applyProtection="1">
      <alignment horizontal="center"/>
    </xf>
    <xf numFmtId="0" fontId="86" fillId="0" borderId="0" xfId="17" applyNumberFormat="1" applyFont="1" applyFill="1" applyBorder="1" applyAlignment="1" applyProtection="1">
      <alignment horizontal="left" vertical="top"/>
    </xf>
    <xf numFmtId="0" fontId="64" fillId="0" borderId="0" xfId="17" applyNumberFormat="1" applyFont="1" applyFill="1" applyBorder="1" applyAlignment="1" applyProtection="1">
      <alignment horizontal="right"/>
    </xf>
    <xf numFmtId="172" fontId="64" fillId="0" borderId="0" xfId="17" applyNumberFormat="1" applyFont="1" applyFill="1" applyBorder="1" applyAlignment="1" applyProtection="1">
      <alignment horizontal="center"/>
    </xf>
    <xf numFmtId="164" fontId="80" fillId="0" borderId="0" xfId="1" applyNumberFormat="1" applyFont="1" applyFill="1" applyBorder="1" applyAlignment="1" applyProtection="1">
      <alignment horizontal="right"/>
    </xf>
    <xf numFmtId="0" fontId="67" fillId="0" borderId="0" xfId="25" applyFont="1" applyFill="1" applyAlignment="1" applyProtection="1">
      <alignment wrapText="1"/>
    </xf>
    <xf numFmtId="0" fontId="3" fillId="0" borderId="0" xfId="1" applyFont="1" applyFill="1" applyAlignment="1" applyProtection="1">
      <alignment horizontal="right"/>
    </xf>
    <xf numFmtId="164" fontId="3" fillId="0" borderId="0" xfId="1" applyNumberFormat="1" applyFont="1" applyFill="1" applyAlignment="1" applyProtection="1"/>
    <xf numFmtId="0" fontId="67" fillId="0" borderId="0" xfId="10" applyNumberFormat="1" applyFont="1" applyFill="1" applyBorder="1" applyAlignment="1" applyProtection="1">
      <alignment horizontal="left" vertical="top" wrapText="1"/>
    </xf>
    <xf numFmtId="164" fontId="67" fillId="0" borderId="0" xfId="1" applyNumberFormat="1" applyFont="1" applyFill="1" applyAlignment="1" applyProtection="1"/>
    <xf numFmtId="0" fontId="67" fillId="0" borderId="0" xfId="25" applyNumberFormat="1" applyFont="1" applyFill="1" applyBorder="1" applyAlignment="1" applyProtection="1">
      <alignment horizontal="left" wrapText="1"/>
    </xf>
    <xf numFmtId="0" fontId="67" fillId="0" borderId="0" xfId="15" applyNumberFormat="1" applyFont="1" applyFill="1" applyAlignment="1" applyProtection="1">
      <alignment horizontal="right"/>
    </xf>
    <xf numFmtId="164" fontId="67" fillId="0" borderId="0" xfId="15" applyNumberFormat="1" applyFont="1" applyFill="1" applyAlignment="1" applyProtection="1">
      <alignment horizontal="right"/>
    </xf>
    <xf numFmtId="9" fontId="67" fillId="0" borderId="0" xfId="1" applyNumberFormat="1" applyFont="1" applyFill="1" applyBorder="1" applyAlignment="1" applyProtection="1">
      <alignment horizontal="right"/>
    </xf>
    <xf numFmtId="164" fontId="67" fillId="0" borderId="0" xfId="10" applyNumberFormat="1" applyFont="1" applyFill="1" applyBorder="1" applyAlignment="1" applyProtection="1">
      <alignment horizontal="right"/>
    </xf>
    <xf numFmtId="0" fontId="67" fillId="0" borderId="0" xfId="22" applyNumberFormat="1" applyFont="1" applyFill="1" applyBorder="1" applyAlignment="1" applyProtection="1">
      <alignment vertical="top" wrapText="1"/>
    </xf>
    <xf numFmtId="0" fontId="67" fillId="0" borderId="0" xfId="20" applyNumberFormat="1" applyFont="1" applyFill="1" applyBorder="1" applyAlignment="1" applyProtection="1">
      <alignment horizontal="left" vertical="top" wrapText="1"/>
    </xf>
    <xf numFmtId="0" fontId="67" fillId="0" borderId="0" xfId="22" applyNumberFormat="1" applyFont="1" applyFill="1" applyBorder="1" applyAlignment="1" applyProtection="1">
      <alignment vertical="top"/>
    </xf>
    <xf numFmtId="0" fontId="67" fillId="0" borderId="0" xfId="15" applyFont="1" applyFill="1" applyAlignment="1" applyProtection="1">
      <alignment horizontal="right"/>
    </xf>
    <xf numFmtId="0" fontId="67" fillId="0" borderId="0" xfId="21" applyFont="1" applyFill="1" applyAlignment="1" applyProtection="1">
      <alignment vertical="top" wrapText="1"/>
    </xf>
    <xf numFmtId="0" fontId="91" fillId="0" borderId="0" xfId="27" applyFont="1" applyFill="1" applyAlignment="1" applyProtection="1">
      <alignment horizontal="right"/>
    </xf>
    <xf numFmtId="164" fontId="91" fillId="0" borderId="0" xfId="27" applyNumberFormat="1" applyFont="1" applyFill="1" applyAlignment="1" applyProtection="1"/>
    <xf numFmtId="0" fontId="67" fillId="0" borderId="0" xfId="21" quotePrefix="1" applyFont="1" applyFill="1" applyAlignment="1" applyProtection="1">
      <alignment vertical="top" wrapText="1"/>
    </xf>
    <xf numFmtId="0" fontId="67" fillId="0" borderId="0" xfId="1" applyFont="1" applyFill="1" applyAlignment="1" applyProtection="1">
      <alignment vertical="top" wrapText="1"/>
    </xf>
    <xf numFmtId="176" fontId="3" fillId="0" borderId="0" xfId="1" applyNumberFormat="1" applyFont="1" applyFill="1" applyAlignment="1" applyProtection="1"/>
    <xf numFmtId="164" fontId="91" fillId="0" borderId="0" xfId="27" applyNumberFormat="1" applyFont="1" applyFill="1" applyAlignment="1" applyProtection="1">
      <alignment horizontal="right"/>
    </xf>
    <xf numFmtId="0" fontId="67" fillId="0" borderId="0" xfId="1" applyFont="1" applyFill="1" applyAlignment="1" applyProtection="1">
      <alignment vertical="top"/>
    </xf>
    <xf numFmtId="0" fontId="64" fillId="0" borderId="0" xfId="1" applyFont="1" applyFill="1" applyAlignment="1" applyProtection="1">
      <alignment horizontal="right"/>
    </xf>
    <xf numFmtId="164" fontId="64" fillId="0" borderId="0" xfId="1" applyNumberFormat="1" applyFont="1" applyFill="1" applyAlignment="1" applyProtection="1">
      <alignment horizontal="right"/>
    </xf>
    <xf numFmtId="164" fontId="3" fillId="0" borderId="0" xfId="1" applyNumberFormat="1" applyFont="1" applyFill="1" applyBorder="1" applyAlignment="1" applyProtection="1">
      <alignment horizontal="right"/>
    </xf>
    <xf numFmtId="0" fontId="64" fillId="0" borderId="0" xfId="10" applyNumberFormat="1" applyFont="1" applyFill="1" applyBorder="1" applyAlignment="1" applyProtection="1">
      <alignment horizontal="left" vertical="top" wrapText="1"/>
    </xf>
    <xf numFmtId="0" fontId="27" fillId="0" borderId="0" xfId="1" applyFont="1" applyFill="1" applyAlignment="1" applyProtection="1">
      <alignment wrapText="1"/>
    </xf>
    <xf numFmtId="0" fontId="67" fillId="0" borderId="0" xfId="21" applyFont="1" applyFill="1" applyBorder="1" applyAlignment="1" applyProtection="1">
      <alignment horizontal="center" wrapText="1"/>
    </xf>
    <xf numFmtId="164" fontId="67" fillId="0" borderId="0" xfId="21" applyNumberFormat="1" applyFont="1" applyFill="1" applyBorder="1" applyAlignment="1" applyProtection="1">
      <alignment horizontal="center"/>
    </xf>
    <xf numFmtId="0" fontId="32" fillId="0" borderId="0" xfId="17" applyNumberFormat="1" applyFont="1" applyFill="1" applyBorder="1" applyAlignment="1" applyProtection="1">
      <alignment horizontal="left" vertical="top" wrapText="1"/>
    </xf>
    <xf numFmtId="0" fontId="27" fillId="0" borderId="0" xfId="1" applyFont="1" applyFill="1" applyAlignment="1" applyProtection="1">
      <alignment horizontal="right"/>
    </xf>
    <xf numFmtId="164" fontId="64" fillId="0" borderId="0" xfId="1" applyNumberFormat="1" applyFont="1" applyFill="1" applyAlignment="1" applyProtection="1">
      <alignment horizontal="center"/>
    </xf>
    <xf numFmtId="49" fontId="27" fillId="0" borderId="0" xfId="28" applyNumberFormat="1" applyFont="1" applyFill="1" applyBorder="1" applyAlignment="1" applyProtection="1">
      <alignment horizontal="left" vertical="top"/>
    </xf>
    <xf numFmtId="164" fontId="64" fillId="0" borderId="0" xfId="1" applyNumberFormat="1" applyFont="1" applyFill="1" applyBorder="1" applyAlignment="1" applyProtection="1">
      <alignment horizontal="center"/>
    </xf>
    <xf numFmtId="0" fontId="27" fillId="0" borderId="0" xfId="1" applyFont="1" applyFill="1" applyBorder="1" applyAlignment="1" applyProtection="1">
      <alignment horizontal="left"/>
    </xf>
    <xf numFmtId="0" fontId="67" fillId="0" borderId="0" xfId="1" applyFont="1" applyFill="1" applyBorder="1" applyAlignment="1" applyProtection="1">
      <alignment horizontal="center"/>
    </xf>
    <xf numFmtId="0" fontId="3" fillId="0" borderId="0" xfId="1" applyFill="1" applyBorder="1" applyProtection="1"/>
    <xf numFmtId="0" fontId="67" fillId="0" borderId="0" xfId="1" applyFont="1" applyFill="1" applyBorder="1" applyAlignment="1" applyProtection="1">
      <alignment horizontal="left"/>
    </xf>
    <xf numFmtId="0" fontId="27" fillId="0" borderId="0" xfId="1" applyFont="1" applyFill="1" applyBorder="1" applyAlignment="1" applyProtection="1">
      <alignment horizontal="center"/>
    </xf>
    <xf numFmtId="0" fontId="67" fillId="0" borderId="0" xfId="1" applyFont="1" applyFill="1" applyBorder="1" applyAlignment="1" applyProtection="1">
      <alignment horizontal="right"/>
    </xf>
    <xf numFmtId="164" fontId="67" fillId="0" borderId="0" xfId="21" applyNumberFormat="1" applyFont="1" applyFill="1" applyBorder="1" applyAlignment="1" applyProtection="1"/>
    <xf numFmtId="0" fontId="3" fillId="0" borderId="0" xfId="1" applyFont="1" applyFill="1" applyAlignment="1" applyProtection="1">
      <alignment horizontal="center"/>
    </xf>
    <xf numFmtId="0" fontId="3" fillId="0" borderId="0" xfId="1" applyFill="1" applyBorder="1" applyAlignment="1" applyProtection="1">
      <alignment vertical="top" wrapText="1"/>
    </xf>
    <xf numFmtId="0" fontId="27" fillId="0" borderId="0" xfId="17" applyNumberFormat="1" applyFont="1" applyFill="1" applyBorder="1" applyAlignment="1" applyProtection="1">
      <alignment horizontal="right" vertical="center"/>
    </xf>
    <xf numFmtId="0" fontId="61" fillId="0" borderId="0" xfId="1" applyFont="1" applyFill="1" applyProtection="1"/>
    <xf numFmtId="0" fontId="3" fillId="0" borderId="0" xfId="1" applyFont="1" applyFill="1" applyBorder="1" applyAlignment="1" applyProtection="1">
      <alignment horizontal="justify" wrapText="1"/>
    </xf>
    <xf numFmtId="0" fontId="67" fillId="0" borderId="0" xfId="1" applyFont="1" applyFill="1" applyAlignment="1" applyProtection="1">
      <alignment horizontal="center"/>
    </xf>
    <xf numFmtId="0" fontId="67" fillId="0" borderId="0" xfId="14" quotePrefix="1" applyNumberFormat="1" applyFont="1" applyFill="1" applyBorder="1" applyAlignment="1" applyProtection="1">
      <alignment horizontal="left" wrapText="1"/>
    </xf>
    <xf numFmtId="172" fontId="69" fillId="0" borderId="0" xfId="29" applyNumberFormat="1" applyFont="1" applyFill="1" applyBorder="1" applyAlignment="1" applyProtection="1">
      <alignment horizontal="center" vertical="top"/>
    </xf>
    <xf numFmtId="0" fontId="27" fillId="0" borderId="0" xfId="1" applyFont="1" applyFill="1" applyProtection="1"/>
    <xf numFmtId="164" fontId="3" fillId="0" borderId="0" xfId="1" applyNumberFormat="1" applyFill="1" applyAlignment="1" applyProtection="1">
      <alignment horizontal="right"/>
    </xf>
    <xf numFmtId="0" fontId="3" fillId="0" borderId="0" xfId="1" applyFill="1" applyBorder="1" applyAlignment="1" applyProtection="1">
      <alignment horizontal="right"/>
    </xf>
    <xf numFmtId="164" fontId="67" fillId="0" borderId="0" xfId="10" applyNumberFormat="1" applyFont="1" applyFill="1" applyBorder="1" applyAlignment="1" applyProtection="1">
      <alignment vertical="center"/>
    </xf>
    <xf numFmtId="0" fontId="3" fillId="0" borderId="0" xfId="1" applyFill="1" applyAlignment="1" applyProtection="1">
      <alignment horizontal="left" vertical="top" wrapText="1"/>
    </xf>
    <xf numFmtId="164" fontId="67" fillId="0" borderId="0" xfId="10" applyNumberFormat="1" applyFont="1" applyFill="1" applyAlignment="1" applyProtection="1">
      <alignment vertical="center"/>
    </xf>
    <xf numFmtId="0" fontId="3" fillId="0" borderId="0" xfId="1" applyFill="1" applyBorder="1" applyAlignment="1" applyProtection="1">
      <alignment horizontal="left" vertical="top" wrapText="1"/>
    </xf>
    <xf numFmtId="164" fontId="61" fillId="0" borderId="5" xfId="10" applyNumberFormat="1" applyFont="1" applyFill="1" applyBorder="1" applyAlignment="1" applyProtection="1">
      <alignment vertical="center"/>
    </xf>
    <xf numFmtId="0" fontId="64" fillId="0" borderId="0" xfId="15" applyNumberFormat="1" applyFont="1" applyFill="1" applyAlignment="1" applyProtection="1">
      <alignment horizontal="right"/>
    </xf>
    <xf numFmtId="172" fontId="64" fillId="0" borderId="0" xfId="15" applyNumberFormat="1" applyFont="1" applyFill="1" applyAlignment="1" applyProtection="1">
      <alignment horizontal="center"/>
    </xf>
    <xf numFmtId="0" fontId="64" fillId="0" borderId="0" xfId="15" applyNumberFormat="1" applyFont="1" applyFill="1" applyAlignment="1" applyProtection="1">
      <alignment horizontal="left" vertical="top"/>
    </xf>
    <xf numFmtId="4" fontId="64" fillId="0" borderId="0" xfId="17" applyNumberFormat="1" applyFont="1" applyFill="1" applyBorder="1" applyAlignment="1" applyProtection="1">
      <alignment horizontal="right"/>
    </xf>
    <xf numFmtId="173" fontId="3" fillId="0" borderId="0" xfId="1" applyNumberFormat="1" applyFont="1" applyFill="1" applyBorder="1" applyAlignment="1" applyProtection="1">
      <alignment horizontal="right"/>
    </xf>
    <xf numFmtId="4" fontId="64" fillId="0" borderId="0" xfId="1" applyNumberFormat="1" applyFont="1" applyFill="1" applyProtection="1"/>
    <xf numFmtId="4" fontId="3" fillId="0" borderId="0" xfId="1" applyNumberFormat="1" applyFont="1" applyFill="1" applyAlignment="1" applyProtection="1">
      <alignment horizontal="right"/>
    </xf>
    <xf numFmtId="4" fontId="67" fillId="0" borderId="0" xfId="1" applyNumberFormat="1" applyFont="1" applyFill="1" applyAlignment="1" applyProtection="1">
      <alignment horizontal="right"/>
    </xf>
    <xf numFmtId="4" fontId="3" fillId="0" borderId="0" xfId="1" applyNumberFormat="1" applyFill="1" applyAlignment="1" applyProtection="1">
      <alignment horizontal="right"/>
    </xf>
    <xf numFmtId="4" fontId="64" fillId="0" borderId="0" xfId="15" applyNumberFormat="1" applyFont="1" applyFill="1" applyProtection="1"/>
    <xf numFmtId="4" fontId="87" fillId="0" borderId="0" xfId="10" applyNumberFormat="1" applyFont="1" applyFill="1" applyBorder="1" applyAlignment="1" applyProtection="1">
      <alignment horizontal="right"/>
      <protection locked="0"/>
    </xf>
    <xf numFmtId="4" fontId="67" fillId="0" borderId="0" xfId="10" applyNumberFormat="1" applyFont="1" applyFill="1" applyBorder="1" applyAlignment="1" applyProtection="1">
      <alignment horizontal="right"/>
      <protection locked="0"/>
    </xf>
    <xf numFmtId="173" fontId="57" fillId="0" borderId="0" xfId="0" applyNumberFormat="1" applyFont="1" applyFill="1" applyBorder="1" applyAlignment="1" applyProtection="1">
      <alignment horizontal="right"/>
      <protection locked="0"/>
    </xf>
    <xf numFmtId="0" fontId="64" fillId="0" borderId="0" xfId="1" applyFont="1" applyFill="1" applyBorder="1" applyAlignment="1" applyProtection="1">
      <protection locked="0"/>
    </xf>
    <xf numFmtId="0" fontId="77" fillId="0" borderId="0" xfId="1" applyFont="1" applyFill="1" applyProtection="1">
      <protection locked="0"/>
    </xf>
    <xf numFmtId="4" fontId="64" fillId="0" borderId="0" xfId="10" applyNumberFormat="1" applyFont="1" applyFill="1" applyBorder="1" applyAlignment="1" applyProtection="1">
      <alignment horizontal="right"/>
      <protection locked="0"/>
    </xf>
    <xf numFmtId="173" fontId="64" fillId="0" borderId="0" xfId="21" applyNumberFormat="1" applyFont="1" applyFill="1" applyBorder="1" applyAlignment="1" applyProtection="1">
      <alignment horizontal="right"/>
      <protection locked="0"/>
    </xf>
    <xf numFmtId="0" fontId="67" fillId="0" borderId="0" xfId="1" applyFont="1" applyFill="1" applyAlignment="1" applyProtection="1">
      <protection locked="0"/>
    </xf>
    <xf numFmtId="0" fontId="67" fillId="0" borderId="0" xfId="1" applyFont="1" applyFill="1" applyBorder="1" applyAlignment="1" applyProtection="1">
      <protection locked="0"/>
    </xf>
    <xf numFmtId="4" fontId="67" fillId="0" borderId="0" xfId="7" applyNumberFormat="1" applyFont="1" applyFill="1" applyBorder="1" applyAlignment="1" applyProtection="1">
      <alignment horizontal="right"/>
      <protection locked="0"/>
    </xf>
    <xf numFmtId="177" fontId="3" fillId="0" borderId="0" xfId="1" applyNumberFormat="1" applyFill="1" applyProtection="1">
      <protection locked="0"/>
    </xf>
    <xf numFmtId="4" fontId="64" fillId="0" borderId="0" xfId="7" applyNumberFormat="1" applyFont="1" applyFill="1" applyAlignment="1" applyProtection="1">
      <alignment horizontal="right"/>
      <protection locked="0"/>
    </xf>
    <xf numFmtId="4" fontId="64" fillId="0" borderId="0" xfId="14" applyNumberFormat="1" applyFont="1" applyFill="1" applyBorder="1" applyAlignment="1" applyProtection="1">
      <alignment horizontal="right"/>
      <protection locked="0"/>
    </xf>
    <xf numFmtId="4" fontId="64" fillId="0" borderId="14" xfId="14" applyNumberFormat="1" applyFont="1" applyFill="1" applyBorder="1" applyAlignment="1" applyProtection="1">
      <alignment horizontal="right"/>
      <protection locked="0"/>
    </xf>
    <xf numFmtId="4" fontId="64" fillId="0" borderId="14" xfId="10" applyNumberFormat="1" applyFont="1" applyFill="1" applyBorder="1" applyAlignment="1" applyProtection="1">
      <alignment horizontal="right"/>
      <protection locked="0"/>
    </xf>
    <xf numFmtId="0" fontId="90" fillId="0" borderId="0" xfId="1" applyFont="1" applyFill="1" applyProtection="1">
      <protection locked="0"/>
    </xf>
    <xf numFmtId="4" fontId="67" fillId="0" borderId="0" xfId="1" applyNumberFormat="1" applyFont="1" applyFill="1" applyBorder="1" applyProtection="1">
      <protection locked="0"/>
    </xf>
    <xf numFmtId="172" fontId="86" fillId="0" borderId="0" xfId="10" applyNumberFormat="1" applyFont="1" applyFill="1" applyBorder="1" applyAlignment="1" applyProtection="1">
      <alignment horizontal="center" vertical="top"/>
    </xf>
    <xf numFmtId="0" fontId="86" fillId="0" borderId="0" xfId="10" applyNumberFormat="1" applyFont="1" applyFill="1" applyBorder="1" applyAlignment="1" applyProtection="1">
      <alignment horizontal="left" vertical="top"/>
    </xf>
    <xf numFmtId="0" fontId="87" fillId="0" borderId="0" xfId="1" applyFont="1" applyFill="1" applyAlignment="1" applyProtection="1">
      <alignment horizontal="right"/>
    </xf>
    <xf numFmtId="164" fontId="87" fillId="0" borderId="0" xfId="10" applyNumberFormat="1" applyFont="1" applyFill="1" applyBorder="1" applyAlignment="1" applyProtection="1">
      <alignment horizontal="right"/>
    </xf>
    <xf numFmtId="0" fontId="61" fillId="0" borderId="0" xfId="10" applyNumberFormat="1" applyFont="1" applyFill="1" applyBorder="1" applyAlignment="1" applyProtection="1">
      <alignment horizontal="left" vertical="top" wrapText="1"/>
    </xf>
    <xf numFmtId="172" fontId="63" fillId="0" borderId="0" xfId="10" applyNumberFormat="1" applyFont="1" applyFill="1" applyBorder="1" applyAlignment="1" applyProtection="1">
      <alignment horizontal="center" vertical="top"/>
    </xf>
    <xf numFmtId="0" fontId="63" fillId="0" borderId="0" xfId="10" applyNumberFormat="1" applyFont="1" applyFill="1" applyBorder="1" applyAlignment="1" applyProtection="1">
      <alignment horizontal="left" vertical="top" wrapText="1"/>
    </xf>
    <xf numFmtId="172" fontId="96" fillId="0" borderId="0" xfId="14" applyNumberFormat="1" applyFont="1" applyFill="1" applyBorder="1" applyAlignment="1" applyProtection="1">
      <alignment horizontal="center" vertical="top"/>
    </xf>
    <xf numFmtId="0" fontId="57" fillId="0" borderId="0" xfId="10" applyNumberFormat="1" applyFont="1" applyFill="1" applyBorder="1" applyAlignment="1" applyProtection="1">
      <alignment horizontal="left" vertical="top" wrapText="1"/>
    </xf>
    <xf numFmtId="0" fontId="57" fillId="0" borderId="0" xfId="0" applyFont="1" applyFill="1" applyAlignment="1" applyProtection="1">
      <alignment horizontal="right" wrapText="1"/>
    </xf>
    <xf numFmtId="164" fontId="57" fillId="0" borderId="0" xfId="0" applyNumberFormat="1" applyFont="1" applyFill="1" applyProtection="1"/>
    <xf numFmtId="0" fontId="57" fillId="0" borderId="0" xfId="1" applyFont="1" applyFill="1" applyAlignment="1" applyProtection="1">
      <alignment horizontal="right" wrapText="1"/>
    </xf>
    <xf numFmtId="164" fontId="57" fillId="0" borderId="0" xfId="1" applyNumberFormat="1" applyFont="1" applyFill="1" applyProtection="1"/>
    <xf numFmtId="164" fontId="64" fillId="0" borderId="0" xfId="1" applyNumberFormat="1" applyFont="1" applyFill="1" applyProtection="1"/>
    <xf numFmtId="0" fontId="64" fillId="0" borderId="0" xfId="1" applyNumberFormat="1" applyFont="1" applyFill="1" applyBorder="1" applyAlignment="1" applyProtection="1">
      <alignment horizontal="left" vertical="top" wrapText="1"/>
    </xf>
    <xf numFmtId="172" fontId="83" fillId="0" borderId="0" xfId="10" applyNumberFormat="1" applyFont="1" applyFill="1" applyBorder="1" applyAlignment="1" applyProtection="1">
      <alignment horizontal="center" vertical="top"/>
    </xf>
    <xf numFmtId="0" fontId="77" fillId="0" borderId="0" xfId="11" applyNumberFormat="1" applyFont="1" applyFill="1" applyBorder="1" applyAlignment="1" applyProtection="1">
      <alignment horizontal="left" vertical="top" wrapText="1"/>
    </xf>
    <xf numFmtId="9" fontId="77" fillId="0" borderId="0" xfId="1" applyNumberFormat="1" applyFont="1" applyFill="1" applyBorder="1" applyAlignment="1" applyProtection="1">
      <alignment horizontal="right"/>
    </xf>
    <xf numFmtId="164" fontId="77" fillId="0" borderId="0" xfId="11" applyNumberFormat="1" applyFont="1" applyFill="1" applyBorder="1" applyAlignment="1" applyProtection="1">
      <alignment horizontal="right"/>
    </xf>
    <xf numFmtId="0" fontId="67" fillId="0" borderId="0" xfId="1" quotePrefix="1" applyFont="1" applyFill="1" applyAlignment="1" applyProtection="1">
      <alignment horizontal="left" vertical="top" wrapText="1"/>
    </xf>
    <xf numFmtId="9" fontId="64" fillId="0" borderId="0" xfId="1" applyNumberFormat="1" applyFont="1" applyFill="1" applyBorder="1" applyAlignment="1" applyProtection="1">
      <alignment horizontal="right"/>
    </xf>
    <xf numFmtId="164" fontId="64" fillId="0" borderId="0" xfId="10" applyNumberFormat="1" applyFont="1" applyFill="1" applyBorder="1" applyAlignment="1" applyProtection="1">
      <alignment horizontal="right"/>
    </xf>
    <xf numFmtId="0" fontId="64" fillId="0" borderId="0" xfId="1" applyFont="1" applyFill="1" applyAlignment="1" applyProtection="1">
      <alignment vertical="top" wrapText="1"/>
    </xf>
    <xf numFmtId="0" fontId="67" fillId="0" borderId="0" xfId="12" applyNumberFormat="1" applyFont="1" applyFill="1" applyBorder="1" applyAlignment="1" applyProtection="1">
      <alignment horizontal="left" vertical="top" wrapText="1"/>
    </xf>
    <xf numFmtId="164" fontId="64" fillId="0" borderId="0" xfId="21" applyNumberFormat="1" applyFont="1" applyFill="1" applyBorder="1" applyAlignment="1" applyProtection="1">
      <alignment horizontal="center"/>
    </xf>
    <xf numFmtId="0" fontId="67" fillId="0" borderId="0" xfId="7" quotePrefix="1" applyNumberFormat="1" applyFont="1" applyFill="1" applyBorder="1" applyAlignment="1" applyProtection="1">
      <alignment horizontal="left" vertical="top" wrapText="1"/>
    </xf>
    <xf numFmtId="164" fontId="57" fillId="0" borderId="0" xfId="1" applyNumberFormat="1" applyFont="1" applyFill="1" applyBorder="1" applyAlignment="1" applyProtection="1">
      <alignment horizontal="right"/>
    </xf>
    <xf numFmtId="164" fontId="57" fillId="0" borderId="0" xfId="17" applyNumberFormat="1" applyFont="1" applyFill="1" applyBorder="1" applyAlignment="1" applyProtection="1">
      <alignment horizontal="center"/>
    </xf>
    <xf numFmtId="0" fontId="67" fillId="0" borderId="0" xfId="13" applyNumberFormat="1" applyFont="1" applyFill="1" applyBorder="1" applyAlignment="1" applyProtection="1">
      <alignment horizontal="left" vertical="top" wrapText="1"/>
    </xf>
    <xf numFmtId="164" fontId="64" fillId="0" borderId="0" xfId="7" applyNumberFormat="1" applyFont="1" applyFill="1" applyAlignment="1" applyProtection="1">
      <alignment horizontal="right"/>
    </xf>
    <xf numFmtId="0" fontId="67" fillId="0" borderId="0" xfId="14" applyNumberFormat="1" applyFont="1" applyFill="1" applyBorder="1" applyAlignment="1" applyProtection="1">
      <alignment horizontal="left" vertical="top" wrapText="1"/>
    </xf>
    <xf numFmtId="164" fontId="64" fillId="0" borderId="0" xfId="14" applyNumberFormat="1" applyFont="1" applyFill="1" applyBorder="1" applyAlignment="1" applyProtection="1">
      <alignment horizontal="center"/>
    </xf>
    <xf numFmtId="0" fontId="67" fillId="0" borderId="0" xfId="14" quotePrefix="1" applyNumberFormat="1" applyFont="1" applyFill="1" applyBorder="1" applyAlignment="1" applyProtection="1">
      <alignment horizontal="left" vertical="top" wrapText="1"/>
    </xf>
    <xf numFmtId="9" fontId="67" fillId="0" borderId="14" xfId="1" applyNumberFormat="1" applyFont="1" applyFill="1" applyBorder="1" applyAlignment="1" applyProtection="1">
      <alignment horizontal="right"/>
    </xf>
    <xf numFmtId="164" fontId="64" fillId="0" borderId="14" xfId="14" applyNumberFormat="1" applyFont="1" applyFill="1" applyBorder="1" applyAlignment="1" applyProtection="1">
      <alignment horizontal="center"/>
    </xf>
    <xf numFmtId="0" fontId="3" fillId="0" borderId="0" xfId="10" applyNumberFormat="1" applyFont="1" applyFill="1" applyBorder="1" applyAlignment="1" applyProtection="1">
      <alignment horizontal="left" vertical="top" wrapText="1"/>
    </xf>
    <xf numFmtId="0" fontId="67" fillId="0" borderId="0" xfId="10" quotePrefix="1" applyNumberFormat="1" applyFont="1" applyFill="1" applyBorder="1" applyAlignment="1" applyProtection="1">
      <alignment horizontal="left" vertical="top" wrapText="1"/>
    </xf>
    <xf numFmtId="164" fontId="64" fillId="0" borderId="14" xfId="10" applyNumberFormat="1" applyFont="1" applyFill="1" applyBorder="1" applyAlignment="1" applyProtection="1">
      <alignment horizontal="right"/>
    </xf>
    <xf numFmtId="0" fontId="67" fillId="0" borderId="0" xfId="10" quotePrefix="1" applyNumberFormat="1" applyFont="1" applyFill="1" applyBorder="1" applyAlignment="1" applyProtection="1">
      <alignment horizontal="left" wrapText="1"/>
    </xf>
    <xf numFmtId="0" fontId="67" fillId="0" borderId="0" xfId="18" applyNumberFormat="1" applyFont="1" applyFill="1" applyBorder="1" applyAlignment="1" applyProtection="1">
      <alignment horizontal="left" vertical="top" wrapText="1"/>
    </xf>
    <xf numFmtId="164" fontId="67" fillId="0" borderId="0" xfId="14" applyNumberFormat="1" applyFont="1" applyFill="1" applyBorder="1" applyAlignment="1" applyProtection="1">
      <alignment horizontal="center"/>
    </xf>
    <xf numFmtId="0" fontId="61" fillId="0" borderId="0" xfId="1" applyFont="1" applyFill="1" applyBorder="1" applyAlignment="1" applyProtection="1">
      <alignment horizontal="left" vertical="top" wrapText="1"/>
    </xf>
    <xf numFmtId="164" fontId="67" fillId="0" borderId="0" xfId="1" applyNumberFormat="1" applyFont="1" applyFill="1" applyBorder="1" applyProtection="1"/>
    <xf numFmtId="4" fontId="87" fillId="0" borderId="0" xfId="10" applyNumberFormat="1" applyFont="1" applyFill="1" applyBorder="1" applyAlignment="1" applyProtection="1">
      <alignment horizontal="right"/>
    </xf>
    <xf numFmtId="4" fontId="67" fillId="0" borderId="0" xfId="10" applyNumberFormat="1" applyFont="1" applyFill="1" applyBorder="1" applyAlignment="1" applyProtection="1">
      <alignment horizontal="right"/>
    </xf>
    <xf numFmtId="173" fontId="57" fillId="0" borderId="0" xfId="0" applyNumberFormat="1" applyFont="1" applyFill="1" applyBorder="1" applyAlignment="1" applyProtection="1">
      <alignment horizontal="right"/>
    </xf>
    <xf numFmtId="173" fontId="64" fillId="0" borderId="0" xfId="12" applyNumberFormat="1" applyFont="1" applyFill="1" applyBorder="1" applyAlignment="1" applyProtection="1">
      <alignment horizontal="right"/>
    </xf>
    <xf numFmtId="173" fontId="57" fillId="0" borderId="0" xfId="1" applyNumberFormat="1" applyFont="1" applyFill="1" applyAlignment="1" applyProtection="1">
      <alignment horizontal="right"/>
    </xf>
    <xf numFmtId="4" fontId="67" fillId="0" borderId="0" xfId="12" applyNumberFormat="1" applyFont="1" applyFill="1" applyBorder="1" applyAlignment="1" applyProtection="1">
      <alignment horizontal="right"/>
    </xf>
    <xf numFmtId="4" fontId="64" fillId="0" borderId="0" xfId="12" applyNumberFormat="1" applyFont="1" applyFill="1" applyBorder="1" applyAlignment="1" applyProtection="1">
      <alignment horizontal="right"/>
    </xf>
    <xf numFmtId="4" fontId="64" fillId="0" borderId="0" xfId="14" applyNumberFormat="1" applyFont="1" applyFill="1" applyBorder="1" applyAlignment="1" applyProtection="1">
      <alignment horizontal="right"/>
    </xf>
    <xf numFmtId="4" fontId="64" fillId="0" borderId="14" xfId="14" applyNumberFormat="1" applyFont="1" applyFill="1" applyBorder="1" applyAlignment="1" applyProtection="1">
      <alignment horizontal="right"/>
    </xf>
    <xf numFmtId="4" fontId="64" fillId="0" borderId="0" xfId="10" applyNumberFormat="1" applyFont="1" applyFill="1" applyBorder="1" applyAlignment="1" applyProtection="1">
      <alignment horizontal="right"/>
    </xf>
    <xf numFmtId="4" fontId="64" fillId="0" borderId="14" xfId="10" applyNumberFormat="1" applyFont="1" applyFill="1" applyBorder="1" applyAlignment="1" applyProtection="1">
      <alignment horizontal="right"/>
    </xf>
    <xf numFmtId="0" fontId="64" fillId="0" borderId="0" xfId="1" applyFont="1" applyFill="1" applyBorder="1" applyAlignment="1" applyProtection="1">
      <alignment horizontal="right"/>
      <protection locked="0"/>
    </xf>
    <xf numFmtId="0" fontId="77" fillId="0" borderId="0" xfId="1" applyFont="1" applyFill="1" applyAlignment="1" applyProtection="1">
      <alignment horizontal="right"/>
      <protection locked="0"/>
    </xf>
    <xf numFmtId="4" fontId="64" fillId="0" borderId="0" xfId="7" applyNumberFormat="1" applyFont="1" applyFill="1" applyBorder="1" applyAlignment="1" applyProtection="1">
      <alignment horizontal="right"/>
      <protection locked="0"/>
    </xf>
    <xf numFmtId="4" fontId="3" fillId="0" borderId="0" xfId="15" applyNumberFormat="1" applyFont="1" applyFill="1" applyAlignment="1" applyProtection="1">
      <alignment horizontal="right"/>
      <protection locked="0"/>
    </xf>
    <xf numFmtId="0" fontId="3" fillId="0" borderId="0" xfId="7" applyFont="1" applyFill="1" applyProtection="1">
      <protection locked="0"/>
    </xf>
    <xf numFmtId="0" fontId="3" fillId="0" borderId="0" xfId="7" applyFont="1" applyFill="1" applyAlignment="1" applyProtection="1">
      <alignment horizontal="right"/>
      <protection locked="0"/>
    </xf>
    <xf numFmtId="0" fontId="64" fillId="0" borderId="0" xfId="7" applyFont="1" applyFill="1" applyAlignment="1" applyProtection="1">
      <alignment vertical="center"/>
      <protection locked="0"/>
    </xf>
    <xf numFmtId="0" fontId="64" fillId="0" borderId="0" xfId="7" applyFont="1" applyFill="1" applyAlignment="1" applyProtection="1">
      <alignment horizontal="right" vertical="center"/>
      <protection locked="0"/>
    </xf>
    <xf numFmtId="173" fontId="64" fillId="0" borderId="0" xfId="1" applyNumberFormat="1" applyFont="1" applyFill="1" applyBorder="1" applyAlignment="1" applyProtection="1">
      <alignment horizontal="right"/>
      <protection locked="0"/>
    </xf>
    <xf numFmtId="0" fontId="67" fillId="0" borderId="0" xfId="15" applyFont="1" applyFill="1" applyAlignment="1" applyProtection="1">
      <protection locked="0"/>
    </xf>
    <xf numFmtId="0" fontId="0" fillId="0" borderId="0" xfId="7" applyFont="1" applyFill="1" applyAlignment="1" applyProtection="1">
      <alignment horizontal="right"/>
      <protection locked="0"/>
    </xf>
    <xf numFmtId="173" fontId="67" fillId="0" borderId="0" xfId="0" applyNumberFormat="1" applyFont="1" applyFill="1" applyBorder="1" applyAlignment="1" applyProtection="1">
      <alignment horizontal="right"/>
      <protection locked="0"/>
    </xf>
    <xf numFmtId="0" fontId="3" fillId="0" borderId="0" xfId="1" applyFill="1" applyAlignment="1" applyProtection="1">
      <alignment vertical="center"/>
      <protection locked="0"/>
    </xf>
    <xf numFmtId="0" fontId="3" fillId="0" borderId="0" xfId="1" applyFill="1" applyAlignment="1" applyProtection="1">
      <alignment horizontal="right" vertical="center"/>
      <protection locked="0"/>
    </xf>
    <xf numFmtId="4" fontId="64" fillId="0" borderId="0" xfId="0" applyNumberFormat="1" applyFont="1" applyFill="1" applyAlignment="1" applyProtection="1">
      <protection locked="0"/>
    </xf>
    <xf numFmtId="173" fontId="3" fillId="0" borderId="0" xfId="0" applyNumberFormat="1" applyFont="1" applyFill="1" applyProtection="1">
      <protection locked="0"/>
    </xf>
    <xf numFmtId="173" fontId="57" fillId="0" borderId="0" xfId="0" applyNumberFormat="1" applyFont="1" applyFill="1" applyProtection="1">
      <protection locked="0"/>
    </xf>
    <xf numFmtId="4" fontId="64" fillId="0" borderId="0" xfId="0" applyNumberFormat="1" applyFont="1" applyFill="1" applyBorder="1" applyAlignment="1" applyProtection="1">
      <protection locked="0"/>
    </xf>
    <xf numFmtId="177" fontId="3" fillId="0" borderId="0" xfId="0" applyNumberFormat="1" applyFont="1" applyFill="1" applyProtection="1">
      <protection locked="0"/>
    </xf>
    <xf numFmtId="0" fontId="67" fillId="0" borderId="0" xfId="21" applyFont="1" applyFill="1" applyProtection="1">
      <protection locked="0"/>
    </xf>
    <xf numFmtId="4" fontId="64" fillId="0" borderId="0" xfId="21" applyNumberFormat="1" applyFont="1" applyFill="1" applyBorder="1" applyAlignment="1" applyProtection="1">
      <alignment horizontal="right"/>
      <protection locked="0"/>
    </xf>
    <xf numFmtId="0" fontId="64" fillId="0" borderId="0" xfId="21" applyFont="1" applyFill="1" applyProtection="1">
      <protection locked="0"/>
    </xf>
    <xf numFmtId="173" fontId="67" fillId="0" borderId="0" xfId="1" applyNumberFormat="1" applyFont="1" applyFill="1" applyBorder="1" applyAlignment="1" applyProtection="1">
      <alignment horizontal="right"/>
      <protection locked="0"/>
    </xf>
    <xf numFmtId="4" fontId="67" fillId="0" borderId="0" xfId="18" applyNumberFormat="1" applyFont="1" applyFill="1" applyBorder="1" applyAlignment="1" applyProtection="1">
      <alignment horizontal="right"/>
      <protection locked="0"/>
    </xf>
    <xf numFmtId="0" fontId="3" fillId="6" borderId="0" xfId="1" applyFill="1" applyProtection="1">
      <protection locked="0"/>
    </xf>
    <xf numFmtId="0" fontId="3" fillId="6" borderId="0" xfId="1" applyFill="1" applyAlignment="1" applyProtection="1">
      <alignment horizontal="right"/>
      <protection locked="0"/>
    </xf>
    <xf numFmtId="4" fontId="3" fillId="6" borderId="0" xfId="1" applyNumberFormat="1" applyFill="1" applyProtection="1">
      <protection locked="0"/>
    </xf>
    <xf numFmtId="0" fontId="64" fillId="0" borderId="0" xfId="7" quotePrefix="1" applyNumberFormat="1" applyFont="1" applyFill="1" applyBorder="1" applyAlignment="1" applyProtection="1">
      <alignment horizontal="left" vertical="top" wrapText="1"/>
    </xf>
    <xf numFmtId="164" fontId="64" fillId="0" borderId="0" xfId="7" applyNumberFormat="1" applyFont="1" applyFill="1" applyBorder="1" applyAlignment="1" applyProtection="1">
      <alignment horizontal="right"/>
    </xf>
    <xf numFmtId="0" fontId="64" fillId="0" borderId="0" xfId="1" quotePrefix="1" applyNumberFormat="1" applyFont="1" applyFill="1" applyBorder="1" applyAlignment="1" applyProtection="1">
      <alignment horizontal="left" vertical="top" wrapText="1"/>
    </xf>
    <xf numFmtId="164" fontId="64" fillId="0" borderId="0" xfId="17" applyNumberFormat="1" applyFont="1" applyFill="1" applyBorder="1" applyAlignment="1" applyProtection="1">
      <alignment horizontal="center"/>
    </xf>
    <xf numFmtId="0" fontId="64" fillId="0" borderId="0" xfId="12" applyNumberFormat="1" applyFont="1" applyFill="1" applyBorder="1" applyAlignment="1" applyProtection="1">
      <alignment horizontal="left" vertical="top" wrapText="1"/>
    </xf>
    <xf numFmtId="0" fontId="67" fillId="0" borderId="0" xfId="0" applyFont="1" applyFill="1" applyAlignment="1" applyProtection="1">
      <alignment horizontal="right"/>
    </xf>
    <xf numFmtId="164" fontId="67" fillId="0" borderId="0" xfId="0" applyNumberFormat="1" applyFont="1" applyFill="1" applyAlignment="1" applyProtection="1">
      <alignment horizontal="center"/>
    </xf>
    <xf numFmtId="0" fontId="64" fillId="0" borderId="0" xfId="14" applyNumberFormat="1" applyFont="1" applyFill="1" applyBorder="1" applyAlignment="1" applyProtection="1">
      <alignment horizontal="left" vertical="center" wrapText="1"/>
    </xf>
    <xf numFmtId="164" fontId="64" fillId="0" borderId="0" xfId="0" applyNumberFormat="1" applyFont="1" applyFill="1" applyBorder="1" applyAlignment="1" applyProtection="1">
      <alignment horizontal="right"/>
    </xf>
    <xf numFmtId="164" fontId="64" fillId="0" borderId="0" xfId="0" applyNumberFormat="1" applyFont="1" applyFill="1" applyAlignment="1" applyProtection="1">
      <alignment horizontal="right"/>
    </xf>
    <xf numFmtId="164" fontId="67" fillId="0" borderId="0" xfId="0" applyNumberFormat="1" applyFont="1" applyFill="1" applyAlignment="1" applyProtection="1">
      <alignment horizontal="right"/>
    </xf>
    <xf numFmtId="0" fontId="64" fillId="0" borderId="0" xfId="14" applyNumberFormat="1" applyFont="1" applyFill="1" applyBorder="1" applyAlignment="1" applyProtection="1">
      <alignment horizontal="left" vertical="top" wrapText="1"/>
    </xf>
    <xf numFmtId="164" fontId="64" fillId="0" borderId="0" xfId="0" applyNumberFormat="1" applyFont="1" applyFill="1" applyAlignment="1" applyProtection="1">
      <alignment horizontal="center"/>
    </xf>
    <xf numFmtId="172" fontId="96" fillId="0" borderId="0" xfId="10" applyNumberFormat="1" applyFont="1" applyFill="1" applyBorder="1" applyAlignment="1" applyProtection="1">
      <alignment horizontal="center" vertical="top"/>
    </xf>
    <xf numFmtId="0" fontId="57" fillId="0" borderId="0" xfId="14" applyNumberFormat="1" applyFont="1" applyFill="1" applyBorder="1" applyAlignment="1" applyProtection="1">
      <alignment horizontal="left" vertical="top" wrapText="1"/>
    </xf>
    <xf numFmtId="164" fontId="57" fillId="0" borderId="0" xfId="0" applyNumberFormat="1" applyFont="1" applyFill="1" applyAlignment="1" applyProtection="1">
      <alignment horizontal="right"/>
    </xf>
    <xf numFmtId="164" fontId="57" fillId="0" borderId="0" xfId="0" applyNumberFormat="1" applyFont="1" applyFill="1" applyAlignment="1" applyProtection="1">
      <alignment horizontal="center"/>
    </xf>
    <xf numFmtId="0" fontId="67" fillId="0" borderId="0" xfId="0" applyNumberFormat="1" applyFont="1" applyFill="1" applyBorder="1" applyAlignment="1" applyProtection="1">
      <alignment horizontal="left" vertical="top" wrapText="1"/>
    </xf>
    <xf numFmtId="0" fontId="64" fillId="0" borderId="0" xfId="0" applyFont="1" applyFill="1" applyAlignment="1" applyProtection="1">
      <alignment horizontal="right"/>
    </xf>
    <xf numFmtId="164" fontId="64" fillId="0" borderId="0" xfId="0" applyNumberFormat="1" applyFont="1" applyFill="1" applyProtection="1"/>
    <xf numFmtId="0" fontId="64" fillId="0" borderId="0" xfId="14" quotePrefix="1" applyNumberFormat="1" applyFont="1" applyFill="1" applyBorder="1" applyAlignment="1" applyProtection="1">
      <alignment horizontal="left" vertical="top" wrapText="1"/>
    </xf>
    <xf numFmtId="0" fontId="64" fillId="0" borderId="0" xfId="21" applyFont="1" applyFill="1" applyAlignment="1" applyProtection="1">
      <alignment horizontal="right"/>
    </xf>
    <xf numFmtId="164" fontId="64" fillId="0" borderId="0" xfId="21" applyNumberFormat="1" applyFont="1" applyFill="1" applyProtection="1"/>
    <xf numFmtId="0" fontId="64" fillId="0" borderId="14" xfId="12" applyNumberFormat="1" applyFont="1" applyFill="1" applyBorder="1" applyAlignment="1" applyProtection="1">
      <alignment horizontal="left" vertical="top" wrapText="1"/>
    </xf>
    <xf numFmtId="164" fontId="67" fillId="0" borderId="0" xfId="1" applyNumberFormat="1" applyFont="1" applyFill="1" applyAlignment="1" applyProtection="1">
      <alignment horizontal="center"/>
    </xf>
    <xf numFmtId="0" fontId="64" fillId="0" borderId="0" xfId="12" quotePrefix="1" applyNumberFormat="1" applyFont="1" applyFill="1" applyBorder="1" applyAlignment="1" applyProtection="1">
      <alignment horizontal="left" vertical="top" wrapText="1"/>
    </xf>
    <xf numFmtId="0" fontId="64" fillId="0" borderId="0" xfId="21" applyFont="1" applyFill="1" applyProtection="1"/>
    <xf numFmtId="164" fontId="64" fillId="0" borderId="0" xfId="21" applyNumberFormat="1" applyFont="1" applyFill="1" applyAlignment="1" applyProtection="1">
      <alignment horizontal="center"/>
    </xf>
    <xf numFmtId="0" fontId="67" fillId="0" borderId="14" xfId="21" quotePrefix="1" applyFont="1" applyFill="1" applyBorder="1" applyAlignment="1" applyProtection="1">
      <alignment horizontal="left" vertical="top" wrapText="1"/>
    </xf>
    <xf numFmtId="164" fontId="67" fillId="0" borderId="0" xfId="18" applyNumberFormat="1" applyFont="1" applyFill="1" applyBorder="1" applyAlignment="1" applyProtection="1">
      <alignment horizontal="center"/>
    </xf>
    <xf numFmtId="0" fontId="3" fillId="6" borderId="0" xfId="1" applyFill="1" applyAlignment="1" applyProtection="1">
      <alignment horizontal="center" vertical="top"/>
    </xf>
    <xf numFmtId="0" fontId="3" fillId="6" borderId="0" xfId="1" applyFill="1" applyAlignment="1" applyProtection="1">
      <alignment vertical="top"/>
    </xf>
    <xf numFmtId="0" fontId="3" fillId="6" borderId="0" xfId="1" applyFill="1" applyAlignment="1" applyProtection="1">
      <alignment horizontal="right"/>
    </xf>
    <xf numFmtId="164" fontId="3" fillId="6" borderId="0" xfId="1" applyNumberFormat="1" applyFill="1" applyProtection="1"/>
    <xf numFmtId="173" fontId="3" fillId="0" borderId="0" xfId="1" applyNumberFormat="1" applyFill="1" applyAlignment="1" applyProtection="1">
      <alignment horizontal="right"/>
    </xf>
    <xf numFmtId="173" fontId="67" fillId="0" borderId="0" xfId="0" applyNumberFormat="1" applyFont="1" applyFill="1" applyAlignment="1" applyProtection="1">
      <alignment horizontal="right"/>
    </xf>
    <xf numFmtId="4" fontId="56" fillId="0" borderId="0" xfId="0" applyNumberFormat="1" applyFont="1" applyFill="1" applyProtection="1"/>
    <xf numFmtId="4" fontId="67" fillId="0" borderId="0" xfId="18" applyNumberFormat="1" applyFont="1" applyFill="1" applyBorder="1" applyAlignment="1" applyProtection="1">
      <alignment horizontal="right"/>
    </xf>
    <xf numFmtId="4" fontId="3" fillId="6" borderId="0" xfId="1" applyNumberFormat="1" applyFill="1" applyProtection="1"/>
    <xf numFmtId="0" fontId="68" fillId="0" borderId="0" xfId="1" applyFont="1" applyFill="1" applyProtection="1">
      <protection locked="0"/>
    </xf>
    <xf numFmtId="0" fontId="63" fillId="0" borderId="0" xfId="1" applyFont="1" applyFill="1" applyAlignment="1" applyProtection="1">
      <alignment horizontal="center"/>
      <protection locked="0"/>
    </xf>
    <xf numFmtId="4" fontId="80" fillId="0" borderId="0" xfId="9" applyNumberFormat="1" applyFont="1" applyFill="1" applyBorder="1" applyAlignment="1" applyProtection="1">
      <alignment horizontal="right" vertical="center"/>
      <protection locked="0"/>
    </xf>
    <xf numFmtId="0" fontId="63" fillId="0" borderId="0" xfId="1" applyFont="1" applyFill="1" applyAlignment="1" applyProtection="1">
      <alignment vertical="center"/>
      <protection locked="0"/>
    </xf>
    <xf numFmtId="0" fontId="67" fillId="0" borderId="0" xfId="1" applyFont="1" applyFill="1" applyAlignment="1" applyProtection="1">
      <alignment vertical="center"/>
      <protection locked="0"/>
    </xf>
    <xf numFmtId="4" fontId="64" fillId="0" borderId="0" xfId="9" applyNumberFormat="1" applyFont="1" applyFill="1" applyBorder="1" applyAlignment="1" applyProtection="1">
      <alignment horizontal="right"/>
      <protection locked="0"/>
    </xf>
    <xf numFmtId="0" fontId="61" fillId="0" borderId="0" xfId="1" quotePrefix="1" applyFont="1" applyFill="1" applyProtection="1">
      <protection locked="0"/>
    </xf>
    <xf numFmtId="0" fontId="78" fillId="0" borderId="0" xfId="1" quotePrefix="1" applyFont="1" applyFill="1" applyProtection="1">
      <protection locked="0"/>
    </xf>
    <xf numFmtId="0" fontId="63" fillId="0" borderId="0" xfId="1" applyFont="1" applyFill="1" applyAlignment="1" applyProtection="1">
      <protection locked="0"/>
    </xf>
    <xf numFmtId="0" fontId="79" fillId="0" borderId="0" xfId="1" applyFont="1" applyFill="1" applyAlignment="1" applyProtection="1">
      <alignment horizontal="left" vertical="top" wrapText="1"/>
      <protection locked="0"/>
    </xf>
    <xf numFmtId="4" fontId="67" fillId="0" borderId="0" xfId="22" applyNumberFormat="1" applyFont="1" applyFill="1" applyBorder="1" applyAlignment="1" applyProtection="1">
      <protection locked="0"/>
    </xf>
    <xf numFmtId="0" fontId="63" fillId="0" borderId="0" xfId="7" applyFont="1" applyFill="1" applyProtection="1">
      <protection locked="0"/>
    </xf>
    <xf numFmtId="0" fontId="61" fillId="0" borderId="0" xfId="7" applyFont="1" applyFill="1" applyProtection="1">
      <protection locked="0"/>
    </xf>
    <xf numFmtId="4" fontId="64" fillId="0" borderId="0" xfId="1" applyNumberFormat="1" applyFont="1" applyFill="1" applyBorder="1" applyAlignment="1" applyProtection="1">
      <alignment horizontal="right"/>
      <protection locked="0"/>
    </xf>
    <xf numFmtId="4" fontId="67" fillId="0" borderId="0" xfId="21" applyNumberFormat="1" applyFont="1" applyFill="1" applyBorder="1" applyAlignment="1" applyProtection="1">
      <alignment horizontal="right"/>
      <protection locked="0"/>
    </xf>
    <xf numFmtId="4" fontId="67" fillId="0" borderId="0" xfId="17" applyNumberFormat="1" applyFont="1" applyFill="1" applyBorder="1" applyAlignment="1" applyProtection="1">
      <alignment horizontal="right"/>
      <protection locked="0"/>
    </xf>
    <xf numFmtId="0" fontId="63" fillId="0" borderId="0" xfId="9" applyNumberFormat="1" applyFont="1" applyFill="1" applyBorder="1" applyAlignment="1" applyProtection="1">
      <alignment horizontal="left" vertical="top" wrapText="1"/>
    </xf>
    <xf numFmtId="172" fontId="69" fillId="0" borderId="0" xfId="20" applyNumberFormat="1" applyFont="1" applyFill="1" applyBorder="1" applyAlignment="1" applyProtection="1">
      <alignment horizontal="center" vertical="top"/>
    </xf>
    <xf numFmtId="0" fontId="67" fillId="0" borderId="0" xfId="9" applyNumberFormat="1" applyFont="1" applyFill="1" applyBorder="1" applyAlignment="1" applyProtection="1">
      <alignment horizontal="left"/>
    </xf>
    <xf numFmtId="0" fontId="80" fillId="0" borderId="0" xfId="1" applyNumberFormat="1" applyFont="1" applyFill="1" applyBorder="1" applyAlignment="1" applyProtection="1">
      <alignment horizontal="right" vertical="center"/>
    </xf>
    <xf numFmtId="176" fontId="81" fillId="0" borderId="0" xfId="1" applyNumberFormat="1" applyFont="1" applyFill="1" applyBorder="1" applyAlignment="1" applyProtection="1">
      <alignment horizontal="right" vertical="center"/>
    </xf>
    <xf numFmtId="0" fontId="67" fillId="0" borderId="0" xfId="9" quotePrefix="1" applyNumberFormat="1" applyFont="1" applyFill="1" applyBorder="1" applyAlignment="1" applyProtection="1">
      <alignment horizontal="left" wrapText="1"/>
    </xf>
    <xf numFmtId="0" fontId="67" fillId="0" borderId="0" xfId="9" applyNumberFormat="1" applyFont="1" applyFill="1" applyBorder="1" applyAlignment="1" applyProtection="1">
      <alignment horizontal="right"/>
    </xf>
    <xf numFmtId="0" fontId="67" fillId="0" borderId="0" xfId="21" applyFont="1" applyFill="1" applyBorder="1" applyAlignment="1" applyProtection="1">
      <alignment horizontal="right"/>
    </xf>
    <xf numFmtId="172" fontId="69" fillId="0" borderId="0" xfId="1" applyNumberFormat="1" applyFont="1" applyFill="1" applyBorder="1" applyAlignment="1" applyProtection="1">
      <alignment horizontal="center" vertical="center"/>
    </xf>
    <xf numFmtId="0" fontId="67" fillId="0" borderId="0" xfId="9" applyNumberFormat="1" applyFont="1" applyFill="1" applyBorder="1" applyAlignment="1" applyProtection="1">
      <alignment horizontal="left" vertical="top" wrapText="1"/>
    </xf>
    <xf numFmtId="0" fontId="3" fillId="0" borderId="0" xfId="1" applyNumberFormat="1" applyFont="1" applyFill="1" applyBorder="1" applyAlignment="1" applyProtection="1">
      <alignment vertical="top" wrapText="1"/>
    </xf>
    <xf numFmtId="0" fontId="3" fillId="0" borderId="0" xfId="9" applyNumberFormat="1" applyFont="1" applyFill="1" applyBorder="1" applyAlignment="1" applyProtection="1">
      <alignment horizontal="right"/>
    </xf>
    <xf numFmtId="0" fontId="64" fillId="0" borderId="0" xfId="23" applyNumberFormat="1" applyFont="1" applyFill="1" applyBorder="1" applyAlignment="1" applyProtection="1">
      <alignment horizontal="left" vertical="top" wrapText="1"/>
    </xf>
    <xf numFmtId="164" fontId="64" fillId="0" borderId="0" xfId="23" applyNumberFormat="1" applyFont="1" applyFill="1" applyBorder="1" applyAlignment="1" applyProtection="1">
      <alignment horizontal="right"/>
    </xf>
    <xf numFmtId="0" fontId="64" fillId="0" borderId="0" xfId="23" applyNumberFormat="1" applyFont="1" applyFill="1" applyBorder="1" applyAlignment="1" applyProtection="1">
      <alignment horizontal="left" wrapText="1"/>
    </xf>
    <xf numFmtId="172" fontId="80" fillId="0" borderId="0" xfId="23" applyNumberFormat="1" applyFont="1" applyFill="1" applyBorder="1" applyAlignment="1" applyProtection="1">
      <alignment horizontal="center" vertical="center"/>
    </xf>
    <xf numFmtId="0" fontId="67" fillId="0" borderId="0" xfId="1" applyFont="1" applyFill="1" applyProtection="1"/>
    <xf numFmtId="164" fontId="64" fillId="0" borderId="0" xfId="23" applyNumberFormat="1" applyFont="1" applyFill="1" applyBorder="1" applyAlignment="1" applyProtection="1">
      <alignment horizontal="right" vertical="center"/>
    </xf>
    <xf numFmtId="4" fontId="67" fillId="0" borderId="0" xfId="13" applyNumberFormat="1" applyFont="1" applyFill="1" applyBorder="1" applyAlignment="1" applyProtection="1">
      <alignment horizontal="right"/>
    </xf>
    <xf numFmtId="172" fontId="69" fillId="0" borderId="0" xfId="9" applyNumberFormat="1" applyFont="1" applyFill="1" applyAlignment="1" applyProtection="1">
      <alignment horizontal="center" vertical="top"/>
    </xf>
    <xf numFmtId="0" fontId="64" fillId="0" borderId="0" xfId="21" applyNumberFormat="1" applyFont="1" applyFill="1" applyBorder="1" applyAlignment="1" applyProtection="1">
      <alignment horizontal="left" wrapText="1"/>
    </xf>
    <xf numFmtId="164" fontId="64" fillId="0" borderId="0" xfId="13" applyNumberFormat="1" applyFont="1" applyFill="1" applyBorder="1" applyAlignment="1" applyProtection="1">
      <alignment horizontal="right"/>
    </xf>
    <xf numFmtId="0" fontId="67" fillId="0" borderId="0" xfId="13" applyNumberFormat="1" applyFont="1" applyFill="1" applyBorder="1" applyAlignment="1" applyProtection="1">
      <alignment horizontal="right"/>
    </xf>
    <xf numFmtId="172" fontId="83" fillId="0" borderId="0" xfId="9" applyNumberFormat="1" applyFont="1" applyFill="1" applyBorder="1" applyAlignment="1" applyProtection="1">
      <alignment horizontal="center" vertical="top"/>
    </xf>
    <xf numFmtId="0" fontId="77" fillId="0" borderId="0" xfId="22" applyFont="1" applyFill="1" applyProtection="1"/>
    <xf numFmtId="0" fontId="77" fillId="0" borderId="0" xfId="22" applyNumberFormat="1" applyFont="1" applyFill="1" applyBorder="1" applyAlignment="1" applyProtection="1">
      <alignment horizontal="right"/>
    </xf>
    <xf numFmtId="0" fontId="3" fillId="0" borderId="0" xfId="22" applyFill="1" applyProtection="1"/>
    <xf numFmtId="172" fontId="80" fillId="0" borderId="0" xfId="21" applyNumberFormat="1" applyFont="1" applyFill="1" applyBorder="1" applyAlignment="1" applyProtection="1">
      <alignment horizontal="center" vertical="center"/>
    </xf>
    <xf numFmtId="164" fontId="64" fillId="0" borderId="0" xfId="21" applyNumberFormat="1" applyFont="1" applyFill="1" applyBorder="1" applyAlignment="1" applyProtection="1">
      <alignment horizontal="right" vertical="center"/>
    </xf>
    <xf numFmtId="164" fontId="67" fillId="0" borderId="0" xfId="13" applyNumberFormat="1" applyFont="1" applyFill="1" applyBorder="1" applyAlignment="1" applyProtection="1">
      <alignment horizontal="right"/>
    </xf>
    <xf numFmtId="0" fontId="67" fillId="0" borderId="0" xfId="9" applyNumberFormat="1" applyFont="1" applyFill="1" applyBorder="1" applyAlignment="1" applyProtection="1">
      <alignment horizontal="left" wrapText="1"/>
    </xf>
    <xf numFmtId="0" fontId="0" fillId="0" borderId="0" xfId="9" applyNumberFormat="1" applyFont="1" applyFill="1" applyBorder="1" applyAlignment="1" applyProtection="1">
      <alignment horizontal="left" vertical="top" wrapText="1"/>
    </xf>
    <xf numFmtId="172" fontId="69" fillId="0" borderId="0" xfId="17" applyNumberFormat="1" applyFont="1" applyFill="1" applyBorder="1" applyAlignment="1" applyProtection="1">
      <alignment horizontal="center"/>
    </xf>
    <xf numFmtId="0" fontId="3" fillId="0" borderId="0" xfId="9" applyNumberFormat="1" applyFont="1" applyFill="1" applyBorder="1" applyAlignment="1" applyProtection="1">
      <alignment horizontal="right" wrapText="1"/>
    </xf>
    <xf numFmtId="0" fontId="3" fillId="0" borderId="0" xfId="9" applyNumberFormat="1" applyFont="1" applyFill="1" applyBorder="1" applyAlignment="1" applyProtection="1">
      <alignment wrapText="1"/>
    </xf>
    <xf numFmtId="0" fontId="64" fillId="0" borderId="0" xfId="1" applyNumberFormat="1" applyFont="1" applyFill="1" applyBorder="1" applyAlignment="1" applyProtection="1">
      <alignment horizontal="left" wrapText="1"/>
    </xf>
    <xf numFmtId="0" fontId="67" fillId="0" borderId="0" xfId="9" applyNumberFormat="1" applyFont="1" applyFill="1" applyBorder="1" applyAlignment="1" applyProtection="1">
      <alignment horizontal="right" wrapText="1"/>
    </xf>
    <xf numFmtId="172" fontId="69" fillId="0" borderId="0" xfId="9" applyNumberFormat="1" applyFont="1" applyFill="1" applyBorder="1" applyAlignment="1" applyProtection="1">
      <alignment horizontal="center"/>
    </xf>
    <xf numFmtId="0" fontId="67" fillId="0" borderId="0" xfId="9" applyNumberFormat="1" applyFont="1" applyFill="1" applyBorder="1" applyAlignment="1" applyProtection="1">
      <alignment horizontal="left" indent="2"/>
    </xf>
    <xf numFmtId="0" fontId="64" fillId="0" borderId="0" xfId="1" applyNumberFormat="1" applyFont="1" applyFill="1" applyBorder="1" applyAlignment="1" applyProtection="1">
      <alignment horizontal="left"/>
    </xf>
    <xf numFmtId="0" fontId="64" fillId="0" borderId="0" xfId="1" applyNumberFormat="1" applyFont="1" applyFill="1" applyBorder="1" applyAlignment="1" applyProtection="1">
      <alignment vertical="top" wrapText="1"/>
    </xf>
    <xf numFmtId="0" fontId="3" fillId="0" borderId="0" xfId="1" applyFill="1" applyProtection="1"/>
    <xf numFmtId="172" fontId="80" fillId="0" borderId="0" xfId="9" applyNumberFormat="1" applyFont="1" applyFill="1" applyBorder="1" applyAlignment="1" applyProtection="1">
      <alignment horizontal="center" wrapText="1"/>
    </xf>
    <xf numFmtId="172" fontId="80" fillId="0" borderId="0" xfId="9" applyNumberFormat="1" applyFont="1" applyFill="1" applyBorder="1" applyAlignment="1" applyProtection="1">
      <alignment horizontal="center"/>
    </xf>
    <xf numFmtId="0" fontId="67" fillId="0" borderId="0" xfId="1" applyNumberFormat="1" applyFont="1" applyFill="1" applyBorder="1" applyAlignment="1" applyProtection="1">
      <alignment horizontal="left" wrapText="1"/>
    </xf>
    <xf numFmtId="0" fontId="64" fillId="0" borderId="0" xfId="1" applyFont="1" applyFill="1" applyBorder="1" applyAlignment="1" applyProtection="1">
      <alignment horizontal="right"/>
    </xf>
    <xf numFmtId="164" fontId="64" fillId="0" borderId="0" xfId="1" applyNumberFormat="1" applyFont="1" applyFill="1" applyBorder="1" applyAlignment="1" applyProtection="1">
      <alignment horizontal="right" wrapText="1"/>
    </xf>
    <xf numFmtId="172" fontId="63" fillId="0" borderId="0" xfId="9" applyNumberFormat="1" applyFont="1" applyFill="1" applyBorder="1" applyAlignment="1" applyProtection="1">
      <alignment horizontal="center" vertical="center"/>
    </xf>
    <xf numFmtId="0" fontId="64" fillId="0" borderId="0" xfId="21" applyNumberFormat="1" applyFont="1" applyFill="1" applyBorder="1" applyAlignment="1" applyProtection="1">
      <alignment horizontal="left" vertical="top" wrapText="1"/>
    </xf>
    <xf numFmtId="164" fontId="67" fillId="0" borderId="0" xfId="21" applyNumberFormat="1" applyFont="1" applyFill="1" applyBorder="1" applyProtection="1"/>
    <xf numFmtId="0" fontId="3" fillId="0" borderId="0" xfId="17" quotePrefix="1" applyNumberFormat="1" applyFont="1" applyFill="1" applyBorder="1" applyAlignment="1" applyProtection="1">
      <alignment horizontal="left" vertical="top" wrapText="1"/>
    </xf>
    <xf numFmtId="0" fontId="67" fillId="0" borderId="0" xfId="17" quotePrefix="1" applyNumberFormat="1" applyFont="1" applyFill="1" applyBorder="1" applyAlignment="1" applyProtection="1">
      <alignment horizontal="left" vertical="top" wrapText="1"/>
    </xf>
    <xf numFmtId="0" fontId="0" fillId="0" borderId="0" xfId="9" quotePrefix="1" applyNumberFormat="1" applyFont="1" applyFill="1" applyBorder="1" applyAlignment="1" applyProtection="1">
      <alignment horizontal="left" vertical="top" wrapText="1"/>
    </xf>
    <xf numFmtId="0" fontId="67" fillId="0" borderId="0" xfId="21" applyNumberFormat="1" applyFont="1" applyFill="1" applyBorder="1" applyAlignment="1" applyProtection="1">
      <alignment horizontal="center"/>
    </xf>
    <xf numFmtId="0" fontId="67" fillId="0" borderId="0" xfId="21" applyFont="1" applyFill="1" applyAlignment="1" applyProtection="1">
      <alignment vertical="center" wrapText="1"/>
    </xf>
    <xf numFmtId="0" fontId="85" fillId="0" borderId="0" xfId="1" applyNumberFormat="1" applyFont="1" applyFill="1" applyBorder="1" applyAlignment="1" applyProtection="1">
      <alignment horizontal="left" vertical="top" wrapText="1"/>
    </xf>
    <xf numFmtId="164" fontId="64" fillId="0" borderId="0" xfId="21" applyNumberFormat="1" applyFont="1" applyFill="1" applyBorder="1" applyAlignment="1" applyProtection="1">
      <alignment horizontal="right" wrapText="1"/>
    </xf>
    <xf numFmtId="4" fontId="64" fillId="0" borderId="0" xfId="21" applyNumberFormat="1" applyFont="1" applyFill="1" applyBorder="1" applyAlignment="1" applyProtection="1">
      <alignment horizontal="right"/>
    </xf>
    <xf numFmtId="0" fontId="3" fillId="0" borderId="0" xfId="1" applyFill="1" applyAlignment="1" applyProtection="1">
      <alignment horizontal="center"/>
    </xf>
    <xf numFmtId="164" fontId="67" fillId="6" borderId="0" xfId="1" applyNumberFormat="1" applyFont="1" applyFill="1" applyProtection="1"/>
    <xf numFmtId="4" fontId="67" fillId="0" borderId="0" xfId="9" applyNumberFormat="1" applyFont="1" applyFill="1" applyBorder="1" applyAlignment="1" applyProtection="1">
      <alignment horizontal="right"/>
    </xf>
    <xf numFmtId="4" fontId="67" fillId="0" borderId="0" xfId="1" applyNumberFormat="1" applyFont="1" applyFill="1" applyBorder="1" applyAlignment="1" applyProtection="1">
      <alignment horizontal="right"/>
    </xf>
    <xf numFmtId="169" fontId="61" fillId="0" borderId="3" xfId="23" applyNumberFormat="1" applyFont="1" applyFill="1" applyBorder="1" applyAlignment="1" applyProtection="1">
      <alignment horizontal="right" vertical="center"/>
    </xf>
    <xf numFmtId="4" fontId="67" fillId="0" borderId="0" xfId="22" applyNumberFormat="1" applyFont="1" applyFill="1" applyBorder="1" applyAlignment="1" applyProtection="1"/>
    <xf numFmtId="4" fontId="64" fillId="0" borderId="0" xfId="9" applyNumberFormat="1" applyFont="1" applyFill="1" applyBorder="1" applyAlignment="1" applyProtection="1">
      <alignment horizontal="right"/>
    </xf>
    <xf numFmtId="4" fontId="61" fillId="0" borderId="0" xfId="21" applyNumberFormat="1" applyFont="1" applyFill="1" applyBorder="1" applyAlignment="1" applyProtection="1">
      <alignment vertical="center"/>
    </xf>
    <xf numFmtId="0" fontId="63" fillId="0" borderId="0" xfId="1" applyFont="1" applyFill="1" applyBorder="1" applyProtection="1">
      <protection locked="0"/>
    </xf>
    <xf numFmtId="0" fontId="67" fillId="0" borderId="0" xfId="1" applyFont="1" applyFill="1" applyBorder="1" applyAlignment="1" applyProtection="1">
      <alignment vertical="center"/>
      <protection locked="0"/>
    </xf>
    <xf numFmtId="177" fontId="67" fillId="0" borderId="0" xfId="19" applyNumberFormat="1" applyFont="1" applyFill="1" applyBorder="1" applyAlignment="1" applyProtection="1">
      <alignment horizontal="right"/>
      <protection locked="0"/>
    </xf>
    <xf numFmtId="168" fontId="67" fillId="0" borderId="0" xfId="7" applyNumberFormat="1" applyFont="1" applyFill="1" applyBorder="1" applyAlignment="1" applyProtection="1">
      <alignment horizontal="right"/>
      <protection locked="0"/>
    </xf>
    <xf numFmtId="164" fontId="3" fillId="0" borderId="0" xfId="1" applyNumberFormat="1" applyFont="1" applyFill="1" applyProtection="1"/>
    <xf numFmtId="0" fontId="67" fillId="0" borderId="0" xfId="1" applyNumberFormat="1" applyFont="1" applyFill="1" applyBorder="1" applyAlignment="1" applyProtection="1">
      <alignment horizontal="left" vertical="center" wrapText="1"/>
    </xf>
    <xf numFmtId="164" fontId="77" fillId="0" borderId="0" xfId="1" applyNumberFormat="1" applyFont="1" applyFill="1" applyProtection="1"/>
    <xf numFmtId="0" fontId="67" fillId="0" borderId="0" xfId="11" applyNumberFormat="1" applyFont="1" applyFill="1" applyBorder="1" applyAlignment="1" applyProtection="1">
      <alignment horizontal="left" vertical="top" wrapText="1"/>
    </xf>
    <xf numFmtId="176" fontId="67" fillId="0" borderId="0" xfId="11" applyNumberFormat="1" applyFont="1" applyFill="1" applyBorder="1" applyAlignment="1" applyProtection="1"/>
    <xf numFmtId="164" fontId="0" fillId="0" borderId="0" xfId="17" applyNumberFormat="1" applyFont="1" applyFill="1" applyBorder="1" applyAlignment="1" applyProtection="1">
      <alignment horizontal="right"/>
    </xf>
    <xf numFmtId="0" fontId="67" fillId="0" borderId="0" xfId="1" applyFont="1" applyFill="1" applyBorder="1" applyAlignment="1" applyProtection="1">
      <alignment horizontal="center" wrapText="1"/>
    </xf>
    <xf numFmtId="176" fontId="64" fillId="0" borderId="0" xfId="1" applyNumberFormat="1" applyFont="1" applyFill="1" applyBorder="1" applyAlignment="1" applyProtection="1">
      <alignment horizontal="center"/>
    </xf>
    <xf numFmtId="0" fontId="57" fillId="0" borderId="0" xfId="12" applyNumberFormat="1" applyFont="1" applyFill="1" applyBorder="1" applyAlignment="1" applyProtection="1">
      <alignment horizontal="left" vertical="top" wrapText="1"/>
    </xf>
    <xf numFmtId="0" fontId="64" fillId="0" borderId="0" xfId="1" quotePrefix="1" applyNumberFormat="1" applyFont="1" applyFill="1" applyBorder="1" applyAlignment="1" applyProtection="1">
      <alignment horizontal="left" vertical="center" wrapText="1"/>
    </xf>
    <xf numFmtId="0" fontId="67" fillId="0" borderId="0" xfId="19" applyNumberFormat="1" applyFont="1" applyFill="1" applyBorder="1" applyAlignment="1" applyProtection="1">
      <alignment horizontal="right"/>
    </xf>
    <xf numFmtId="4" fontId="67" fillId="0" borderId="0" xfId="19" applyNumberFormat="1" applyFont="1" applyFill="1" applyAlignment="1" applyProtection="1">
      <alignment horizontal="center"/>
    </xf>
    <xf numFmtId="0" fontId="63" fillId="0" borderId="0" xfId="1" applyFont="1" applyFill="1" applyAlignment="1" applyProtection="1">
      <alignment horizontal="right" wrapText="1"/>
    </xf>
    <xf numFmtId="164" fontId="63" fillId="0" borderId="0" xfId="1" applyNumberFormat="1" applyFont="1" applyFill="1" applyProtection="1"/>
    <xf numFmtId="0" fontId="64" fillId="0" borderId="0" xfId="7" applyNumberFormat="1" applyFont="1" applyFill="1" applyBorder="1" applyAlignment="1" applyProtection="1">
      <alignment horizontal="left" vertical="top" wrapText="1"/>
    </xf>
    <xf numFmtId="0" fontId="67" fillId="0" borderId="0" xfId="7" applyFont="1" applyFill="1" applyBorder="1" applyAlignment="1" applyProtection="1">
      <alignment horizontal="right" wrapText="1"/>
    </xf>
    <xf numFmtId="177" fontId="3" fillId="0" borderId="0" xfId="1" applyNumberFormat="1" applyFont="1" applyFill="1" applyProtection="1"/>
    <xf numFmtId="168" fontId="67" fillId="0" borderId="0" xfId="7" applyNumberFormat="1" applyFont="1" applyFill="1" applyBorder="1" applyAlignment="1" applyProtection="1">
      <alignment horizontal="right"/>
    </xf>
    <xf numFmtId="0" fontId="3" fillId="0" borderId="0" xfId="1" quotePrefix="1" applyFill="1" applyBorder="1" applyAlignment="1" applyProtection="1">
      <alignment horizontal="center"/>
      <protection locked="0"/>
    </xf>
    <xf numFmtId="0" fontId="64" fillId="0" borderId="0" xfId="10" applyNumberFormat="1" applyFont="1" applyFill="1" applyBorder="1" applyAlignment="1" applyProtection="1">
      <alignment horizontal="left" wrapText="1"/>
    </xf>
    <xf numFmtId="0" fontId="67" fillId="0" borderId="0" xfId="1" applyNumberFormat="1" applyFont="1" applyFill="1" applyBorder="1" applyAlignment="1" applyProtection="1">
      <alignment horizontal="left" vertical="top" wrapText="1"/>
    </xf>
    <xf numFmtId="0" fontId="67" fillId="0" borderId="0" xfId="1" quotePrefix="1" applyNumberFormat="1" applyFont="1" applyFill="1" applyBorder="1" applyAlignment="1" applyProtection="1">
      <alignment vertical="top"/>
    </xf>
    <xf numFmtId="0" fontId="67" fillId="0" borderId="0" xfId="21" applyNumberFormat="1" applyFont="1" applyFill="1" applyBorder="1" applyAlignment="1" applyProtection="1">
      <alignment horizontal="left" vertical="top" wrapText="1"/>
    </xf>
    <xf numFmtId="9" fontId="0" fillId="0" borderId="0" xfId="16" applyFont="1" applyFill="1" applyProtection="1"/>
    <xf numFmtId="0" fontId="108" fillId="0" borderId="0" xfId="0" applyFont="1" applyAlignment="1">
      <alignment horizontal="center" vertical="center" wrapText="1"/>
    </xf>
    <xf numFmtId="0" fontId="106" fillId="4" borderId="16" xfId="0" applyFont="1" applyFill="1" applyBorder="1" applyAlignment="1">
      <alignment horizontal="left" wrapText="1"/>
    </xf>
    <xf numFmtId="0" fontId="106" fillId="4" borderId="17" xfId="0" applyFont="1" applyFill="1" applyBorder="1" applyAlignment="1">
      <alignment horizontal="left" wrapText="1"/>
    </xf>
    <xf numFmtId="0" fontId="106" fillId="4" borderId="18" xfId="0" applyFont="1" applyFill="1" applyBorder="1" applyAlignment="1">
      <alignment horizontal="left" wrapText="1"/>
    </xf>
    <xf numFmtId="0" fontId="114" fillId="0" borderId="0" xfId="0" applyFont="1" applyAlignment="1">
      <alignment horizontal="left"/>
    </xf>
    <xf numFmtId="0" fontId="108" fillId="0" borderId="0" xfId="0" applyFont="1" applyAlignment="1">
      <alignment horizontal="left"/>
    </xf>
    <xf numFmtId="0" fontId="108" fillId="0" borderId="0" xfId="0" applyFont="1" applyAlignment="1">
      <alignment horizontal="left" wrapText="1"/>
    </xf>
    <xf numFmtId="0" fontId="111" fillId="0" borderId="0" xfId="1" applyFont="1" applyFill="1" applyBorder="1" applyAlignment="1">
      <alignment horizontal="center" vertical="center" wrapText="1"/>
    </xf>
    <xf numFmtId="0" fontId="117" fillId="0" borderId="0" xfId="0" applyFont="1" applyAlignment="1">
      <alignment horizontal="left" wrapText="1"/>
    </xf>
    <xf numFmtId="0" fontId="3" fillId="0" borderId="0" xfId="1" quotePrefix="1" applyFill="1" applyAlignment="1">
      <alignment vertical="top" wrapText="1"/>
    </xf>
    <xf numFmtId="0" fontId="3" fillId="0" borderId="0" xfId="1" applyFill="1" applyAlignment="1">
      <alignment wrapText="1"/>
    </xf>
    <xf numFmtId="0" fontId="3" fillId="0" borderId="0" xfId="1" quotePrefix="1" applyFill="1" applyAlignment="1">
      <alignment horizontal="left" vertical="top" wrapText="1"/>
    </xf>
    <xf numFmtId="0" fontId="64" fillId="0" borderId="0" xfId="7" quotePrefix="1" applyFont="1" applyFill="1" applyAlignment="1">
      <alignment vertical="top" wrapText="1"/>
    </xf>
    <xf numFmtId="0" fontId="12" fillId="4" borderId="8" xfId="0" applyFont="1" applyFill="1" applyBorder="1" applyAlignment="1">
      <alignment horizontal="left"/>
    </xf>
    <xf numFmtId="0" fontId="12" fillId="4" borderId="9" xfId="0" applyFont="1" applyFill="1" applyBorder="1" applyAlignment="1">
      <alignment horizontal="left"/>
    </xf>
    <xf numFmtId="0" fontId="12" fillId="4" borderId="10" xfId="0" applyFont="1" applyFill="1" applyBorder="1" applyAlignment="1">
      <alignment horizontal="left"/>
    </xf>
    <xf numFmtId="0" fontId="116" fillId="0" borderId="0" xfId="0" applyFont="1" applyAlignment="1">
      <alignment horizontal="left"/>
    </xf>
    <xf numFmtId="0" fontId="41" fillId="0" borderId="0" xfId="0" applyFont="1" applyAlignment="1">
      <alignment horizontal="left"/>
    </xf>
    <xf numFmtId="0" fontId="12" fillId="0" borderId="0" xfId="0" applyFont="1" applyAlignment="1">
      <alignment horizontal="center"/>
    </xf>
    <xf numFmtId="0" fontId="1" fillId="0" borderId="0" xfId="0" applyFont="1" applyAlignment="1">
      <alignment horizontal="center"/>
    </xf>
    <xf numFmtId="0" fontId="15" fillId="0" borderId="0" xfId="0" applyFont="1" applyAlignment="1">
      <alignment horizontal="center"/>
    </xf>
    <xf numFmtId="164" fontId="1" fillId="0" borderId="0" xfId="0" applyNumberFormat="1" applyFont="1" applyAlignment="1">
      <alignment horizontal="center"/>
    </xf>
    <xf numFmtId="0" fontId="40" fillId="3" borderId="0" xfId="0" applyFont="1" applyFill="1" applyProtection="1"/>
    <xf numFmtId="0" fontId="40" fillId="3" borderId="0" xfId="0" applyFont="1" applyFill="1" applyBorder="1" applyProtection="1"/>
    <xf numFmtId="0" fontId="12" fillId="0" borderId="0" xfId="0" applyFont="1" applyAlignment="1">
      <alignment horizontal="center" wrapText="1"/>
    </xf>
    <xf numFmtId="0" fontId="66" fillId="0" borderId="0" xfId="1" applyFont="1" applyBorder="1" applyAlignment="1" applyProtection="1">
      <alignment horizontal="left" vertical="top" wrapText="1"/>
    </xf>
    <xf numFmtId="0" fontId="66" fillId="0" borderId="0" xfId="1" applyFont="1" applyBorder="1" applyAlignment="1" applyProtection="1">
      <alignment horizontal="right" vertical="top" wrapText="1"/>
    </xf>
    <xf numFmtId="49" fontId="63" fillId="0" borderId="0" xfId="1" applyNumberFormat="1" applyFont="1" applyFill="1" applyAlignment="1" applyProtection="1">
      <alignment horizontal="left" vertical="top" wrapText="1"/>
      <protection locked="0"/>
    </xf>
    <xf numFmtId="49" fontId="63" fillId="0" borderId="0" xfId="1" applyNumberFormat="1" applyFont="1" applyFill="1" applyAlignment="1" applyProtection="1">
      <alignment horizontal="left" vertical="center" wrapText="1"/>
      <protection locked="0"/>
    </xf>
    <xf numFmtId="49" fontId="33" fillId="0" borderId="0" xfId="1" applyNumberFormat="1" applyFont="1" applyFill="1" applyAlignment="1" applyProtection="1">
      <alignment horizontal="center" vertical="center"/>
    </xf>
  </cellXfs>
  <cellStyles count="45">
    <cellStyle name="Dobro 2" xfId="42"/>
    <cellStyle name="Navadno" xfId="0" builtinId="0"/>
    <cellStyle name="Navadno 2" xfId="1"/>
    <cellStyle name="Navadno 2 2" xfId="7"/>
    <cellStyle name="Navadno 2 2 2" xfId="8"/>
    <cellStyle name="Navadno 2 2 3" xfId="23"/>
    <cellStyle name="Navadno 2 3" xfId="21"/>
    <cellStyle name="Navadno 2 5" xfId="39"/>
    <cellStyle name="Navadno 25 2" xfId="30"/>
    <cellStyle name="Navadno 3" xfId="2"/>
    <cellStyle name="Navadno 3 2" xfId="41"/>
    <cellStyle name="Navadno 4" xfId="4"/>
    <cellStyle name="Navadno 7 2" xfId="24"/>
    <cellStyle name="Navadno_List1" xfId="33"/>
    <cellStyle name="Navadno_PONUDBA-nadstr.kontejnerja" xfId="22"/>
    <cellStyle name="Navadno_POPIS DEL-vodovod-PZI" xfId="27"/>
    <cellStyle name="Navadno_POPIS_fek A(1)" xfId="19"/>
    <cellStyle name="Navadno_popis-splošno-zun.ured" xfId="15"/>
    <cellStyle name="Navadno_VODOVOD" xfId="3"/>
    <cellStyle name="Navadno_vodovod 2" xfId="25"/>
    <cellStyle name="Nevtralno 2" xfId="40"/>
    <cellStyle name="Normal 2" xfId="43"/>
    <cellStyle name="Normal_rekapitulacija" xfId="44"/>
    <cellStyle name="Normal_Sheet1" xfId="28"/>
    <cellStyle name="Normal_SKUPNO" xfId="32"/>
    <cellStyle name="Odstotek 2" xfId="6"/>
    <cellStyle name="Odstotek 3" xfId="16"/>
    <cellStyle name="Vejica 2" xfId="5"/>
    <cellStyle name="Vejica 2 2" xfId="10"/>
    <cellStyle name="Vejica 2 2 2" xfId="14"/>
    <cellStyle name="Vejica 2 2 2 2" xfId="9"/>
    <cellStyle name="Vejica 2 2 2 2 2" xfId="34"/>
    <cellStyle name="Vejica 2 2 2 2 2 2" xfId="36"/>
    <cellStyle name="Vejica 2 2 3" xfId="18"/>
    <cellStyle name="Vejica 2 2 3 2 2" xfId="29"/>
    <cellStyle name="Vejica 2 2 3 2 2 3" xfId="35"/>
    <cellStyle name="Vejica 2 2 5" xfId="37"/>
    <cellStyle name="Vejica 2 3" xfId="12"/>
    <cellStyle name="Vejica 3" xfId="11"/>
    <cellStyle name="Vejica 3 2" xfId="13"/>
    <cellStyle name="Vejica 3 4" xfId="38"/>
    <cellStyle name="Vejica 6" xfId="31"/>
    <cellStyle name="Vejica_515-vodovod,popis" xfId="20"/>
    <cellStyle name="Vejica_popis-splošno-zun.ured" xfId="17"/>
    <cellStyle name="Vejica_vodovod" xfId="26"/>
  </cellStyles>
  <dxfs count="14">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115958</xdr:colOff>
      <xdr:row>1</xdr:row>
      <xdr:rowOff>120585</xdr:rowOff>
    </xdr:from>
    <xdr:to>
      <xdr:col>3</xdr:col>
      <xdr:colOff>115957</xdr:colOff>
      <xdr:row>3</xdr:row>
      <xdr:rowOff>347733</xdr:rowOff>
    </xdr:to>
    <xdr:pic>
      <xdr:nvPicPr>
        <xdr:cNvPr id="4" name="Slika 3" descr="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1784" y="526433"/>
          <a:ext cx="612912" cy="1038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364215</xdr:colOff>
      <xdr:row>1</xdr:row>
      <xdr:rowOff>110253</xdr:rowOff>
    </xdr:from>
    <xdr:to>
      <xdr:col>6</xdr:col>
      <xdr:colOff>341577</xdr:colOff>
      <xdr:row>3</xdr:row>
      <xdr:rowOff>320455</xdr:rowOff>
    </xdr:to>
    <xdr:pic>
      <xdr:nvPicPr>
        <xdr:cNvPr id="5" name="Slika 4" descr="Logo_EKP_kohezijski_sklad_SLO_sloga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4807" t="15688" r="7549" b="12601"/>
        <a:stretch>
          <a:fillRect/>
        </a:stretch>
      </xdr:blipFill>
      <xdr:spPr bwMode="auto">
        <a:xfrm>
          <a:off x="2815867" y="516101"/>
          <a:ext cx="2304775" cy="1021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40"/>
  <sheetViews>
    <sheetView tabSelected="1" view="pageBreakPreview" topLeftCell="A4" zoomScaleNormal="100" zoomScaleSheetLayoutView="100" workbookViewId="0">
      <selection activeCell="B7" sqref="B7:G7"/>
    </sheetView>
  </sheetViews>
  <sheetFormatPr defaultRowHeight="15"/>
  <cols>
    <col min="6" max="6" width="25.7109375" customWidth="1"/>
    <col min="7" max="7" width="15.42578125" bestFit="1" customWidth="1"/>
    <col min="8" max="8" width="13" customWidth="1"/>
    <col min="9" max="9" width="12.7109375" bestFit="1" customWidth="1"/>
    <col min="10" max="10" width="23.5703125" customWidth="1"/>
    <col min="13" max="13" width="40.140625" customWidth="1"/>
    <col min="14" max="14" width="10.28515625" bestFit="1" customWidth="1"/>
    <col min="15" max="15" width="13.7109375" customWidth="1"/>
  </cols>
  <sheetData>
    <row r="1" spans="1:8" ht="32.25" customHeight="1" thickBot="1">
      <c r="A1" s="149"/>
      <c r="B1" s="1330" t="s">
        <v>1157</v>
      </c>
      <c r="C1" s="1331"/>
      <c r="D1" s="1331"/>
      <c r="E1" s="1331"/>
      <c r="F1" s="1331"/>
      <c r="G1" s="1332"/>
    </row>
    <row r="2" spans="1:8" ht="32.25" customHeight="1" thickTop="1">
      <c r="A2" s="149"/>
      <c r="B2" s="176"/>
      <c r="C2" s="176"/>
      <c r="D2" s="175"/>
      <c r="E2" s="175"/>
      <c r="F2" s="175"/>
      <c r="G2" s="175"/>
    </row>
    <row r="3" spans="1:8" ht="32.25" customHeight="1">
      <c r="A3" s="149"/>
      <c r="B3" s="176"/>
      <c r="C3" s="176"/>
      <c r="D3" s="175"/>
      <c r="E3" s="175"/>
      <c r="F3" s="175"/>
      <c r="G3" s="175"/>
    </row>
    <row r="4" spans="1:8" ht="32.25" customHeight="1">
      <c r="A4" s="149"/>
      <c r="B4" s="176"/>
      <c r="C4" s="176"/>
      <c r="D4" s="175"/>
      <c r="E4" s="175"/>
      <c r="F4" s="175"/>
      <c r="G4" s="175"/>
    </row>
    <row r="5" spans="1:8" ht="100.5" customHeight="1">
      <c r="A5" s="149"/>
      <c r="B5" s="1337" t="s">
        <v>1387</v>
      </c>
      <c r="C5" s="1337"/>
      <c r="D5" s="1337"/>
      <c r="E5" s="1337"/>
      <c r="F5" s="1337"/>
      <c r="G5" s="1337"/>
    </row>
    <row r="6" spans="1:8">
      <c r="A6" s="150"/>
      <c r="B6" s="150"/>
      <c r="C6" s="150"/>
      <c r="D6" s="150"/>
      <c r="E6" s="150"/>
      <c r="F6" s="150"/>
      <c r="G6" s="150"/>
    </row>
    <row r="7" spans="1:8">
      <c r="A7" s="150"/>
      <c r="B7" s="1333"/>
      <c r="C7" s="1333"/>
      <c r="D7" s="1333"/>
      <c r="E7" s="1333"/>
      <c r="F7" s="1333"/>
      <c r="G7" s="1333"/>
    </row>
    <row r="8" spans="1:8" ht="15.75">
      <c r="A8" s="150"/>
      <c r="B8" s="151"/>
      <c r="C8" s="151"/>
      <c r="D8" s="151"/>
      <c r="E8" s="151"/>
      <c r="F8" s="151"/>
      <c r="G8" s="152"/>
      <c r="H8" s="3"/>
    </row>
    <row r="9" spans="1:8" ht="15.75">
      <c r="A9" s="150"/>
      <c r="B9" s="1334" t="s">
        <v>1388</v>
      </c>
      <c r="C9" s="1334"/>
      <c r="D9" s="1334"/>
      <c r="E9" s="1334"/>
      <c r="F9" s="1334"/>
      <c r="G9" s="1334"/>
      <c r="H9" s="3"/>
    </row>
    <row r="10" spans="1:8" ht="15.75">
      <c r="A10" s="150"/>
      <c r="B10" s="153"/>
      <c r="C10" s="153"/>
      <c r="D10" s="153"/>
      <c r="E10" s="153"/>
      <c r="F10" s="153"/>
      <c r="G10" s="153"/>
      <c r="H10" s="3"/>
    </row>
    <row r="11" spans="1:8" ht="15.75">
      <c r="A11" s="150"/>
      <c r="B11" s="153" t="s">
        <v>1127</v>
      </c>
      <c r="C11" s="153"/>
      <c r="D11" s="153"/>
      <c r="E11" s="153"/>
      <c r="F11" s="153"/>
      <c r="G11" s="153"/>
      <c r="H11" s="3"/>
    </row>
    <row r="12" spans="1:8" ht="31.5" customHeight="1">
      <c r="A12" s="150"/>
      <c r="B12" s="1335" t="s">
        <v>1158</v>
      </c>
      <c r="C12" s="1335"/>
      <c r="D12" s="1335"/>
      <c r="E12" s="1335"/>
      <c r="F12" s="1335"/>
      <c r="G12" s="1335"/>
      <c r="H12" s="3"/>
    </row>
    <row r="13" spans="1:8" ht="15.75">
      <c r="A13" s="150"/>
      <c r="B13" s="153" t="s">
        <v>461</v>
      </c>
      <c r="C13" s="153"/>
      <c r="D13" s="153"/>
      <c r="E13" s="153"/>
      <c r="F13" s="153"/>
      <c r="G13" s="153"/>
      <c r="H13" s="3"/>
    </row>
    <row r="14" spans="1:8" ht="15.75">
      <c r="A14" s="150"/>
      <c r="B14" s="153"/>
      <c r="C14" s="153"/>
      <c r="D14" s="153"/>
      <c r="E14" s="153"/>
      <c r="F14" s="153"/>
      <c r="G14" s="153"/>
      <c r="H14" s="3"/>
    </row>
    <row r="15" spans="1:8" ht="15.75">
      <c r="A15" s="150"/>
      <c r="B15" s="192"/>
      <c r="C15" s="154"/>
      <c r="D15" s="154"/>
      <c r="E15" s="154"/>
      <c r="F15" s="154"/>
      <c r="G15" s="154"/>
      <c r="H15" s="3"/>
    </row>
    <row r="16" spans="1:8" ht="16.5" thickBot="1">
      <c r="A16" s="150"/>
      <c r="B16" s="155"/>
      <c r="C16" s="155"/>
      <c r="D16" s="155"/>
      <c r="E16" s="155"/>
      <c r="F16" s="155"/>
      <c r="G16" s="156" t="s">
        <v>79</v>
      </c>
      <c r="H16" s="3"/>
    </row>
    <row r="17" spans="1:15" ht="15.75">
      <c r="A17" s="150"/>
      <c r="B17" s="157"/>
      <c r="C17" s="157"/>
      <c r="D17" s="157"/>
      <c r="E17" s="157"/>
      <c r="F17" s="157"/>
      <c r="G17" s="158"/>
      <c r="H17" s="3"/>
    </row>
    <row r="18" spans="1:15" ht="30" customHeight="1">
      <c r="A18" s="150"/>
      <c r="B18" s="159" t="s">
        <v>1383</v>
      </c>
      <c r="C18" s="1336" t="s">
        <v>1159</v>
      </c>
      <c r="D18" s="1336"/>
      <c r="E18" s="1336"/>
      <c r="F18" s="1336"/>
      <c r="G18" s="170">
        <f>'REKAPITULACIJA - i. MOST BPT'!C19</f>
        <v>0</v>
      </c>
      <c r="H18" s="17"/>
      <c r="I18" s="17"/>
      <c r="J18" s="17"/>
      <c r="K18" s="17"/>
      <c r="O18" s="15"/>
    </row>
    <row r="19" spans="1:15" ht="9" customHeight="1">
      <c r="A19" s="150"/>
      <c r="B19" s="190"/>
      <c r="C19" s="158"/>
      <c r="D19" s="158"/>
      <c r="E19" s="158"/>
      <c r="F19" s="158"/>
      <c r="G19" s="170"/>
      <c r="H19" s="17"/>
      <c r="I19" s="18"/>
      <c r="J19" s="18"/>
      <c r="K19" s="17"/>
    </row>
    <row r="20" spans="1:15" ht="30" customHeight="1">
      <c r="A20" s="150"/>
      <c r="B20" s="191" t="s">
        <v>1384</v>
      </c>
      <c r="C20" s="1329" t="s">
        <v>1156</v>
      </c>
      <c r="D20" s="1329"/>
      <c r="E20" s="1329"/>
      <c r="F20" s="1329"/>
      <c r="G20" s="170">
        <f>'REKAPITULACIJA - ii. KROŽIŠČE'!G36</f>
        <v>165</v>
      </c>
      <c r="H20" s="17"/>
      <c r="I20" s="17"/>
      <c r="J20" s="17"/>
      <c r="K20" s="17"/>
      <c r="N20" s="15"/>
    </row>
    <row r="21" spans="1:15" ht="15.75" thickBot="1">
      <c r="A21" s="150"/>
      <c r="B21" s="156"/>
      <c r="C21" s="161"/>
      <c r="D21" s="161"/>
      <c r="E21" s="161"/>
      <c r="F21" s="161"/>
      <c r="G21" s="162"/>
      <c r="H21" s="17"/>
      <c r="I21" s="17"/>
      <c r="J21" s="17"/>
      <c r="K21" s="17"/>
      <c r="N21" s="15"/>
    </row>
    <row r="22" spans="1:15">
      <c r="A22" s="150"/>
      <c r="B22" s="160"/>
      <c r="C22" s="158" t="s">
        <v>476</v>
      </c>
      <c r="D22" s="158"/>
      <c r="E22" s="158"/>
      <c r="F22" s="158"/>
      <c r="G22" s="163">
        <f>ROUND(SUM(G18:G20), 2)</f>
        <v>165</v>
      </c>
      <c r="H22" s="17"/>
      <c r="I22" s="17"/>
      <c r="J22" s="17"/>
      <c r="K22" s="17"/>
      <c r="N22" s="15"/>
    </row>
    <row r="23" spans="1:15">
      <c r="A23" s="150"/>
      <c r="B23" s="160"/>
      <c r="C23" s="158"/>
      <c r="D23" s="158"/>
      <c r="E23" s="158"/>
      <c r="F23" s="158"/>
      <c r="G23" s="163"/>
      <c r="H23" s="17"/>
      <c r="I23" s="17"/>
      <c r="J23" s="17"/>
      <c r="K23" s="17"/>
      <c r="N23" s="15"/>
    </row>
    <row r="24" spans="1:15">
      <c r="A24" s="150"/>
      <c r="B24" s="157"/>
      <c r="C24" s="158" t="s">
        <v>475</v>
      </c>
      <c r="D24" s="157"/>
      <c r="E24" s="157"/>
      <c r="F24" s="157"/>
      <c r="G24" s="163" t="e">
        <f>'REKAPITULACIJA - i. MOST BPT'!C21+'REKAPITULACIJA - ii. KROŽIŠČE'!G38</f>
        <v>#VALUE!</v>
      </c>
      <c r="H24" s="19"/>
      <c r="I24" s="20"/>
      <c r="J24" s="20"/>
      <c r="K24" s="20"/>
      <c r="N24" s="15"/>
    </row>
    <row r="25" spans="1:15" ht="15.75" thickBot="1">
      <c r="A25" s="150"/>
      <c r="B25" s="155"/>
      <c r="C25" s="155"/>
      <c r="D25" s="155"/>
      <c r="E25" s="155"/>
      <c r="F25" s="155"/>
      <c r="G25" s="161"/>
      <c r="H25" s="21"/>
      <c r="I25" s="20"/>
      <c r="J25" s="20"/>
      <c r="K25" s="20"/>
      <c r="N25" s="15"/>
    </row>
    <row r="26" spans="1:15">
      <c r="A26" s="150"/>
      <c r="B26" s="157"/>
      <c r="C26" s="158" t="s">
        <v>487</v>
      </c>
      <c r="D26" s="158"/>
      <c r="E26" s="158"/>
      <c r="F26" s="157"/>
      <c r="G26" s="163" t="e">
        <f>ROUND(SUM(G22:G24), 2)</f>
        <v>#VALUE!</v>
      </c>
      <c r="H26" s="20"/>
      <c r="I26" s="20"/>
      <c r="J26" s="20"/>
      <c r="K26" s="20"/>
      <c r="N26" s="15"/>
    </row>
    <row r="27" spans="1:15" ht="15.75">
      <c r="A27" s="150"/>
      <c r="B27" s="164"/>
      <c r="C27" s="165"/>
      <c r="D27" s="165"/>
      <c r="E27" s="165"/>
      <c r="F27" s="164"/>
      <c r="G27" s="166"/>
      <c r="H27" s="20"/>
      <c r="I27" s="20"/>
      <c r="J27" s="20"/>
      <c r="K27" s="20"/>
      <c r="N27" s="15"/>
      <c r="O27" s="15"/>
    </row>
    <row r="28" spans="1:15">
      <c r="A28" s="150"/>
      <c r="B28" s="174" t="s">
        <v>1154</v>
      </c>
      <c r="C28" s="174"/>
      <c r="D28" s="174"/>
      <c r="E28" s="174"/>
      <c r="F28" s="174" t="s">
        <v>1155</v>
      </c>
      <c r="G28" s="174"/>
      <c r="H28" s="20"/>
      <c r="I28" s="20"/>
      <c r="J28" s="20"/>
      <c r="K28" s="20"/>
      <c r="N28" s="15"/>
      <c r="O28" s="15"/>
    </row>
    <row r="29" spans="1:15" ht="18">
      <c r="A29" s="150"/>
      <c r="B29" s="150"/>
      <c r="C29" s="167"/>
      <c r="D29" s="168"/>
      <c r="E29" s="168"/>
      <c r="F29" s="168"/>
      <c r="G29" s="169"/>
      <c r="H29" s="20"/>
      <c r="I29" s="20"/>
      <c r="J29" s="20"/>
      <c r="K29" s="20"/>
      <c r="N29" s="15"/>
      <c r="O29" s="15"/>
    </row>
    <row r="30" spans="1:15">
      <c r="H30" s="20"/>
      <c r="I30" s="20"/>
      <c r="J30" s="20"/>
      <c r="K30" s="20"/>
      <c r="N30" s="15"/>
      <c r="O30" s="15"/>
    </row>
    <row r="31" spans="1:15">
      <c r="H31" s="20"/>
      <c r="I31" s="20"/>
      <c r="J31" s="20"/>
      <c r="K31" s="20"/>
      <c r="N31" s="15"/>
      <c r="O31" s="15"/>
    </row>
    <row r="32" spans="1:15">
      <c r="H32" s="20"/>
      <c r="I32" s="20"/>
      <c r="J32" s="20"/>
      <c r="K32" s="20"/>
    </row>
    <row r="33" spans="8:11">
      <c r="H33" s="20"/>
      <c r="I33" s="20"/>
      <c r="J33" s="20"/>
      <c r="K33" s="20"/>
    </row>
    <row r="34" spans="8:11" ht="15.75">
      <c r="H34" s="3"/>
      <c r="I34" s="50"/>
    </row>
    <row r="35" spans="8:11" ht="15.75">
      <c r="H35" s="3"/>
      <c r="I35" s="50"/>
    </row>
    <row r="36" spans="8:11" ht="15.75">
      <c r="H36" s="3"/>
      <c r="I36" s="50"/>
    </row>
    <row r="37" spans="8:11" ht="15.75">
      <c r="H37" s="3"/>
      <c r="I37" s="50"/>
      <c r="J37" s="15"/>
    </row>
    <row r="38" spans="8:11" ht="15.75">
      <c r="H38" s="3"/>
      <c r="I38" s="50"/>
    </row>
    <row r="39" spans="8:11" ht="15.75">
      <c r="H39" s="3"/>
      <c r="I39" s="50"/>
    </row>
    <row r="40" spans="8:11" ht="15.75">
      <c r="H40" s="3"/>
      <c r="I40" s="50"/>
    </row>
  </sheetData>
  <mergeCells count="7">
    <mergeCell ref="C20:F20"/>
    <mergeCell ref="B1:G1"/>
    <mergeCell ref="B7:G7"/>
    <mergeCell ref="B9:G9"/>
    <mergeCell ref="B12:G12"/>
    <mergeCell ref="C18:F18"/>
    <mergeCell ref="B5:G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88"/>
  <sheetViews>
    <sheetView showZeros="0" view="pageBreakPreview" zoomScale="115" zoomScaleNormal="100" zoomScaleSheetLayoutView="115" workbookViewId="0"/>
  </sheetViews>
  <sheetFormatPr defaultColWidth="9.140625" defaultRowHeight="12.75"/>
  <cols>
    <col min="1" max="1" width="5.85546875" style="1073" customWidth="1"/>
    <col min="2" max="2" width="45" style="1074" customWidth="1"/>
    <col min="3" max="3" width="6" style="1072" customWidth="1"/>
    <col min="4" max="4" width="8.140625" style="1022" customWidth="1"/>
    <col min="5" max="5" width="10.28515625" style="1009" customWidth="1"/>
    <col min="6" max="6" width="13.28515625" style="1081" customWidth="1"/>
    <col min="7" max="7" width="9.140625" style="206"/>
    <col min="8" max="8" width="25.42578125" style="206" customWidth="1"/>
    <col min="9" max="16384" width="9.140625" style="206"/>
  </cols>
  <sheetData>
    <row r="1" spans="1:9" ht="15">
      <c r="A1" s="1010" t="s">
        <v>739</v>
      </c>
      <c r="B1" s="1011" t="s">
        <v>768</v>
      </c>
      <c r="C1" s="1012"/>
      <c r="D1" s="856"/>
      <c r="E1" s="987"/>
      <c r="F1" s="1075"/>
    </row>
    <row r="2" spans="1:9">
      <c r="A2" s="1013"/>
      <c r="B2" s="846"/>
      <c r="C2" s="1012"/>
      <c r="D2" s="856"/>
      <c r="E2" s="987"/>
      <c r="F2" s="1075"/>
    </row>
    <row r="3" spans="1:9" s="201" customFormat="1">
      <c r="A3" s="917" t="s">
        <v>853</v>
      </c>
      <c r="B3" s="235" t="s">
        <v>854</v>
      </c>
      <c r="C3" s="236" t="s">
        <v>855</v>
      </c>
      <c r="D3" s="237" t="s">
        <v>493</v>
      </c>
      <c r="E3" s="817" t="s">
        <v>856</v>
      </c>
      <c r="F3" s="892" t="s">
        <v>857</v>
      </c>
    </row>
    <row r="4" spans="1:9">
      <c r="A4" s="238"/>
      <c r="B4" s="239"/>
      <c r="C4" s="240"/>
      <c r="D4" s="241"/>
      <c r="E4" s="905"/>
      <c r="F4" s="939"/>
    </row>
    <row r="5" spans="1:9">
      <c r="A5" s="845" t="s">
        <v>772</v>
      </c>
      <c r="B5" s="846" t="s">
        <v>516</v>
      </c>
      <c r="C5" s="914"/>
      <c r="D5" s="1014"/>
      <c r="E5" s="904"/>
      <c r="F5" s="938"/>
    </row>
    <row r="6" spans="1:9">
      <c r="A6" s="238"/>
      <c r="B6" s="239"/>
      <c r="C6" s="240"/>
      <c r="D6" s="241"/>
      <c r="E6" s="905"/>
      <c r="F6" s="939"/>
    </row>
    <row r="7" spans="1:9" ht="14.25">
      <c r="A7" s="257">
        <f>COUNT($A$1:A6)+1</f>
        <v>1</v>
      </c>
      <c r="B7" s="1015" t="s">
        <v>1028</v>
      </c>
      <c r="C7" s="1016" t="s">
        <v>885</v>
      </c>
      <c r="D7" s="1017">
        <v>67</v>
      </c>
      <c r="E7" s="988"/>
      <c r="F7" s="1076">
        <f>D7*E7</f>
        <v>0</v>
      </c>
      <c r="G7" s="989"/>
    </row>
    <row r="8" spans="1:9">
      <c r="A8" s="257"/>
      <c r="B8" s="1018"/>
      <c r="C8" s="1016"/>
      <c r="D8" s="1017"/>
      <c r="E8" s="990"/>
      <c r="F8" s="1076">
        <f t="shared" ref="F8:F32" si="0">D8*E8</f>
        <v>0</v>
      </c>
    </row>
    <row r="9" spans="1:9">
      <c r="A9" s="257">
        <f>COUNT($A$1:A8)+1</f>
        <v>2</v>
      </c>
      <c r="B9" s="1018" t="s">
        <v>1029</v>
      </c>
      <c r="C9" s="1016" t="s">
        <v>12</v>
      </c>
      <c r="D9" s="1019">
        <v>4</v>
      </c>
      <c r="E9" s="988"/>
      <c r="F9" s="1076">
        <f t="shared" si="0"/>
        <v>0</v>
      </c>
    </row>
    <row r="10" spans="1:9" s="220" customFormat="1">
      <c r="A10" s="858"/>
      <c r="B10" s="1018"/>
      <c r="C10" s="1016"/>
      <c r="D10" s="1019"/>
      <c r="E10" s="988"/>
      <c r="F10" s="1076">
        <f>D10*E10</f>
        <v>0</v>
      </c>
      <c r="G10" s="219"/>
    </row>
    <row r="11" spans="1:9" s="220" customFormat="1" ht="51">
      <c r="A11" s="858">
        <f>COUNT($A$1:A10)+1</f>
        <v>3</v>
      </c>
      <c r="B11" s="1018" t="s">
        <v>1030</v>
      </c>
      <c r="C11" s="251" t="s">
        <v>498</v>
      </c>
      <c r="D11" s="1019">
        <v>1</v>
      </c>
      <c r="E11" s="988"/>
      <c r="F11" s="1076">
        <f>D11*E11</f>
        <v>0</v>
      </c>
      <c r="G11" s="219"/>
    </row>
    <row r="12" spans="1:9">
      <c r="A12" s="257"/>
      <c r="B12" s="1020"/>
      <c r="C12" s="1021"/>
      <c r="E12" s="988"/>
      <c r="F12" s="1076">
        <f t="shared" si="0"/>
        <v>0</v>
      </c>
    </row>
    <row r="13" spans="1:9" ht="102">
      <c r="A13" s="257">
        <f>COUNT($A$1:A12)+1</f>
        <v>4</v>
      </c>
      <c r="B13" s="278" t="s">
        <v>1031</v>
      </c>
      <c r="C13" s="865" t="s">
        <v>865</v>
      </c>
      <c r="D13" s="260">
        <v>127</v>
      </c>
      <c r="E13" s="988"/>
      <c r="F13" s="1076">
        <f t="shared" si="0"/>
        <v>0</v>
      </c>
    </row>
    <row r="14" spans="1:9">
      <c r="A14" s="257"/>
      <c r="B14" s="278"/>
      <c r="C14" s="865"/>
      <c r="D14" s="260"/>
      <c r="E14" s="988"/>
      <c r="F14" s="1076">
        <f t="shared" si="0"/>
        <v>0</v>
      </c>
    </row>
    <row r="15" spans="1:9" ht="25.5">
      <c r="A15" s="257">
        <f>COUNT($A$1:A14)+1</f>
        <v>5</v>
      </c>
      <c r="B15" s="862" t="s">
        <v>1032</v>
      </c>
      <c r="C15" s="865" t="s">
        <v>865</v>
      </c>
      <c r="D15" s="1022">
        <v>5</v>
      </c>
      <c r="E15" s="988"/>
      <c r="F15" s="1076">
        <f t="shared" si="0"/>
        <v>0</v>
      </c>
    </row>
    <row r="16" spans="1:9" s="991" customFormat="1">
      <c r="A16" s="257"/>
      <c r="B16" s="1018"/>
      <c r="C16" s="1023"/>
      <c r="D16" s="1024"/>
      <c r="E16" s="988"/>
      <c r="F16" s="1076">
        <f t="shared" si="0"/>
        <v>0</v>
      </c>
      <c r="I16" s="824"/>
    </row>
    <row r="17" spans="1:9" ht="38.25">
      <c r="A17" s="257">
        <f>COUNT($A$1:A16)+1</f>
        <v>6</v>
      </c>
      <c r="B17" s="1025" t="s">
        <v>1033</v>
      </c>
      <c r="C17" s="1021" t="s">
        <v>862</v>
      </c>
      <c r="D17" s="1022">
        <v>46</v>
      </c>
      <c r="E17" s="988"/>
      <c r="F17" s="1076">
        <f t="shared" si="0"/>
        <v>0</v>
      </c>
    </row>
    <row r="18" spans="1:9">
      <c r="A18" s="257"/>
      <c r="B18" s="1025"/>
      <c r="C18" s="1021"/>
      <c r="E18" s="988"/>
      <c r="F18" s="1076"/>
    </row>
    <row r="19" spans="1:9" ht="38.25">
      <c r="A19" s="257">
        <f>COUNT($A$1:A18)+1</f>
        <v>7</v>
      </c>
      <c r="B19" s="1026" t="s">
        <v>1168</v>
      </c>
      <c r="C19" s="865" t="s">
        <v>865</v>
      </c>
      <c r="D19" s="1022">
        <v>6</v>
      </c>
      <c r="E19" s="988"/>
      <c r="F19" s="1076">
        <f t="shared" ref="F19" si="1">D19*E19</f>
        <v>0</v>
      </c>
    </row>
    <row r="20" spans="1:9">
      <c r="A20" s="257"/>
      <c r="B20" s="1026"/>
      <c r="C20" s="865"/>
      <c r="E20" s="988"/>
      <c r="F20" s="1076"/>
    </row>
    <row r="21" spans="1:9" ht="38.25">
      <c r="A21" s="257">
        <f>COUNT($A$1:A20)+1</f>
        <v>8</v>
      </c>
      <c r="B21" s="862" t="s">
        <v>1169</v>
      </c>
      <c r="C21" s="865" t="s">
        <v>865</v>
      </c>
      <c r="D21" s="1022">
        <v>18</v>
      </c>
      <c r="E21" s="988"/>
      <c r="F21" s="1076">
        <f t="shared" ref="F21" si="2">D21*E21</f>
        <v>0</v>
      </c>
    </row>
    <row r="22" spans="1:9">
      <c r="A22" s="257"/>
      <c r="B22" s="1027"/>
      <c r="C22" s="1028"/>
      <c r="E22" s="988"/>
      <c r="F22" s="1076">
        <f t="shared" si="0"/>
        <v>0</v>
      </c>
    </row>
    <row r="23" spans="1:9" s="991" customFormat="1" ht="63.75">
      <c r="A23" s="257">
        <f>COUNT($A$1:A22)+1</f>
        <v>9</v>
      </c>
      <c r="B23" s="862" t="s">
        <v>1034</v>
      </c>
      <c r="C23" s="865" t="s">
        <v>865</v>
      </c>
      <c r="D23" s="260">
        <v>23</v>
      </c>
      <c r="E23" s="988"/>
      <c r="F23" s="1076">
        <f t="shared" si="0"/>
        <v>0</v>
      </c>
      <c r="I23" s="824"/>
    </row>
    <row r="24" spans="1:9" s="991" customFormat="1">
      <c r="A24" s="257"/>
      <c r="B24" s="1018"/>
      <c r="C24" s="865"/>
      <c r="D24" s="260"/>
      <c r="E24" s="988"/>
      <c r="F24" s="1076">
        <f t="shared" si="0"/>
        <v>0</v>
      </c>
      <c r="I24" s="824"/>
    </row>
    <row r="25" spans="1:9" ht="38.25">
      <c r="A25" s="257">
        <f>COUNT($A$1:A24)+1</f>
        <v>10</v>
      </c>
      <c r="B25" s="278" t="s">
        <v>1035</v>
      </c>
      <c r="C25" s="865" t="s">
        <v>865</v>
      </c>
      <c r="D25" s="260">
        <v>115</v>
      </c>
      <c r="E25" s="988"/>
      <c r="F25" s="1076">
        <f t="shared" si="0"/>
        <v>0</v>
      </c>
    </row>
    <row r="26" spans="1:9" s="992" customFormat="1">
      <c r="A26" s="257"/>
      <c r="B26" s="1018"/>
      <c r="C26" s="251"/>
      <c r="D26" s="260"/>
      <c r="E26" s="988"/>
      <c r="F26" s="1076">
        <f t="shared" si="0"/>
        <v>0</v>
      </c>
    </row>
    <row r="27" spans="1:9" s="992" customFormat="1" ht="127.5">
      <c r="A27" s="128">
        <f>COUNT($A$1:A26)+1</f>
        <v>11</v>
      </c>
      <c r="B27" s="1029" t="s">
        <v>1036</v>
      </c>
      <c r="C27" s="1030"/>
      <c r="D27" s="1031"/>
      <c r="E27" s="988"/>
      <c r="F27" s="1076">
        <f>D27*E27</f>
        <v>0</v>
      </c>
    </row>
    <row r="28" spans="1:9" s="992" customFormat="1">
      <c r="A28" s="128"/>
      <c r="B28" s="1032" t="s">
        <v>1037</v>
      </c>
      <c r="C28" s="1030" t="s">
        <v>12</v>
      </c>
      <c r="D28" s="1031">
        <v>1</v>
      </c>
      <c r="E28" s="988"/>
      <c r="F28" s="1076">
        <f>D28*E28</f>
        <v>0</v>
      </c>
    </row>
    <row r="29" spans="1:9" s="992" customFormat="1">
      <c r="A29" s="128"/>
      <c r="B29" s="1029"/>
      <c r="C29" s="1030"/>
      <c r="D29" s="1031"/>
      <c r="E29" s="988"/>
      <c r="F29" s="1076"/>
    </row>
    <row r="30" spans="1:9" s="995" customFormat="1" ht="45.75" customHeight="1">
      <c r="A30" s="128">
        <f>COUNT($A$1:A29)+1</f>
        <v>12</v>
      </c>
      <c r="B30" s="1033" t="s">
        <v>1038</v>
      </c>
      <c r="C30" s="865" t="s">
        <v>12</v>
      </c>
      <c r="D30" s="1034">
        <v>3</v>
      </c>
      <c r="E30" s="988"/>
      <c r="F30" s="1076">
        <f t="shared" si="0"/>
        <v>0</v>
      </c>
      <c r="G30" s="993"/>
      <c r="H30" s="220"/>
      <c r="I30" s="994"/>
    </row>
    <row r="31" spans="1:9" s="995" customFormat="1">
      <c r="A31" s="257"/>
      <c r="B31" s="1033"/>
      <c r="C31" s="1030"/>
      <c r="D31" s="1035"/>
      <c r="E31" s="988"/>
      <c r="F31" s="1076">
        <f t="shared" si="0"/>
        <v>0</v>
      </c>
      <c r="G31" s="993"/>
      <c r="H31" s="220"/>
      <c r="I31" s="994"/>
    </row>
    <row r="32" spans="1:9" s="996" customFormat="1" ht="25.5">
      <c r="A32" s="257">
        <f>COUNT($A$1:A31)+1</f>
        <v>13</v>
      </c>
      <c r="B32" s="278" t="s">
        <v>1039</v>
      </c>
      <c r="C32" s="1030" t="s">
        <v>12</v>
      </c>
      <c r="D32" s="260">
        <v>1</v>
      </c>
      <c r="E32" s="988"/>
      <c r="F32" s="1076">
        <f t="shared" si="0"/>
        <v>0</v>
      </c>
    </row>
    <row r="33" spans="1:10" s="991" customFormat="1">
      <c r="A33" s="257"/>
      <c r="B33" s="1036"/>
      <c r="C33" s="1037"/>
      <c r="D33" s="1038"/>
      <c r="E33" s="824"/>
      <c r="F33" s="1077"/>
      <c r="H33" s="998"/>
      <c r="I33" s="201"/>
    </row>
    <row r="34" spans="1:10" s="207" customFormat="1">
      <c r="A34" s="257"/>
      <c r="B34" s="261"/>
      <c r="C34" s="262"/>
      <c r="D34" s="1039"/>
      <c r="E34" s="198" t="s">
        <v>1040</v>
      </c>
      <c r="F34" s="285">
        <f>SUM(F7:F33)</f>
        <v>0</v>
      </c>
    </row>
    <row r="35" spans="1:10" s="995" customFormat="1">
      <c r="A35" s="257"/>
      <c r="B35" s="1040"/>
      <c r="C35" s="1030"/>
      <c r="D35" s="1035"/>
      <c r="E35" s="999"/>
      <c r="F35" s="1078"/>
      <c r="H35" s="220"/>
      <c r="I35" s="994"/>
    </row>
    <row r="36" spans="1:10">
      <c r="A36" s="845" t="s">
        <v>880</v>
      </c>
      <c r="B36" s="846" t="s">
        <v>1041</v>
      </c>
      <c r="C36" s="914"/>
      <c r="D36" s="1014"/>
      <c r="E36" s="904"/>
      <c r="F36" s="938"/>
    </row>
    <row r="37" spans="1:10" s="995" customFormat="1">
      <c r="A37" s="257"/>
      <c r="B37" s="1040"/>
      <c r="C37" s="1030"/>
      <c r="D37" s="1035"/>
      <c r="E37" s="999"/>
      <c r="F37" s="1078"/>
      <c r="H37" s="220"/>
      <c r="I37" s="994"/>
    </row>
    <row r="38" spans="1:10" s="430" customFormat="1" ht="90.75">
      <c r="A38" s="959">
        <f>COUNT($A$1:A37)+1</f>
        <v>14</v>
      </c>
      <c r="B38" s="1041" t="s">
        <v>1042</v>
      </c>
      <c r="C38" s="1042" t="s">
        <v>885</v>
      </c>
      <c r="D38" s="1043">
        <v>51</v>
      </c>
      <c r="E38" s="205"/>
      <c r="F38" s="282">
        <f>D38*E38</f>
        <v>0</v>
      </c>
      <c r="G38" s="1000"/>
      <c r="H38" s="204"/>
      <c r="I38" s="204"/>
      <c r="J38" s="204"/>
    </row>
    <row r="39" spans="1:10" s="430" customFormat="1">
      <c r="A39" s="959"/>
      <c r="B39" s="1041"/>
      <c r="C39" s="1042"/>
      <c r="D39" s="1043"/>
      <c r="E39" s="205"/>
      <c r="F39" s="282"/>
      <c r="G39" s="1000"/>
      <c r="H39" s="204"/>
      <c r="I39" s="204"/>
      <c r="J39" s="204"/>
    </row>
    <row r="40" spans="1:10" s="430" customFormat="1" ht="76.5">
      <c r="A40" s="959">
        <f>COUNT($A$1:A38)+1</f>
        <v>15</v>
      </c>
      <c r="B40" s="1044" t="s">
        <v>1043</v>
      </c>
      <c r="C40" s="1045"/>
      <c r="D40" s="1046"/>
      <c r="E40" s="205"/>
      <c r="F40" s="282"/>
      <c r="G40" s="1000"/>
      <c r="H40" s="204"/>
      <c r="I40" s="204"/>
      <c r="J40" s="204"/>
    </row>
    <row r="41" spans="1:10" s="430" customFormat="1" ht="14.25">
      <c r="A41" s="959"/>
      <c r="B41" s="1047" t="s">
        <v>1044</v>
      </c>
      <c r="C41" s="243" t="s">
        <v>885</v>
      </c>
      <c r="D41" s="1046">
        <v>6</v>
      </c>
      <c r="E41" s="205"/>
      <c r="F41" s="282">
        <f>D41*E41</f>
        <v>0</v>
      </c>
      <c r="G41" s="1000"/>
      <c r="H41" s="204"/>
      <c r="I41" s="204"/>
      <c r="J41" s="204"/>
    </row>
    <row r="42" spans="1:10" s="430" customFormat="1">
      <c r="A42" s="959"/>
      <c r="B42" s="1047"/>
      <c r="C42" s="243"/>
      <c r="D42" s="1046"/>
      <c r="E42" s="205"/>
      <c r="F42" s="282"/>
      <c r="G42" s="1000"/>
      <c r="H42" s="204"/>
      <c r="I42" s="204"/>
      <c r="J42" s="204"/>
    </row>
    <row r="43" spans="1:10" s="430" customFormat="1" ht="76.5">
      <c r="A43" s="959">
        <f>COUNT($A$1:A41)+1</f>
        <v>16</v>
      </c>
      <c r="B43" s="1044" t="s">
        <v>1043</v>
      </c>
      <c r="C43" s="1045"/>
      <c r="D43" s="1046"/>
      <c r="E43" s="205"/>
      <c r="F43" s="282"/>
      <c r="G43" s="1000"/>
      <c r="H43" s="204"/>
      <c r="I43" s="204"/>
      <c r="J43" s="204"/>
    </row>
    <row r="44" spans="1:10" s="430" customFormat="1" ht="14.25">
      <c r="A44" s="959"/>
      <c r="B44" s="1047" t="s">
        <v>1045</v>
      </c>
      <c r="C44" s="243" t="s">
        <v>885</v>
      </c>
      <c r="D44" s="1046">
        <v>10</v>
      </c>
      <c r="E44" s="205"/>
      <c r="F44" s="282">
        <f>D44*E44</f>
        <v>0</v>
      </c>
      <c r="G44" s="1000"/>
      <c r="H44" s="204"/>
      <c r="I44" s="204"/>
      <c r="J44" s="204"/>
    </row>
    <row r="45" spans="1:10" s="430" customFormat="1">
      <c r="A45" s="959"/>
      <c r="B45" s="1047"/>
      <c r="C45" s="243"/>
      <c r="D45" s="1046"/>
      <c r="E45" s="205"/>
      <c r="F45" s="282"/>
      <c r="G45" s="1000"/>
      <c r="H45" s="204"/>
      <c r="I45" s="204"/>
      <c r="J45" s="204"/>
    </row>
    <row r="46" spans="1:10" s="430" customFormat="1" ht="31.5" customHeight="1">
      <c r="A46" s="959">
        <f>COUNT($A$1:A44)+1</f>
        <v>17</v>
      </c>
      <c r="B46" s="180" t="s">
        <v>1046</v>
      </c>
      <c r="C46" s="1048" t="s">
        <v>885</v>
      </c>
      <c r="D46" s="1046">
        <v>10</v>
      </c>
      <c r="E46" s="205"/>
      <c r="F46" s="282">
        <f>D46*E46</f>
        <v>0</v>
      </c>
      <c r="G46" s="1000"/>
      <c r="H46" s="204"/>
      <c r="I46" s="204"/>
      <c r="J46" s="204"/>
    </row>
    <row r="47" spans="1:10" s="430" customFormat="1">
      <c r="A47" s="959"/>
      <c r="B47" s="180"/>
      <c r="C47" s="1042"/>
      <c r="D47" s="1043"/>
      <c r="E47" s="205"/>
      <c r="F47" s="282"/>
      <c r="G47" s="1000"/>
      <c r="H47" s="204"/>
      <c r="I47" s="204"/>
      <c r="J47" s="204"/>
    </row>
    <row r="48" spans="1:10" s="430" customFormat="1" ht="51">
      <c r="A48" s="959">
        <f>COUNT($A$1:A47)+1</f>
        <v>18</v>
      </c>
      <c r="B48" s="129" t="s">
        <v>1047</v>
      </c>
      <c r="C48" s="1048" t="s">
        <v>885</v>
      </c>
      <c r="D48" s="1046">
        <v>10</v>
      </c>
      <c r="E48" s="205"/>
      <c r="F48" s="282">
        <f>D48*E48</f>
        <v>0</v>
      </c>
      <c r="G48" s="1000"/>
      <c r="H48" s="204"/>
      <c r="I48" s="204"/>
      <c r="J48" s="204"/>
    </row>
    <row r="49" spans="1:12" s="430" customFormat="1">
      <c r="A49" s="959"/>
      <c r="B49" s="1047"/>
      <c r="C49" s="1048"/>
      <c r="D49" s="1046"/>
      <c r="E49" s="205"/>
      <c r="F49" s="282"/>
      <c r="G49" s="1000"/>
      <c r="H49" s="204"/>
      <c r="I49" s="204"/>
      <c r="J49" s="204"/>
    </row>
    <row r="50" spans="1:12" s="430" customFormat="1" ht="38.25">
      <c r="A50" s="959">
        <f>COUNT($A$1:A49)+1</f>
        <v>19</v>
      </c>
      <c r="B50" s="250" t="s">
        <v>1048</v>
      </c>
      <c r="C50" s="1042"/>
      <c r="D50" s="1043"/>
      <c r="E50" s="205"/>
      <c r="F50" s="282">
        <f>D50*E50</f>
        <v>0</v>
      </c>
      <c r="G50" s="1000"/>
      <c r="H50" s="204"/>
      <c r="I50" s="204"/>
      <c r="J50" s="204"/>
    </row>
    <row r="51" spans="1:12" s="430" customFormat="1">
      <c r="A51" s="128"/>
      <c r="B51" s="1049" t="s">
        <v>1049</v>
      </c>
      <c r="C51" s="1050" t="s">
        <v>12</v>
      </c>
      <c r="D51" s="1043">
        <v>4</v>
      </c>
      <c r="E51" s="205"/>
      <c r="F51" s="282">
        <f t="shared" ref="F51:F61" si="3">D51*E51</f>
        <v>0</v>
      </c>
    </row>
    <row r="52" spans="1:12" s="430" customFormat="1">
      <c r="A52" s="128"/>
      <c r="B52" s="1051" t="s">
        <v>1050</v>
      </c>
      <c r="C52" s="1050" t="s">
        <v>12</v>
      </c>
      <c r="D52" s="1043">
        <v>1</v>
      </c>
      <c r="E52" s="205"/>
      <c r="F52" s="282">
        <f t="shared" si="3"/>
        <v>0</v>
      </c>
    </row>
    <row r="53" spans="1:12" s="430" customFormat="1">
      <c r="A53" s="128"/>
      <c r="B53" s="1049" t="s">
        <v>1051</v>
      </c>
      <c r="C53" s="1050" t="s">
        <v>12</v>
      </c>
      <c r="D53" s="1043">
        <v>1</v>
      </c>
      <c r="E53" s="205"/>
      <c r="F53" s="282">
        <f t="shared" si="3"/>
        <v>0</v>
      </c>
      <c r="G53" s="1001"/>
    </row>
    <row r="54" spans="1:12" s="430" customFormat="1">
      <c r="A54" s="128"/>
      <c r="B54" s="1049" t="s">
        <v>1052</v>
      </c>
      <c r="C54" s="1050" t="s">
        <v>12</v>
      </c>
      <c r="D54" s="1043">
        <v>2</v>
      </c>
      <c r="E54" s="205"/>
      <c r="F54" s="282">
        <f t="shared" si="3"/>
        <v>0</v>
      </c>
      <c r="G54" s="1001"/>
      <c r="H54" s="207"/>
      <c r="I54" s="204"/>
      <c r="J54" s="204"/>
      <c r="K54" s="204"/>
    </row>
    <row r="55" spans="1:12" s="430" customFormat="1">
      <c r="A55" s="128"/>
      <c r="B55" s="1052" t="s">
        <v>1053</v>
      </c>
      <c r="C55" s="1042" t="s">
        <v>12</v>
      </c>
      <c r="D55" s="1043">
        <v>1</v>
      </c>
      <c r="E55" s="205"/>
      <c r="F55" s="282">
        <f t="shared" si="3"/>
        <v>0</v>
      </c>
      <c r="G55" s="1002"/>
      <c r="H55" s="207"/>
      <c r="I55" s="204"/>
      <c r="J55" s="204"/>
      <c r="K55" s="204"/>
    </row>
    <row r="56" spans="1:12" s="430" customFormat="1">
      <c r="A56" s="128"/>
      <c r="B56" s="1052" t="s">
        <v>1054</v>
      </c>
      <c r="C56" s="1042" t="s">
        <v>12</v>
      </c>
      <c r="D56" s="1043">
        <v>2</v>
      </c>
      <c r="E56" s="205"/>
      <c r="F56" s="282">
        <f t="shared" si="3"/>
        <v>0</v>
      </c>
      <c r="G56" s="1002"/>
      <c r="H56" s="207"/>
      <c r="I56" s="204"/>
      <c r="J56" s="204"/>
      <c r="K56" s="204"/>
    </row>
    <row r="57" spans="1:12" s="430" customFormat="1">
      <c r="A57" s="128"/>
      <c r="B57" s="1052" t="s">
        <v>1055</v>
      </c>
      <c r="C57" s="1042" t="s">
        <v>12</v>
      </c>
      <c r="D57" s="1043">
        <v>1</v>
      </c>
      <c r="E57" s="205"/>
      <c r="F57" s="282">
        <f t="shared" si="3"/>
        <v>0</v>
      </c>
      <c r="G57" s="1002"/>
      <c r="H57" s="1002"/>
      <c r="I57" s="202"/>
      <c r="J57" s="1003"/>
      <c r="K57" s="202"/>
    </row>
    <row r="58" spans="1:12" s="430" customFormat="1">
      <c r="A58" s="128"/>
      <c r="B58" s="1052" t="s">
        <v>1056</v>
      </c>
      <c r="C58" s="1042" t="s">
        <v>12</v>
      </c>
      <c r="D58" s="1043">
        <v>1</v>
      </c>
      <c r="E58" s="205"/>
      <c r="F58" s="282">
        <f t="shared" si="3"/>
        <v>0</v>
      </c>
      <c r="G58" s="1002"/>
      <c r="H58" s="207"/>
      <c r="I58" s="204"/>
      <c r="J58" s="204"/>
      <c r="K58" s="204"/>
    </row>
    <row r="59" spans="1:12" s="430" customFormat="1">
      <c r="A59" s="128"/>
      <c r="B59" s="1052" t="s">
        <v>1057</v>
      </c>
      <c r="C59" s="1042" t="s">
        <v>12</v>
      </c>
      <c r="D59" s="1043">
        <v>1</v>
      </c>
      <c r="E59" s="205"/>
      <c r="F59" s="282">
        <f t="shared" si="3"/>
        <v>0</v>
      </c>
      <c r="H59" s="1002"/>
      <c r="I59" s="202"/>
      <c r="J59" s="1003"/>
      <c r="K59" s="202"/>
      <c r="L59" s="1001"/>
    </row>
    <row r="60" spans="1:12" s="430" customFormat="1">
      <c r="A60" s="128"/>
      <c r="B60" s="1049" t="s">
        <v>1058</v>
      </c>
      <c r="C60" s="1050" t="s">
        <v>12</v>
      </c>
      <c r="D60" s="1053">
        <v>2</v>
      </c>
      <c r="E60" s="205"/>
      <c r="F60" s="282">
        <f>D60*E60</f>
        <v>0</v>
      </c>
      <c r="G60" s="1001"/>
      <c r="L60" s="1001"/>
    </row>
    <row r="61" spans="1:12" s="430" customFormat="1">
      <c r="A61" s="128"/>
      <c r="B61" s="1049" t="s">
        <v>1059</v>
      </c>
      <c r="C61" s="1050" t="s">
        <v>12</v>
      </c>
      <c r="D61" s="1053">
        <v>1</v>
      </c>
      <c r="E61" s="205"/>
      <c r="F61" s="282">
        <f t="shared" si="3"/>
        <v>0</v>
      </c>
      <c r="G61" s="1001"/>
      <c r="L61" s="1001"/>
    </row>
    <row r="62" spans="1:12" s="430" customFormat="1">
      <c r="A62" s="128"/>
      <c r="B62" s="1049"/>
      <c r="C62" s="1054"/>
      <c r="D62" s="1055"/>
      <c r="E62" s="205"/>
      <c r="F62" s="282"/>
      <c r="G62" s="1002"/>
      <c r="L62" s="1001"/>
    </row>
    <row r="63" spans="1:12" s="430" customFormat="1" ht="191.25">
      <c r="A63" s="959">
        <f>COUNT($A$1:A62)+1</f>
        <v>20</v>
      </c>
      <c r="B63" s="129" t="s">
        <v>1060</v>
      </c>
      <c r="C63" s="860" t="s">
        <v>12</v>
      </c>
      <c r="D63" s="1043">
        <v>1</v>
      </c>
      <c r="E63" s="205"/>
      <c r="F63" s="282">
        <f>D63*E63</f>
        <v>0</v>
      </c>
      <c r="G63" s="1002"/>
      <c r="H63" s="202"/>
      <c r="I63" s="204"/>
      <c r="J63" s="204"/>
    </row>
    <row r="64" spans="1:12" s="430" customFormat="1">
      <c r="A64" s="257"/>
      <c r="B64" s="1047"/>
      <c r="C64" s="860"/>
      <c r="D64" s="1055"/>
      <c r="E64" s="205"/>
      <c r="F64" s="282"/>
      <c r="G64" s="1002"/>
      <c r="H64" s="202"/>
      <c r="I64" s="204"/>
      <c r="J64" s="204"/>
    </row>
    <row r="65" spans="1:6" s="430" customFormat="1" ht="89.25">
      <c r="A65" s="959">
        <f>COUNT($A$1:A64)+1</f>
        <v>21</v>
      </c>
      <c r="B65" s="129" t="s">
        <v>1061</v>
      </c>
      <c r="C65" s="1056" t="s">
        <v>12</v>
      </c>
      <c r="D65" s="1056">
        <v>1</v>
      </c>
      <c r="E65" s="205"/>
      <c r="F65" s="282">
        <f>D65*E65</f>
        <v>0</v>
      </c>
    </row>
    <row r="66" spans="1:6" s="430" customFormat="1">
      <c r="A66" s="128"/>
      <c r="B66" s="1057"/>
      <c r="C66" s="860"/>
      <c r="D66" s="1055"/>
      <c r="E66" s="205"/>
      <c r="F66" s="282"/>
    </row>
    <row r="67" spans="1:6" s="430" customFormat="1" ht="63.75">
      <c r="A67" s="959">
        <f>COUNT($A$1:B66)+1</f>
        <v>22</v>
      </c>
      <c r="B67" s="1044" t="s">
        <v>1062</v>
      </c>
      <c r="C67" s="1045"/>
      <c r="D67" s="1038"/>
      <c r="E67" s="205"/>
      <c r="F67" s="282"/>
    </row>
    <row r="68" spans="1:6" s="430" customFormat="1">
      <c r="A68" s="959"/>
      <c r="B68" s="1047" t="s">
        <v>1063</v>
      </c>
      <c r="C68" s="1058" t="s">
        <v>12</v>
      </c>
      <c r="D68" s="1038">
        <v>1</v>
      </c>
      <c r="E68" s="205"/>
      <c r="F68" s="282">
        <f>D68*E68</f>
        <v>0</v>
      </c>
    </row>
    <row r="69" spans="1:6" s="430" customFormat="1">
      <c r="A69" s="959"/>
      <c r="B69" s="1047" t="s">
        <v>1064</v>
      </c>
      <c r="C69" s="1058" t="s">
        <v>12</v>
      </c>
      <c r="D69" s="1038">
        <v>1</v>
      </c>
      <c r="E69" s="205"/>
      <c r="F69" s="282">
        <f>D69*E69</f>
        <v>0</v>
      </c>
    </row>
    <row r="70" spans="1:6" s="430" customFormat="1">
      <c r="A70" s="959"/>
      <c r="B70" s="1047"/>
      <c r="C70" s="1058"/>
      <c r="D70" s="1055"/>
      <c r="E70" s="205"/>
      <c r="F70" s="282"/>
    </row>
    <row r="71" spans="1:6" s="430" customFormat="1" ht="94.5" customHeight="1">
      <c r="A71" s="959">
        <f>COUNT($A$1:A70)+1</f>
        <v>23</v>
      </c>
      <c r="B71" s="129" t="s">
        <v>1065</v>
      </c>
      <c r="C71" s="1056"/>
      <c r="D71" s="1056"/>
      <c r="E71" s="205"/>
      <c r="F71" s="282"/>
    </row>
    <row r="72" spans="1:6" s="430" customFormat="1">
      <c r="A72" s="959"/>
      <c r="B72" s="1047" t="s">
        <v>1063</v>
      </c>
      <c r="C72" s="1042" t="s">
        <v>12</v>
      </c>
      <c r="D72" s="1043">
        <v>1</v>
      </c>
      <c r="E72" s="205"/>
      <c r="F72" s="282">
        <f>D72*E72</f>
        <v>0</v>
      </c>
    </row>
    <row r="73" spans="1:6" s="430" customFormat="1">
      <c r="A73" s="128"/>
      <c r="B73" s="1057"/>
      <c r="C73" s="860"/>
      <c r="D73" s="1055"/>
      <c r="E73" s="205"/>
      <c r="F73" s="282"/>
    </row>
    <row r="74" spans="1:6" s="430" customFormat="1" ht="38.25">
      <c r="A74" s="959">
        <f>COUNT($A$1:A73)+1</f>
        <v>24</v>
      </c>
      <c r="B74" s="1057" t="s">
        <v>1066</v>
      </c>
      <c r="C74" s="1042" t="s">
        <v>885</v>
      </c>
      <c r="D74" s="1043">
        <f>D38+D41+D46</f>
        <v>67</v>
      </c>
      <c r="E74" s="205"/>
      <c r="F74" s="282">
        <f>+D74*E74</f>
        <v>0</v>
      </c>
    </row>
    <row r="75" spans="1:6" s="430" customFormat="1">
      <c r="A75" s="128"/>
      <c r="B75" s="1057"/>
      <c r="C75" s="860"/>
      <c r="D75" s="1055"/>
      <c r="E75" s="828"/>
      <c r="F75" s="282"/>
    </row>
    <row r="76" spans="1:6" s="430" customFormat="1" ht="38.25">
      <c r="A76" s="959">
        <f>COUNT($A$1:A75)+1</f>
        <v>25</v>
      </c>
      <c r="B76" s="1057" t="s">
        <v>1067</v>
      </c>
      <c r="C76" s="1042" t="s">
        <v>731</v>
      </c>
      <c r="D76" s="1043">
        <v>5</v>
      </c>
      <c r="E76" s="1004"/>
      <c r="F76" s="282">
        <f>SUM(F38:F75)*D76/100</f>
        <v>0</v>
      </c>
    </row>
    <row r="77" spans="1:6" s="908" customFormat="1">
      <c r="A77" s="257"/>
      <c r="B77" s="1044"/>
      <c r="C77" s="1045"/>
      <c r="D77" s="1038"/>
      <c r="E77" s="130"/>
      <c r="F77" s="131"/>
    </row>
    <row r="78" spans="1:6" s="908" customFormat="1">
      <c r="A78" s="257"/>
      <c r="B78" s="1059"/>
      <c r="C78" s="247"/>
      <c r="D78" s="1038"/>
      <c r="E78" s="226" t="s">
        <v>1068</v>
      </c>
      <c r="F78" s="285">
        <f>SUM(F38:F77)</f>
        <v>0</v>
      </c>
    </row>
    <row r="79" spans="1:6" s="908" customFormat="1">
      <c r="A79" s="257"/>
      <c r="B79" s="1047"/>
      <c r="C79" s="1058"/>
      <c r="D79" s="1038"/>
      <c r="E79" s="130"/>
      <c r="F79" s="131"/>
    </row>
    <row r="80" spans="1:6" s="908" customFormat="1">
      <c r="A80" s="845" t="s">
        <v>891</v>
      </c>
      <c r="B80" s="265" t="s">
        <v>625</v>
      </c>
      <c r="C80" s="1058"/>
      <c r="D80" s="1038"/>
      <c r="E80" s="130"/>
      <c r="F80" s="131"/>
    </row>
    <row r="81" spans="1:10" s="908" customFormat="1">
      <c r="A81" s="257"/>
      <c r="B81" s="265"/>
      <c r="C81" s="1058"/>
      <c r="D81" s="1038"/>
      <c r="E81" s="130"/>
      <c r="F81" s="131"/>
    </row>
    <row r="82" spans="1:10" s="430" customFormat="1" ht="25.5">
      <c r="A82" s="959">
        <f>COUNT($A$1:A81)+1</f>
        <v>26</v>
      </c>
      <c r="B82" s="1060" t="s">
        <v>1069</v>
      </c>
      <c r="C82" s="1061" t="s">
        <v>12</v>
      </c>
      <c r="D82" s="1046">
        <v>1</v>
      </c>
      <c r="E82" s="205"/>
      <c r="F82" s="282">
        <f>+D82*E82</f>
        <v>0</v>
      </c>
      <c r="H82" s="1006"/>
    </row>
    <row r="83" spans="1:10" s="430" customFormat="1">
      <c r="A83" s="959"/>
      <c r="B83" s="1060"/>
      <c r="C83" s="1061"/>
      <c r="D83" s="1046"/>
      <c r="E83" s="205"/>
      <c r="F83" s="282"/>
      <c r="H83" s="1006"/>
    </row>
    <row r="84" spans="1:10" s="430" customFormat="1" ht="51">
      <c r="A84" s="959">
        <f>COUNT($A$1:A83)+1</f>
        <v>27</v>
      </c>
      <c r="B84" s="250" t="s">
        <v>1070</v>
      </c>
      <c r="C84" s="1042" t="s">
        <v>885</v>
      </c>
      <c r="D84" s="1046">
        <v>40</v>
      </c>
      <c r="E84" s="205"/>
      <c r="F84" s="282">
        <f>+D84*E84</f>
        <v>0</v>
      </c>
      <c r="H84" s="1006"/>
    </row>
    <row r="85" spans="1:10" s="430" customFormat="1">
      <c r="A85" s="959"/>
      <c r="B85" s="1060"/>
      <c r="C85" s="1061"/>
      <c r="D85" s="1046"/>
      <c r="E85" s="205"/>
      <c r="F85" s="282"/>
      <c r="H85" s="1006"/>
    </row>
    <row r="86" spans="1:10" s="430" customFormat="1" ht="39.75" customHeight="1">
      <c r="A86" s="959">
        <f>COUNT($A$1:A85)+1</f>
        <v>28</v>
      </c>
      <c r="B86" s="250" t="s">
        <v>1071</v>
      </c>
      <c r="C86" s="1042" t="s">
        <v>885</v>
      </c>
      <c r="D86" s="1043">
        <f>D74</f>
        <v>67</v>
      </c>
      <c r="E86" s="205"/>
      <c r="F86" s="282">
        <f>D86*E86</f>
        <v>0</v>
      </c>
      <c r="H86" s="1006"/>
    </row>
    <row r="87" spans="1:10" s="430" customFormat="1">
      <c r="A87" s="959"/>
      <c r="B87" s="1062"/>
      <c r="C87" s="1042"/>
      <c r="D87" s="1043"/>
      <c r="E87" s="205"/>
      <c r="F87" s="282"/>
      <c r="H87" s="1006"/>
    </row>
    <row r="88" spans="1:10" s="430" customFormat="1" ht="25.5">
      <c r="A88" s="959">
        <f>COUNT($A$1:A87)+1</f>
        <v>29</v>
      </c>
      <c r="B88" s="250" t="s">
        <v>1072</v>
      </c>
      <c r="C88" s="1042" t="s">
        <v>885</v>
      </c>
      <c r="D88" s="1043">
        <f>D74</f>
        <v>67</v>
      </c>
      <c r="E88" s="205"/>
      <c r="F88" s="282">
        <f>D88*E88</f>
        <v>0</v>
      </c>
      <c r="H88" s="1006"/>
    </row>
    <row r="89" spans="1:10" s="430" customFormat="1">
      <c r="A89" s="1063"/>
      <c r="B89" s="250"/>
      <c r="C89" s="1042"/>
      <c r="D89" s="1043"/>
      <c r="E89" s="205"/>
      <c r="F89" s="282"/>
      <c r="H89" s="1006"/>
    </row>
    <row r="90" spans="1:10" s="430" customFormat="1" ht="51">
      <c r="A90" s="959">
        <f>COUNT($A$1:A89)+1</f>
        <v>30</v>
      </c>
      <c r="B90" s="250" t="s">
        <v>1073</v>
      </c>
      <c r="C90" s="1061" t="s">
        <v>498</v>
      </c>
      <c r="D90" s="1046">
        <v>1</v>
      </c>
      <c r="E90" s="205"/>
      <c r="F90" s="282">
        <f>+D90*E90</f>
        <v>0</v>
      </c>
      <c r="H90" s="1006"/>
    </row>
    <row r="91" spans="1:10" s="430" customFormat="1">
      <c r="A91" s="1063"/>
      <c r="B91" s="250"/>
      <c r="C91" s="1042"/>
      <c r="D91" s="1043"/>
      <c r="E91" s="205"/>
      <c r="F91" s="282"/>
      <c r="H91" s="1006"/>
    </row>
    <row r="92" spans="1:10" s="908" customFormat="1">
      <c r="A92" s="257"/>
      <c r="B92" s="250"/>
      <c r="C92" s="247"/>
      <c r="D92" s="1038"/>
      <c r="E92" s="226"/>
      <c r="F92" s="1079"/>
    </row>
    <row r="93" spans="1:10" s="908" customFormat="1">
      <c r="A93" s="1061"/>
      <c r="B93" s="1059"/>
      <c r="C93" s="247"/>
      <c r="D93" s="1038"/>
      <c r="E93" s="226" t="s">
        <v>1074</v>
      </c>
      <c r="F93" s="285">
        <f>SUM(F80:F92)</f>
        <v>0</v>
      </c>
    </row>
    <row r="94" spans="1:10" s="908" customFormat="1">
      <c r="A94" s="1064"/>
      <c r="B94" s="1064"/>
      <c r="C94" s="1045"/>
      <c r="D94" s="1038"/>
      <c r="F94" s="1064"/>
    </row>
    <row r="95" spans="1:10" s="220" customFormat="1">
      <c r="A95" s="264" t="s">
        <v>913</v>
      </c>
      <c r="B95" s="265" t="s">
        <v>881</v>
      </c>
      <c r="C95" s="247"/>
      <c r="D95" s="266">
        <v>0.1</v>
      </c>
      <c r="E95" s="219"/>
      <c r="F95" s="285">
        <f>(F34+F78+F93)*D95</f>
        <v>0</v>
      </c>
    </row>
    <row r="96" spans="1:10">
      <c r="A96" s="267"/>
      <c r="B96" s="268"/>
      <c r="C96" s="125"/>
      <c r="D96" s="269"/>
      <c r="E96" s="224"/>
      <c r="F96" s="286"/>
      <c r="J96" s="224"/>
    </row>
    <row r="97" spans="1:6">
      <c r="A97" s="267"/>
      <c r="B97" s="268"/>
      <c r="C97" s="125"/>
      <c r="D97" s="1065"/>
      <c r="E97" s="1007"/>
      <c r="F97" s="1080"/>
    </row>
    <row r="98" spans="1:6">
      <c r="A98" s="847"/>
      <c r="B98" s="928" t="s">
        <v>77</v>
      </c>
      <c r="C98" s="125"/>
      <c r="D98" s="269"/>
      <c r="E98" s="224"/>
      <c r="F98" s="286"/>
    </row>
    <row r="99" spans="1:6">
      <c r="A99" s="267" t="s">
        <v>772</v>
      </c>
      <c r="B99" s="930" t="str">
        <f>+B5</f>
        <v>GRADBENA DELA</v>
      </c>
      <c r="C99" s="1066"/>
      <c r="D99" s="1067"/>
      <c r="E99" s="224"/>
      <c r="F99" s="282">
        <f>+F34</f>
        <v>0</v>
      </c>
    </row>
    <row r="100" spans="1:6">
      <c r="A100" s="267" t="s">
        <v>880</v>
      </c>
      <c r="B100" s="1068" t="str">
        <f>+B36</f>
        <v>VODOVODNI MATERIAL</v>
      </c>
      <c r="C100" s="125"/>
      <c r="D100" s="1069"/>
      <c r="E100" s="224"/>
      <c r="F100" s="282">
        <f>+F78</f>
        <v>0</v>
      </c>
    </row>
    <row r="101" spans="1:6">
      <c r="A101" s="267" t="s">
        <v>891</v>
      </c>
      <c r="B101" s="1070" t="str">
        <f>+B80</f>
        <v>MONTAŽNA DELA</v>
      </c>
      <c r="C101" s="1066"/>
      <c r="D101" s="1067"/>
      <c r="E101" s="225"/>
      <c r="F101" s="282">
        <f>+F93</f>
        <v>0</v>
      </c>
    </row>
    <row r="102" spans="1:6">
      <c r="A102" s="267" t="s">
        <v>913</v>
      </c>
      <c r="B102" s="272" t="str">
        <f>+B95</f>
        <v xml:space="preserve">DODATNA IN NEPREDVIDENA DELA </v>
      </c>
      <c r="C102" s="273"/>
      <c r="D102" s="274"/>
      <c r="E102" s="227"/>
      <c r="F102" s="282">
        <f>+F95</f>
        <v>0</v>
      </c>
    </row>
    <row r="103" spans="1:6">
      <c r="A103" s="267"/>
      <c r="B103" s="933" t="s">
        <v>1075</v>
      </c>
      <c r="C103" s="276"/>
      <c r="D103" s="1071"/>
      <c r="E103" s="228"/>
      <c r="F103" s="285">
        <f>SUM(F99:F102)</f>
        <v>0</v>
      </c>
    </row>
    <row r="104" spans="1:6">
      <c r="A104" s="267"/>
      <c r="B104" s="268"/>
      <c r="C104" s="125"/>
      <c r="D104" s="1065"/>
      <c r="E104" s="1007"/>
      <c r="F104" s="1080"/>
    </row>
    <row r="105" spans="1:6">
      <c r="A105" s="267"/>
      <c r="B105" s="268"/>
      <c r="C105" s="125"/>
      <c r="D105" s="1065"/>
      <c r="E105" s="1007"/>
      <c r="F105" s="1080"/>
    </row>
    <row r="106" spans="1:6">
      <c r="A106" s="267"/>
      <c r="B106" s="268"/>
      <c r="C106" s="125"/>
      <c r="D106" s="1065"/>
      <c r="E106" s="1007"/>
      <c r="F106" s="1080"/>
    </row>
    <row r="107" spans="1:6">
      <c r="A107" s="267"/>
      <c r="B107" s="268"/>
      <c r="C107" s="125"/>
      <c r="D107" s="1065"/>
      <c r="E107" s="1007"/>
      <c r="F107" s="1080"/>
    </row>
    <row r="108" spans="1:6">
      <c r="A108" s="267"/>
      <c r="B108" s="268"/>
      <c r="C108" s="125"/>
      <c r="D108" s="1065"/>
      <c r="E108" s="1007"/>
      <c r="F108" s="1080"/>
    </row>
    <row r="109" spans="1:6">
      <c r="A109" s="267"/>
      <c r="B109" s="268"/>
      <c r="C109" s="125"/>
      <c r="D109" s="1065"/>
      <c r="E109" s="1007"/>
      <c r="F109" s="1080"/>
    </row>
    <row r="110" spans="1:6">
      <c r="A110" s="267"/>
      <c r="B110" s="268"/>
      <c r="C110" s="125"/>
      <c r="D110" s="1065"/>
      <c r="E110" s="1007"/>
      <c r="F110" s="1080"/>
    </row>
    <row r="111" spans="1:6">
      <c r="A111" s="267"/>
      <c r="B111" s="268"/>
      <c r="C111" s="125"/>
      <c r="D111" s="1065"/>
      <c r="E111" s="1007"/>
      <c r="F111" s="1080"/>
    </row>
    <row r="112" spans="1:6">
      <c r="A112" s="267"/>
      <c r="B112" s="268"/>
      <c r="C112" s="125"/>
      <c r="D112" s="1065"/>
      <c r="E112" s="1007"/>
      <c r="F112" s="1080"/>
    </row>
    <row r="113" spans="1:6">
      <c r="A113" s="267"/>
      <c r="B113" s="268"/>
      <c r="C113" s="125"/>
      <c r="D113" s="1065"/>
      <c r="E113" s="1007"/>
      <c r="F113" s="1080"/>
    </row>
    <row r="114" spans="1:6">
      <c r="A114" s="267"/>
      <c r="B114" s="268"/>
      <c r="C114" s="125"/>
      <c r="D114" s="1065"/>
      <c r="E114" s="1007"/>
      <c r="F114" s="1080"/>
    </row>
    <row r="115" spans="1:6">
      <c r="A115" s="267"/>
      <c r="B115" s="268"/>
      <c r="C115" s="125"/>
      <c r="D115" s="1065"/>
      <c r="E115" s="1007"/>
      <c r="F115" s="1080"/>
    </row>
    <row r="116" spans="1:6">
      <c r="A116" s="267"/>
      <c r="B116" s="268"/>
      <c r="C116" s="125"/>
      <c r="D116" s="1065"/>
      <c r="E116" s="1007"/>
      <c r="F116" s="1080"/>
    </row>
    <row r="117" spans="1:6">
      <c r="A117" s="267"/>
      <c r="B117" s="268"/>
      <c r="C117" s="125"/>
      <c r="D117" s="1065"/>
      <c r="E117" s="1007"/>
      <c r="F117" s="1080"/>
    </row>
    <row r="118" spans="1:6">
      <c r="A118" s="267"/>
      <c r="B118" s="268"/>
      <c r="C118" s="125"/>
      <c r="D118" s="1065"/>
      <c r="E118" s="1007"/>
      <c r="F118" s="1080"/>
    </row>
    <row r="119" spans="1:6">
      <c r="A119" s="267"/>
      <c r="B119" s="268"/>
      <c r="C119" s="125"/>
      <c r="D119" s="1065"/>
      <c r="E119" s="1007"/>
      <c r="F119" s="1080"/>
    </row>
    <row r="120" spans="1:6">
      <c r="A120" s="267"/>
      <c r="B120" s="268"/>
      <c r="C120" s="125"/>
      <c r="D120" s="1065"/>
      <c r="E120" s="1007"/>
      <c r="F120" s="1080"/>
    </row>
    <row r="121" spans="1:6">
      <c r="A121" s="267"/>
      <c r="B121" s="268"/>
      <c r="C121" s="125"/>
      <c r="D121" s="1065"/>
      <c r="E121" s="1007"/>
      <c r="F121" s="1080"/>
    </row>
    <row r="122" spans="1:6">
      <c r="A122" s="267"/>
      <c r="B122" s="268"/>
      <c r="C122" s="125"/>
      <c r="D122" s="1065"/>
      <c r="E122" s="1007"/>
      <c r="F122" s="1080"/>
    </row>
    <row r="123" spans="1:6">
      <c r="A123" s="267"/>
      <c r="B123" s="268"/>
      <c r="C123" s="125"/>
      <c r="D123" s="1065"/>
      <c r="E123" s="1007"/>
      <c r="F123" s="1080"/>
    </row>
    <row r="124" spans="1:6">
      <c r="A124" s="267"/>
      <c r="B124" s="268"/>
      <c r="C124" s="125"/>
      <c r="D124" s="1065"/>
      <c r="E124" s="1007"/>
      <c r="F124" s="1080"/>
    </row>
    <row r="125" spans="1:6">
      <c r="A125" s="267"/>
      <c r="B125" s="268"/>
      <c r="C125" s="125"/>
      <c r="D125" s="1065"/>
      <c r="E125" s="1007"/>
      <c r="F125" s="1080"/>
    </row>
    <row r="126" spans="1:6">
      <c r="A126" s="267"/>
      <c r="B126" s="268"/>
      <c r="C126" s="125"/>
      <c r="D126" s="1065"/>
      <c r="E126" s="1007"/>
      <c r="F126" s="1080"/>
    </row>
    <row r="127" spans="1:6">
      <c r="A127" s="267"/>
      <c r="B127" s="268"/>
      <c r="C127" s="125"/>
      <c r="D127" s="1065"/>
      <c r="E127" s="1007"/>
      <c r="F127" s="1080"/>
    </row>
    <row r="128" spans="1:6">
      <c r="A128" s="267"/>
      <c r="B128" s="268"/>
      <c r="C128" s="125"/>
      <c r="D128" s="1065"/>
      <c r="E128" s="1007"/>
      <c r="F128" s="1080"/>
    </row>
    <row r="129" spans="1:6">
      <c r="A129" s="267"/>
      <c r="B129" s="268"/>
      <c r="C129" s="125"/>
      <c r="D129" s="1065"/>
      <c r="E129" s="1007"/>
      <c r="F129" s="1080"/>
    </row>
    <row r="130" spans="1:6">
      <c r="A130" s="267"/>
      <c r="B130" s="268"/>
      <c r="C130" s="125"/>
      <c r="D130" s="1065"/>
      <c r="E130" s="1007"/>
      <c r="F130" s="1080"/>
    </row>
    <row r="131" spans="1:6">
      <c r="A131" s="267"/>
      <c r="B131" s="268"/>
      <c r="C131" s="125"/>
      <c r="D131" s="1065"/>
      <c r="E131" s="1007"/>
      <c r="F131" s="1080"/>
    </row>
    <row r="132" spans="1:6">
      <c r="A132" s="267"/>
      <c r="B132" s="268"/>
      <c r="C132" s="125"/>
      <c r="D132" s="1065"/>
      <c r="E132" s="1007"/>
      <c r="F132" s="1080"/>
    </row>
    <row r="133" spans="1:6">
      <c r="A133" s="267"/>
      <c r="B133" s="268"/>
      <c r="C133" s="125"/>
      <c r="D133" s="1065"/>
      <c r="E133" s="1007"/>
      <c r="F133" s="1080"/>
    </row>
    <row r="134" spans="1:6">
      <c r="A134" s="267"/>
      <c r="B134" s="268"/>
      <c r="C134" s="125"/>
      <c r="D134" s="1065"/>
      <c r="E134" s="1007"/>
      <c r="F134" s="1080"/>
    </row>
    <row r="135" spans="1:6">
      <c r="A135" s="267"/>
      <c r="B135" s="268"/>
      <c r="C135" s="125"/>
      <c r="D135" s="1065"/>
      <c r="E135" s="1007"/>
      <c r="F135" s="1080"/>
    </row>
    <row r="136" spans="1:6">
      <c r="A136" s="267"/>
      <c r="B136" s="268"/>
      <c r="C136" s="125"/>
      <c r="D136" s="1065"/>
      <c r="E136" s="1007"/>
      <c r="F136" s="1080"/>
    </row>
    <row r="137" spans="1:6">
      <c r="A137" s="267"/>
      <c r="B137" s="268"/>
      <c r="C137" s="125"/>
      <c r="D137" s="1065"/>
      <c r="E137" s="1007"/>
      <c r="F137" s="1080"/>
    </row>
    <row r="138" spans="1:6">
      <c r="A138" s="267"/>
      <c r="B138" s="268"/>
      <c r="C138" s="125"/>
      <c r="D138" s="1065"/>
      <c r="E138" s="1007"/>
      <c r="F138" s="1080"/>
    </row>
    <row r="139" spans="1:6">
      <c r="A139" s="267"/>
      <c r="B139" s="268"/>
      <c r="C139" s="125"/>
      <c r="D139" s="1065"/>
      <c r="E139" s="1007"/>
      <c r="F139" s="1080"/>
    </row>
    <row r="140" spans="1:6">
      <c r="A140" s="267"/>
      <c r="B140" s="268"/>
      <c r="C140" s="125"/>
      <c r="D140" s="1065"/>
      <c r="E140" s="1007"/>
      <c r="F140" s="1080"/>
    </row>
    <row r="141" spans="1:6">
      <c r="A141" s="267"/>
      <c r="B141" s="268"/>
      <c r="C141" s="125"/>
      <c r="D141" s="1065"/>
      <c r="E141" s="1007"/>
      <c r="F141" s="1080"/>
    </row>
    <row r="142" spans="1:6">
      <c r="A142" s="267"/>
      <c r="B142" s="268"/>
      <c r="C142" s="125"/>
      <c r="D142" s="1065"/>
      <c r="E142" s="1007"/>
      <c r="F142" s="1080"/>
    </row>
    <row r="143" spans="1:6">
      <c r="A143" s="267"/>
      <c r="B143" s="268"/>
      <c r="C143" s="125"/>
      <c r="D143" s="1065"/>
      <c r="E143" s="1007"/>
      <c r="F143" s="1080"/>
    </row>
    <row r="144" spans="1:6">
      <c r="A144" s="267"/>
      <c r="B144" s="268"/>
      <c r="C144" s="125"/>
      <c r="D144" s="1065"/>
      <c r="E144" s="1007"/>
      <c r="F144" s="1080"/>
    </row>
    <row r="145" spans="1:6">
      <c r="A145" s="267"/>
      <c r="B145" s="268"/>
      <c r="C145" s="125"/>
      <c r="D145" s="1065"/>
      <c r="E145" s="1007"/>
      <c r="F145" s="1080"/>
    </row>
    <row r="146" spans="1:6">
      <c r="A146" s="267"/>
      <c r="B146" s="268"/>
      <c r="C146" s="125"/>
      <c r="D146" s="1065"/>
      <c r="E146" s="1007"/>
      <c r="F146" s="1080"/>
    </row>
    <row r="147" spans="1:6">
      <c r="A147" s="267"/>
      <c r="B147" s="268"/>
      <c r="C147" s="125"/>
      <c r="D147" s="1065"/>
      <c r="E147" s="1007"/>
      <c r="F147" s="1080"/>
    </row>
    <row r="148" spans="1:6">
      <c r="A148" s="267"/>
      <c r="B148" s="268"/>
      <c r="C148" s="125"/>
      <c r="D148" s="1065"/>
      <c r="E148" s="1007"/>
      <c r="F148" s="1080"/>
    </row>
    <row r="149" spans="1:6">
      <c r="A149" s="267"/>
      <c r="B149" s="268"/>
      <c r="C149" s="125"/>
      <c r="D149" s="1065"/>
      <c r="E149" s="1007"/>
      <c r="F149" s="1080"/>
    </row>
    <row r="150" spans="1:6">
      <c r="A150" s="267"/>
      <c r="B150" s="268"/>
      <c r="C150" s="125"/>
      <c r="D150" s="1065"/>
      <c r="E150" s="1007"/>
      <c r="F150" s="1080"/>
    </row>
    <row r="151" spans="1:6">
      <c r="A151" s="267"/>
      <c r="B151" s="268"/>
      <c r="C151" s="125"/>
      <c r="D151" s="1065"/>
      <c r="E151" s="1007"/>
      <c r="F151" s="1080"/>
    </row>
    <row r="152" spans="1:6">
      <c r="A152" s="267"/>
      <c r="B152" s="268"/>
      <c r="C152" s="125"/>
      <c r="D152" s="1065"/>
      <c r="E152" s="1007"/>
      <c r="F152" s="1080"/>
    </row>
    <row r="153" spans="1:6">
      <c r="A153" s="267"/>
      <c r="B153" s="268"/>
      <c r="C153" s="125"/>
      <c r="D153" s="1065"/>
      <c r="E153" s="1007"/>
      <c r="F153" s="1080"/>
    </row>
    <row r="154" spans="1:6">
      <c r="A154" s="267"/>
      <c r="B154" s="268"/>
      <c r="C154" s="125"/>
      <c r="D154" s="1065"/>
      <c r="E154" s="1007"/>
      <c r="F154" s="1080"/>
    </row>
    <row r="155" spans="1:6">
      <c r="A155" s="267"/>
      <c r="B155" s="268"/>
      <c r="C155" s="125"/>
      <c r="D155" s="1065"/>
      <c r="E155" s="1007"/>
      <c r="F155" s="1080"/>
    </row>
    <row r="156" spans="1:6">
      <c r="A156" s="267"/>
      <c r="B156" s="268"/>
      <c r="C156" s="125"/>
      <c r="D156" s="1065"/>
      <c r="E156" s="1007"/>
      <c r="F156" s="1080"/>
    </row>
    <row r="157" spans="1:6">
      <c r="A157" s="267"/>
      <c r="B157" s="268"/>
      <c r="C157" s="125"/>
      <c r="D157" s="1065"/>
      <c r="E157" s="1007"/>
      <c r="F157" s="1080"/>
    </row>
    <row r="158" spans="1:6">
      <c r="A158" s="267"/>
      <c r="B158" s="268"/>
      <c r="C158" s="125"/>
      <c r="D158" s="1065"/>
      <c r="E158" s="1007"/>
      <c r="F158" s="1080"/>
    </row>
    <row r="159" spans="1:6">
      <c r="A159" s="267"/>
      <c r="B159" s="268"/>
      <c r="C159" s="125"/>
      <c r="D159" s="1065"/>
      <c r="E159" s="1007"/>
      <c r="F159" s="1080"/>
    </row>
    <row r="160" spans="1:6">
      <c r="A160" s="267"/>
      <c r="B160" s="268"/>
      <c r="C160" s="125"/>
      <c r="D160" s="1065"/>
      <c r="E160" s="1007"/>
      <c r="F160" s="1080"/>
    </row>
    <row r="161" spans="1:6">
      <c r="A161" s="267"/>
      <c r="B161" s="268"/>
      <c r="C161" s="125"/>
      <c r="D161" s="1065"/>
      <c r="E161" s="1007"/>
      <c r="F161" s="1080"/>
    </row>
    <row r="162" spans="1:6">
      <c r="A162" s="267"/>
      <c r="B162" s="268"/>
      <c r="C162" s="125"/>
      <c r="D162" s="1065"/>
      <c r="E162" s="1007"/>
      <c r="F162" s="1080"/>
    </row>
    <row r="163" spans="1:6">
      <c r="A163" s="267"/>
      <c r="B163" s="268"/>
      <c r="C163" s="125"/>
      <c r="D163" s="1065"/>
      <c r="E163" s="1007"/>
      <c r="F163" s="1080"/>
    </row>
    <row r="164" spans="1:6">
      <c r="A164" s="267"/>
      <c r="B164" s="268"/>
      <c r="C164" s="125"/>
      <c r="D164" s="1065"/>
      <c r="E164" s="1007"/>
      <c r="F164" s="1080"/>
    </row>
    <row r="165" spans="1:6">
      <c r="A165" s="267"/>
      <c r="B165" s="268"/>
      <c r="C165" s="125"/>
      <c r="D165" s="1065"/>
      <c r="E165" s="1007"/>
      <c r="F165" s="1080"/>
    </row>
    <row r="166" spans="1:6">
      <c r="A166" s="267"/>
      <c r="B166" s="268"/>
      <c r="C166" s="125"/>
      <c r="D166" s="1065"/>
      <c r="E166" s="1007"/>
      <c r="F166" s="1080"/>
    </row>
    <row r="167" spans="1:6">
      <c r="A167" s="267"/>
      <c r="B167" s="268"/>
      <c r="C167" s="125"/>
      <c r="D167" s="1065"/>
      <c r="E167" s="1007"/>
      <c r="F167" s="1080"/>
    </row>
    <row r="168" spans="1:6">
      <c r="A168" s="267"/>
      <c r="B168" s="268"/>
      <c r="C168" s="125"/>
      <c r="D168" s="1065"/>
      <c r="E168" s="1007"/>
      <c r="F168" s="1080"/>
    </row>
    <row r="169" spans="1:6">
      <c r="A169" s="267"/>
      <c r="B169" s="268"/>
      <c r="C169" s="125"/>
      <c r="D169" s="1065"/>
      <c r="E169" s="1007"/>
      <c r="F169" s="1080"/>
    </row>
    <row r="170" spans="1:6">
      <c r="A170" s="267"/>
      <c r="B170" s="268"/>
      <c r="C170" s="125"/>
      <c r="D170" s="1065"/>
      <c r="E170" s="1007"/>
      <c r="F170" s="1080"/>
    </row>
    <row r="171" spans="1:6">
      <c r="A171" s="267"/>
      <c r="B171" s="268"/>
      <c r="C171" s="125"/>
      <c r="D171" s="1065"/>
      <c r="E171" s="1007"/>
      <c r="F171" s="1080"/>
    </row>
    <row r="172" spans="1:6">
      <c r="A172" s="267"/>
      <c r="B172" s="268"/>
      <c r="C172" s="125"/>
      <c r="D172" s="1065"/>
      <c r="E172" s="1007"/>
      <c r="F172" s="1080"/>
    </row>
    <row r="173" spans="1:6">
      <c r="A173" s="267"/>
      <c r="B173" s="268"/>
      <c r="C173" s="125"/>
      <c r="D173" s="1065"/>
      <c r="E173" s="1007"/>
      <c r="F173" s="1080"/>
    </row>
    <row r="174" spans="1:6">
      <c r="A174" s="267"/>
      <c r="B174" s="268"/>
      <c r="C174" s="125"/>
      <c r="D174" s="1065"/>
      <c r="E174" s="1007"/>
      <c r="F174" s="1080"/>
    </row>
    <row r="175" spans="1:6">
      <c r="A175" s="267"/>
      <c r="B175" s="268"/>
      <c r="C175" s="125"/>
      <c r="D175" s="1065"/>
      <c r="E175" s="1007"/>
      <c r="F175" s="1080"/>
    </row>
    <row r="176" spans="1:6">
      <c r="A176" s="267"/>
      <c r="B176" s="268"/>
      <c r="C176" s="125"/>
      <c r="D176" s="1065"/>
      <c r="E176" s="1007"/>
      <c r="F176" s="1080"/>
    </row>
    <row r="177" spans="1:6">
      <c r="A177" s="267"/>
      <c r="B177" s="268"/>
      <c r="C177" s="125"/>
      <c r="D177" s="1065"/>
      <c r="E177" s="1007"/>
      <c r="F177" s="1080"/>
    </row>
    <row r="178" spans="1:6">
      <c r="A178" s="267"/>
      <c r="B178" s="268"/>
      <c r="C178" s="125"/>
      <c r="D178" s="1065"/>
      <c r="E178" s="1007"/>
      <c r="F178" s="1080"/>
    </row>
    <row r="179" spans="1:6">
      <c r="A179" s="267"/>
      <c r="B179" s="268"/>
      <c r="C179" s="125"/>
      <c r="D179" s="1065"/>
      <c r="E179" s="1007"/>
      <c r="F179" s="1080"/>
    </row>
    <row r="180" spans="1:6">
      <c r="A180" s="267"/>
      <c r="B180" s="268"/>
      <c r="C180" s="125"/>
      <c r="D180" s="1065"/>
      <c r="E180" s="1007"/>
      <c r="F180" s="1080"/>
    </row>
    <row r="181" spans="1:6">
      <c r="A181" s="267"/>
      <c r="B181" s="268"/>
      <c r="C181" s="125"/>
      <c r="D181" s="1065"/>
      <c r="E181" s="1007"/>
      <c r="F181" s="1080"/>
    </row>
    <row r="182" spans="1:6">
      <c r="A182" s="267"/>
      <c r="B182" s="268"/>
      <c r="C182" s="125"/>
      <c r="D182" s="1065"/>
      <c r="E182" s="1007"/>
      <c r="F182" s="1080"/>
    </row>
    <row r="183" spans="1:6">
      <c r="A183" s="267"/>
      <c r="B183" s="268"/>
      <c r="C183" s="125"/>
      <c r="D183" s="1065"/>
      <c r="E183" s="1007"/>
      <c r="F183" s="1080"/>
    </row>
    <row r="184" spans="1:6">
      <c r="A184" s="267"/>
      <c r="B184" s="268"/>
      <c r="C184" s="125"/>
      <c r="D184" s="1065"/>
      <c r="E184" s="1007"/>
      <c r="F184" s="1080"/>
    </row>
    <row r="185" spans="1:6">
      <c r="A185" s="267"/>
      <c r="B185" s="268"/>
      <c r="C185" s="125"/>
      <c r="D185" s="1065"/>
      <c r="E185" s="1007"/>
      <c r="F185" s="1080"/>
    </row>
    <row r="186" spans="1:6">
      <c r="A186" s="267"/>
      <c r="B186" s="268"/>
      <c r="C186" s="125"/>
      <c r="D186" s="1065"/>
      <c r="E186" s="1007"/>
      <c r="F186" s="1080"/>
    </row>
    <row r="187" spans="1:6">
      <c r="A187" s="267"/>
      <c r="B187" s="268"/>
      <c r="C187" s="125"/>
      <c r="D187" s="1065"/>
      <c r="E187" s="1007"/>
      <c r="F187" s="1080"/>
    </row>
    <row r="188" spans="1:6">
      <c r="A188" s="267"/>
      <c r="B188" s="268"/>
      <c r="C188" s="125"/>
      <c r="D188" s="1065"/>
      <c r="E188" s="1007"/>
      <c r="F188" s="1080"/>
    </row>
    <row r="189" spans="1:6">
      <c r="A189" s="267"/>
      <c r="B189" s="268"/>
      <c r="C189" s="125"/>
      <c r="D189" s="1065"/>
      <c r="E189" s="1007"/>
      <c r="F189" s="1080"/>
    </row>
    <row r="190" spans="1:6">
      <c r="A190" s="267"/>
      <c r="B190" s="268"/>
      <c r="C190" s="125"/>
      <c r="D190" s="1065"/>
      <c r="E190" s="1007"/>
      <c r="F190" s="1080"/>
    </row>
    <row r="191" spans="1:6">
      <c r="A191" s="267"/>
      <c r="B191" s="268"/>
      <c r="C191" s="125"/>
      <c r="D191" s="1065"/>
      <c r="E191" s="1007"/>
      <c r="F191" s="1080"/>
    </row>
    <row r="192" spans="1:6">
      <c r="A192" s="267"/>
      <c r="B192" s="268"/>
      <c r="C192" s="125"/>
      <c r="D192" s="1065"/>
      <c r="E192" s="1007"/>
      <c r="F192" s="1080"/>
    </row>
    <row r="193" spans="1:6">
      <c r="A193" s="267"/>
      <c r="B193" s="268"/>
      <c r="C193" s="125"/>
      <c r="D193" s="1065"/>
      <c r="E193" s="1007"/>
      <c r="F193" s="1080"/>
    </row>
    <row r="194" spans="1:6">
      <c r="A194" s="267"/>
      <c r="B194" s="268"/>
      <c r="C194" s="125"/>
      <c r="D194" s="1065"/>
      <c r="E194" s="1007"/>
      <c r="F194" s="1080"/>
    </row>
    <row r="195" spans="1:6">
      <c r="A195" s="267"/>
      <c r="B195" s="268"/>
      <c r="C195" s="125"/>
      <c r="D195" s="1065"/>
      <c r="E195" s="1007"/>
      <c r="F195" s="1080"/>
    </row>
    <row r="196" spans="1:6">
      <c r="A196" s="267"/>
      <c r="B196" s="268"/>
      <c r="C196" s="125"/>
      <c r="D196" s="1065"/>
      <c r="E196" s="1007"/>
      <c r="F196" s="1080"/>
    </row>
    <row r="197" spans="1:6">
      <c r="A197" s="267"/>
      <c r="B197" s="268"/>
      <c r="C197" s="125"/>
      <c r="D197" s="1065"/>
      <c r="E197" s="1007"/>
      <c r="F197" s="1080"/>
    </row>
    <row r="198" spans="1:6">
      <c r="A198" s="267"/>
      <c r="B198" s="268"/>
      <c r="C198" s="125"/>
      <c r="D198" s="1065"/>
      <c r="E198" s="1007"/>
      <c r="F198" s="1080"/>
    </row>
    <row r="199" spans="1:6">
      <c r="A199" s="267"/>
      <c r="B199" s="268"/>
      <c r="C199" s="125"/>
      <c r="D199" s="1065"/>
      <c r="E199" s="1007"/>
      <c r="F199" s="1080"/>
    </row>
    <row r="200" spans="1:6">
      <c r="A200" s="267"/>
      <c r="B200" s="268"/>
      <c r="C200" s="125"/>
      <c r="D200" s="1065"/>
      <c r="E200" s="1007"/>
      <c r="F200" s="1080"/>
    </row>
    <row r="201" spans="1:6">
      <c r="A201" s="267"/>
      <c r="B201" s="268"/>
      <c r="C201" s="125"/>
      <c r="D201" s="1065"/>
      <c r="E201" s="1007"/>
      <c r="F201" s="1080"/>
    </row>
    <row r="202" spans="1:6">
      <c r="A202" s="267"/>
      <c r="B202" s="268"/>
      <c r="C202" s="125"/>
      <c r="D202" s="1065"/>
      <c r="E202" s="1007"/>
      <c r="F202" s="1080"/>
    </row>
    <row r="203" spans="1:6">
      <c r="A203" s="267"/>
      <c r="B203" s="268"/>
      <c r="C203" s="125"/>
      <c r="D203" s="1065"/>
      <c r="E203" s="1007"/>
      <c r="F203" s="1080"/>
    </row>
    <row r="204" spans="1:6">
      <c r="A204" s="267"/>
      <c r="B204" s="268"/>
      <c r="C204" s="125"/>
      <c r="D204" s="1065"/>
      <c r="E204" s="1007"/>
      <c r="F204" s="1080"/>
    </row>
    <row r="205" spans="1:6">
      <c r="A205" s="267"/>
      <c r="B205" s="268"/>
      <c r="C205" s="125"/>
      <c r="D205" s="1065"/>
      <c r="E205" s="1007"/>
      <c r="F205" s="1080"/>
    </row>
    <row r="206" spans="1:6">
      <c r="A206" s="267"/>
      <c r="B206" s="268"/>
      <c r="C206" s="125"/>
      <c r="D206" s="1065"/>
      <c r="E206" s="1007"/>
      <c r="F206" s="1080"/>
    </row>
    <row r="207" spans="1:6">
      <c r="A207" s="267"/>
      <c r="B207" s="268"/>
      <c r="C207" s="125"/>
      <c r="D207" s="1065"/>
      <c r="E207" s="1007"/>
      <c r="F207" s="1080"/>
    </row>
    <row r="208" spans="1:6">
      <c r="A208" s="267"/>
      <c r="B208" s="268"/>
      <c r="C208" s="125"/>
      <c r="D208" s="1065"/>
      <c r="E208" s="1007"/>
      <c r="F208" s="1080"/>
    </row>
    <row r="209" spans="1:6">
      <c r="A209" s="267"/>
      <c r="B209" s="268"/>
      <c r="C209" s="125"/>
      <c r="D209" s="1065"/>
      <c r="E209" s="1007"/>
      <c r="F209" s="1080"/>
    </row>
    <row r="210" spans="1:6">
      <c r="A210" s="267"/>
      <c r="B210" s="268"/>
      <c r="C210" s="125"/>
      <c r="D210" s="1065"/>
      <c r="E210" s="1007"/>
      <c r="F210" s="1080"/>
    </row>
    <row r="211" spans="1:6">
      <c r="A211" s="267"/>
      <c r="B211" s="268"/>
      <c r="C211" s="125"/>
      <c r="D211" s="1065"/>
      <c r="E211" s="1007"/>
      <c r="F211" s="1080"/>
    </row>
    <row r="212" spans="1:6">
      <c r="A212" s="267"/>
      <c r="B212" s="268"/>
      <c r="C212" s="125"/>
      <c r="D212" s="1065"/>
      <c r="E212" s="1007"/>
      <c r="F212" s="1080"/>
    </row>
    <row r="213" spans="1:6">
      <c r="A213" s="267"/>
      <c r="B213" s="268"/>
      <c r="C213" s="125"/>
      <c r="D213" s="1065"/>
      <c r="E213" s="1007"/>
      <c r="F213" s="1080"/>
    </row>
    <row r="214" spans="1:6">
      <c r="A214" s="267"/>
      <c r="B214" s="268"/>
      <c r="C214" s="125"/>
      <c r="D214" s="1065"/>
      <c r="E214" s="1007"/>
      <c r="F214" s="1080"/>
    </row>
    <row r="215" spans="1:6">
      <c r="A215" s="267"/>
      <c r="B215" s="268"/>
      <c r="C215" s="125"/>
      <c r="D215" s="1065"/>
      <c r="E215" s="1007"/>
      <c r="F215" s="1080"/>
    </row>
    <row r="216" spans="1:6">
      <c r="A216" s="267"/>
      <c r="B216" s="268"/>
      <c r="C216" s="125"/>
      <c r="D216" s="1065"/>
      <c r="E216" s="1007"/>
      <c r="F216" s="1080"/>
    </row>
    <row r="217" spans="1:6">
      <c r="A217" s="267"/>
      <c r="B217" s="268"/>
      <c r="C217" s="125"/>
      <c r="D217" s="1065"/>
      <c r="E217" s="1007"/>
      <c r="F217" s="1080"/>
    </row>
    <row r="218" spans="1:6">
      <c r="A218" s="267"/>
      <c r="B218" s="268"/>
      <c r="C218" s="125"/>
      <c r="D218" s="1065"/>
      <c r="E218" s="1007"/>
      <c r="F218" s="1080"/>
    </row>
    <row r="219" spans="1:6">
      <c r="A219" s="267"/>
      <c r="B219" s="268"/>
      <c r="C219" s="125"/>
      <c r="D219" s="1065"/>
      <c r="E219" s="1007"/>
      <c r="F219" s="1080"/>
    </row>
    <row r="220" spans="1:6">
      <c r="A220" s="267"/>
      <c r="B220" s="268"/>
      <c r="C220" s="125"/>
      <c r="D220" s="1065"/>
      <c r="E220" s="1007"/>
      <c r="F220" s="1080"/>
    </row>
    <row r="221" spans="1:6">
      <c r="A221" s="267"/>
      <c r="B221" s="268"/>
      <c r="C221" s="125"/>
      <c r="D221" s="1065"/>
      <c r="E221" s="1007"/>
      <c r="F221" s="1080"/>
    </row>
    <row r="222" spans="1:6">
      <c r="A222" s="267"/>
      <c r="B222" s="268"/>
      <c r="C222" s="125"/>
      <c r="D222" s="1065"/>
      <c r="E222" s="1007"/>
      <c r="F222" s="1080"/>
    </row>
    <row r="223" spans="1:6">
      <c r="A223" s="267"/>
      <c r="B223" s="268"/>
      <c r="C223" s="125"/>
      <c r="D223" s="1065"/>
      <c r="E223" s="1007"/>
      <c r="F223" s="1080"/>
    </row>
    <row r="224" spans="1:6">
      <c r="A224" s="267"/>
      <c r="B224" s="268"/>
      <c r="C224" s="125"/>
      <c r="D224" s="1065"/>
      <c r="E224" s="1007"/>
      <c r="F224" s="1080"/>
    </row>
    <row r="225" spans="1:6">
      <c r="A225" s="267"/>
      <c r="B225" s="268"/>
      <c r="C225" s="125"/>
      <c r="D225" s="1065"/>
      <c r="E225" s="1007"/>
      <c r="F225" s="1080"/>
    </row>
    <row r="226" spans="1:6">
      <c r="A226" s="267"/>
      <c r="B226" s="268"/>
      <c r="C226" s="125"/>
      <c r="D226" s="1065"/>
      <c r="E226" s="1007"/>
      <c r="F226" s="1080"/>
    </row>
    <row r="227" spans="1:6">
      <c r="A227" s="267"/>
      <c r="B227" s="268"/>
      <c r="C227" s="125"/>
      <c r="D227" s="1065"/>
      <c r="E227" s="1007"/>
      <c r="F227" s="1080"/>
    </row>
    <row r="228" spans="1:6">
      <c r="A228" s="267"/>
      <c r="B228" s="268"/>
      <c r="C228" s="125"/>
      <c r="D228" s="1065"/>
      <c r="E228" s="1007"/>
      <c r="F228" s="1080"/>
    </row>
    <row r="229" spans="1:6">
      <c r="A229" s="267"/>
      <c r="B229" s="268"/>
      <c r="C229" s="125"/>
      <c r="D229" s="1065"/>
      <c r="E229" s="1007"/>
      <c r="F229" s="1080"/>
    </row>
    <row r="230" spans="1:6">
      <c r="A230" s="267"/>
      <c r="B230" s="268"/>
      <c r="C230" s="125"/>
      <c r="D230" s="1065"/>
      <c r="E230" s="1007"/>
      <c r="F230" s="1080"/>
    </row>
    <row r="231" spans="1:6">
      <c r="A231" s="267"/>
      <c r="B231" s="268"/>
      <c r="C231" s="125"/>
      <c r="D231" s="1065"/>
      <c r="E231" s="1007"/>
      <c r="F231" s="1080"/>
    </row>
    <row r="232" spans="1:6">
      <c r="A232" s="267"/>
      <c r="B232" s="268"/>
      <c r="C232" s="125"/>
      <c r="D232" s="1065"/>
      <c r="E232" s="1007"/>
      <c r="F232" s="1080"/>
    </row>
    <row r="233" spans="1:6">
      <c r="A233" s="267"/>
      <c r="B233" s="268"/>
      <c r="C233" s="125"/>
      <c r="D233" s="1065"/>
      <c r="E233" s="1007"/>
      <c r="F233" s="1080"/>
    </row>
    <row r="234" spans="1:6">
      <c r="A234" s="267"/>
      <c r="B234" s="268"/>
      <c r="C234" s="125"/>
      <c r="D234" s="1065"/>
      <c r="E234" s="1007"/>
      <c r="F234" s="1080"/>
    </row>
    <row r="235" spans="1:6">
      <c r="A235" s="267"/>
      <c r="B235" s="268"/>
      <c r="C235" s="125"/>
      <c r="D235" s="1065"/>
      <c r="E235" s="1007"/>
      <c r="F235" s="1080"/>
    </row>
    <row r="236" spans="1:6">
      <c r="A236" s="267"/>
      <c r="B236" s="268"/>
      <c r="C236" s="125"/>
      <c r="D236" s="1065"/>
      <c r="E236" s="1007"/>
      <c r="F236" s="1080"/>
    </row>
    <row r="237" spans="1:6">
      <c r="A237" s="267"/>
      <c r="B237" s="268"/>
      <c r="C237" s="125"/>
      <c r="D237" s="1065"/>
      <c r="E237" s="1007"/>
      <c r="F237" s="1080"/>
    </row>
    <row r="238" spans="1:6">
      <c r="A238" s="267"/>
      <c r="B238" s="268"/>
      <c r="C238" s="125"/>
      <c r="D238" s="1065"/>
      <c r="E238" s="1007"/>
      <c r="F238" s="1080"/>
    </row>
    <row r="239" spans="1:6">
      <c r="A239" s="267"/>
      <c r="B239" s="268"/>
      <c r="C239" s="125"/>
      <c r="D239" s="1065"/>
      <c r="E239" s="1007"/>
      <c r="F239" s="1080"/>
    </row>
    <row r="240" spans="1:6">
      <c r="A240" s="267"/>
      <c r="B240" s="268"/>
      <c r="C240" s="125"/>
      <c r="D240" s="1065"/>
      <c r="E240" s="1007"/>
      <c r="F240" s="1080"/>
    </row>
    <row r="241" spans="1:6">
      <c r="A241" s="267"/>
      <c r="B241" s="268"/>
      <c r="C241" s="125"/>
      <c r="D241" s="1065"/>
      <c r="E241" s="1007"/>
      <c r="F241" s="1080"/>
    </row>
    <row r="242" spans="1:6">
      <c r="A242" s="267"/>
      <c r="B242" s="268"/>
      <c r="C242" s="125"/>
      <c r="D242" s="1065"/>
      <c r="E242" s="1007"/>
      <c r="F242" s="1080"/>
    </row>
    <row r="243" spans="1:6">
      <c r="A243" s="267"/>
      <c r="B243" s="268"/>
      <c r="C243" s="125"/>
      <c r="D243" s="1065"/>
      <c r="E243" s="1007"/>
      <c r="F243" s="1080"/>
    </row>
    <row r="244" spans="1:6">
      <c r="A244" s="267"/>
      <c r="B244" s="268"/>
      <c r="C244" s="125"/>
      <c r="D244" s="1065"/>
      <c r="E244" s="1007"/>
      <c r="F244" s="1080"/>
    </row>
    <row r="245" spans="1:6">
      <c r="A245" s="267"/>
      <c r="B245" s="268"/>
      <c r="C245" s="125"/>
      <c r="D245" s="1065"/>
      <c r="E245" s="1007"/>
      <c r="F245" s="1080"/>
    </row>
    <row r="246" spans="1:6">
      <c r="A246" s="267"/>
      <c r="B246" s="268"/>
      <c r="C246" s="125"/>
      <c r="D246" s="1065"/>
      <c r="E246" s="1007"/>
      <c r="F246" s="1080"/>
    </row>
    <row r="247" spans="1:6">
      <c r="A247" s="267"/>
      <c r="B247" s="268"/>
      <c r="C247" s="125"/>
      <c r="D247" s="1065"/>
      <c r="E247" s="1007"/>
      <c r="F247" s="1080"/>
    </row>
    <row r="248" spans="1:6">
      <c r="A248" s="267"/>
      <c r="B248" s="268"/>
      <c r="C248" s="125"/>
      <c r="D248" s="1065"/>
      <c r="E248" s="1007"/>
      <c r="F248" s="1080"/>
    </row>
    <row r="249" spans="1:6">
      <c r="A249" s="267"/>
      <c r="B249" s="268"/>
      <c r="C249" s="125"/>
      <c r="D249" s="1065"/>
      <c r="E249" s="1007"/>
      <c r="F249" s="1080"/>
    </row>
    <row r="250" spans="1:6">
      <c r="A250" s="267"/>
      <c r="B250" s="268"/>
      <c r="C250" s="125"/>
      <c r="D250" s="1065"/>
      <c r="E250" s="1007"/>
      <c r="F250" s="1080"/>
    </row>
    <row r="251" spans="1:6">
      <c r="A251" s="267"/>
      <c r="B251" s="268"/>
      <c r="C251" s="125"/>
      <c r="D251" s="1065"/>
      <c r="E251" s="1007"/>
      <c r="F251" s="1080"/>
    </row>
    <row r="252" spans="1:6">
      <c r="A252" s="267"/>
      <c r="B252" s="268"/>
      <c r="C252" s="125"/>
      <c r="D252" s="1065"/>
      <c r="E252" s="1007"/>
      <c r="F252" s="1080"/>
    </row>
    <row r="253" spans="1:6">
      <c r="A253" s="267"/>
      <c r="B253" s="268"/>
      <c r="C253" s="125"/>
      <c r="D253" s="1065"/>
      <c r="E253" s="1007"/>
      <c r="F253" s="1080"/>
    </row>
    <row r="254" spans="1:6">
      <c r="A254" s="267"/>
      <c r="B254" s="268"/>
      <c r="C254" s="125"/>
      <c r="D254" s="1065"/>
      <c r="E254" s="1007"/>
      <c r="F254" s="1080"/>
    </row>
    <row r="255" spans="1:6">
      <c r="A255" s="267"/>
      <c r="B255" s="268"/>
      <c r="C255" s="125"/>
      <c r="D255" s="1065"/>
      <c r="E255" s="1007"/>
      <c r="F255" s="1080"/>
    </row>
    <row r="256" spans="1:6">
      <c r="A256" s="267"/>
      <c r="B256" s="268"/>
      <c r="C256" s="125"/>
      <c r="D256" s="1065"/>
      <c r="E256" s="1007"/>
      <c r="F256" s="1080"/>
    </row>
    <row r="257" spans="1:6">
      <c r="A257" s="267"/>
      <c r="B257" s="268"/>
      <c r="C257" s="125"/>
      <c r="D257" s="1065"/>
      <c r="E257" s="1007"/>
      <c r="F257" s="1080"/>
    </row>
    <row r="258" spans="1:6">
      <c r="A258" s="267"/>
      <c r="B258" s="268"/>
      <c r="C258" s="125"/>
      <c r="D258" s="1065"/>
      <c r="E258" s="1007"/>
      <c r="F258" s="1080"/>
    </row>
    <row r="259" spans="1:6">
      <c r="A259" s="267"/>
      <c r="B259" s="268"/>
      <c r="C259" s="125"/>
      <c r="D259" s="1065"/>
      <c r="E259" s="1007"/>
      <c r="F259" s="1080"/>
    </row>
    <row r="260" spans="1:6">
      <c r="A260" s="267"/>
      <c r="B260" s="268"/>
      <c r="C260" s="125"/>
      <c r="D260" s="1065"/>
      <c r="E260" s="1007"/>
      <c r="F260" s="1080"/>
    </row>
    <row r="261" spans="1:6">
      <c r="A261" s="267"/>
      <c r="B261" s="268"/>
      <c r="C261" s="125"/>
      <c r="D261" s="1065"/>
      <c r="E261" s="1007"/>
      <c r="F261" s="1080"/>
    </row>
    <row r="262" spans="1:6">
      <c r="A262" s="267"/>
      <c r="B262" s="268"/>
      <c r="C262" s="125"/>
      <c r="D262" s="1065"/>
      <c r="E262" s="1007"/>
      <c r="F262" s="1080"/>
    </row>
    <row r="263" spans="1:6">
      <c r="A263" s="267"/>
      <c r="B263" s="268"/>
      <c r="C263" s="125"/>
      <c r="D263" s="1065"/>
      <c r="E263" s="1007"/>
      <c r="F263" s="1080"/>
    </row>
    <row r="264" spans="1:6">
      <c r="A264" s="267"/>
      <c r="B264" s="268"/>
      <c r="C264" s="125"/>
      <c r="D264" s="1065"/>
      <c r="E264" s="1007"/>
      <c r="F264" s="1080"/>
    </row>
    <row r="265" spans="1:6">
      <c r="A265" s="267"/>
      <c r="B265" s="268"/>
      <c r="C265" s="125"/>
      <c r="D265" s="1065"/>
      <c r="E265" s="1007"/>
      <c r="F265" s="1080"/>
    </row>
    <row r="266" spans="1:6">
      <c r="A266" s="267"/>
      <c r="B266" s="268"/>
      <c r="C266" s="125"/>
      <c r="D266" s="1065"/>
      <c r="E266" s="1007"/>
      <c r="F266" s="1080"/>
    </row>
    <row r="267" spans="1:6">
      <c r="A267" s="267"/>
      <c r="B267" s="268"/>
      <c r="C267" s="125"/>
      <c r="D267" s="1065"/>
      <c r="E267" s="1007"/>
      <c r="F267" s="1080"/>
    </row>
    <row r="268" spans="1:6">
      <c r="A268" s="267"/>
      <c r="B268" s="268"/>
      <c r="C268" s="125"/>
      <c r="D268" s="1065"/>
      <c r="E268" s="1007"/>
      <c r="F268" s="1080"/>
    </row>
    <row r="269" spans="1:6">
      <c r="A269" s="267"/>
      <c r="B269" s="268"/>
      <c r="C269" s="125"/>
      <c r="D269" s="1065"/>
      <c r="E269" s="1007"/>
      <c r="F269" s="1080"/>
    </row>
    <row r="270" spans="1:6">
      <c r="A270" s="267"/>
      <c r="B270" s="268"/>
      <c r="C270" s="125"/>
      <c r="D270" s="1065"/>
      <c r="E270" s="1007"/>
      <c r="F270" s="1080"/>
    </row>
    <row r="271" spans="1:6">
      <c r="A271" s="267"/>
      <c r="B271" s="268"/>
      <c r="C271" s="125"/>
      <c r="D271" s="1065"/>
      <c r="E271" s="1007"/>
      <c r="F271" s="1080"/>
    </row>
    <row r="272" spans="1:6">
      <c r="A272" s="267"/>
      <c r="B272" s="268"/>
      <c r="C272" s="125"/>
      <c r="D272" s="1065"/>
      <c r="E272" s="1007"/>
      <c r="F272" s="1080"/>
    </row>
    <row r="273" spans="1:6">
      <c r="A273" s="267"/>
      <c r="B273" s="268"/>
      <c r="C273" s="125"/>
      <c r="D273" s="1065"/>
      <c r="E273" s="1007"/>
      <c r="F273" s="1080"/>
    </row>
    <row r="274" spans="1:6">
      <c r="A274" s="267"/>
      <c r="B274" s="268"/>
      <c r="C274" s="125"/>
      <c r="D274" s="1065"/>
      <c r="E274" s="1007"/>
      <c r="F274" s="1080"/>
    </row>
    <row r="275" spans="1:6">
      <c r="A275" s="267"/>
      <c r="B275" s="268"/>
      <c r="C275" s="125"/>
      <c r="D275" s="1065"/>
      <c r="E275" s="1007"/>
      <c r="F275" s="1080"/>
    </row>
    <row r="276" spans="1:6">
      <c r="A276" s="267"/>
      <c r="B276" s="268"/>
      <c r="C276" s="125"/>
      <c r="D276" s="1065"/>
      <c r="E276" s="1007"/>
      <c r="F276" s="1080"/>
    </row>
    <row r="277" spans="1:6">
      <c r="A277" s="267"/>
      <c r="B277" s="268"/>
      <c r="C277" s="125"/>
      <c r="D277" s="1065"/>
      <c r="E277" s="1007"/>
      <c r="F277" s="1080"/>
    </row>
    <row r="278" spans="1:6">
      <c r="A278" s="267"/>
      <c r="B278" s="268"/>
      <c r="C278" s="125"/>
      <c r="D278" s="1065"/>
      <c r="E278" s="1007"/>
      <c r="F278" s="1080"/>
    </row>
    <row r="279" spans="1:6">
      <c r="A279" s="267"/>
      <c r="B279" s="268"/>
      <c r="C279" s="125"/>
      <c r="D279" s="1065"/>
      <c r="E279" s="1007"/>
      <c r="F279" s="1080"/>
    </row>
    <row r="280" spans="1:6">
      <c r="A280" s="267"/>
      <c r="B280" s="268"/>
      <c r="C280" s="125"/>
      <c r="D280" s="1065"/>
      <c r="E280" s="1007"/>
      <c r="F280" s="1080"/>
    </row>
    <row r="281" spans="1:6">
      <c r="A281" s="267"/>
      <c r="B281" s="268"/>
      <c r="C281" s="125"/>
      <c r="D281" s="1065"/>
      <c r="E281" s="1007"/>
      <c r="F281" s="1080"/>
    </row>
    <row r="282" spans="1:6">
      <c r="A282" s="267"/>
      <c r="B282" s="268"/>
      <c r="C282" s="125"/>
      <c r="D282" s="1065"/>
      <c r="E282" s="1007"/>
      <c r="F282" s="1080"/>
    </row>
    <row r="283" spans="1:6">
      <c r="A283" s="267"/>
      <c r="B283" s="268"/>
      <c r="C283" s="125"/>
      <c r="D283" s="1065"/>
      <c r="E283" s="1007"/>
      <c r="F283" s="1080"/>
    </row>
    <row r="284" spans="1:6">
      <c r="A284" s="267"/>
      <c r="B284" s="268"/>
      <c r="C284" s="125"/>
      <c r="D284" s="1065"/>
      <c r="E284" s="1007"/>
      <c r="F284" s="1080"/>
    </row>
    <row r="285" spans="1:6">
      <c r="A285" s="267"/>
      <c r="B285" s="268"/>
      <c r="C285" s="125"/>
      <c r="D285" s="1065"/>
      <c r="E285" s="1007"/>
      <c r="F285" s="1080"/>
    </row>
    <row r="286" spans="1:6">
      <c r="A286" s="267"/>
      <c r="B286" s="268"/>
      <c r="C286" s="125"/>
      <c r="D286" s="1065"/>
      <c r="E286" s="1007"/>
      <c r="F286" s="1080"/>
    </row>
    <row r="287" spans="1:6">
      <c r="A287" s="267"/>
      <c r="B287" s="268"/>
      <c r="C287" s="125"/>
      <c r="D287" s="1065"/>
      <c r="E287" s="1007"/>
      <c r="F287" s="1080"/>
    </row>
    <row r="288" spans="1:6">
      <c r="A288" s="267"/>
      <c r="B288" s="268"/>
      <c r="C288" s="125"/>
      <c r="D288" s="1065"/>
      <c r="E288" s="1007"/>
      <c r="F288" s="1080"/>
    </row>
    <row r="289" spans="1:6">
      <c r="A289" s="267"/>
      <c r="B289" s="268"/>
      <c r="C289" s="125"/>
      <c r="D289" s="1065"/>
      <c r="E289" s="1007"/>
      <c r="F289" s="1080"/>
    </row>
    <row r="290" spans="1:6">
      <c r="A290" s="267"/>
      <c r="B290" s="268"/>
      <c r="C290" s="125"/>
      <c r="D290" s="1065"/>
      <c r="E290" s="1007"/>
      <c r="F290" s="1080"/>
    </row>
    <row r="291" spans="1:6">
      <c r="A291" s="267"/>
      <c r="B291" s="268"/>
      <c r="C291" s="125"/>
      <c r="D291" s="1065"/>
      <c r="E291" s="1007"/>
      <c r="F291" s="1080"/>
    </row>
    <row r="292" spans="1:6">
      <c r="A292" s="267"/>
      <c r="B292" s="268"/>
      <c r="C292" s="125"/>
      <c r="D292" s="1065"/>
      <c r="E292" s="1007"/>
      <c r="F292" s="1080"/>
    </row>
    <row r="293" spans="1:6">
      <c r="A293" s="267"/>
      <c r="B293" s="268"/>
      <c r="C293" s="125"/>
      <c r="D293" s="1065"/>
      <c r="E293" s="1007"/>
      <c r="F293" s="1080"/>
    </row>
    <row r="294" spans="1:6">
      <c r="A294" s="267"/>
      <c r="B294" s="268"/>
      <c r="C294" s="125"/>
      <c r="D294" s="1065"/>
      <c r="E294" s="1007"/>
      <c r="F294" s="1080"/>
    </row>
    <row r="295" spans="1:6">
      <c r="A295" s="267"/>
      <c r="B295" s="268"/>
      <c r="C295" s="125"/>
      <c r="D295" s="1065"/>
      <c r="E295" s="1007"/>
      <c r="F295" s="1080"/>
    </row>
    <row r="296" spans="1:6">
      <c r="A296" s="267"/>
      <c r="B296" s="268"/>
      <c r="C296" s="125"/>
      <c r="D296" s="1065"/>
      <c r="E296" s="1007"/>
      <c r="F296" s="1080"/>
    </row>
    <row r="297" spans="1:6">
      <c r="A297" s="267"/>
      <c r="B297" s="268"/>
      <c r="C297" s="125"/>
      <c r="D297" s="1065"/>
      <c r="E297" s="1007"/>
      <c r="F297" s="1080"/>
    </row>
    <row r="298" spans="1:6">
      <c r="A298" s="267"/>
      <c r="B298" s="268"/>
      <c r="C298" s="125"/>
      <c r="D298" s="1065"/>
      <c r="E298" s="1007"/>
      <c r="F298" s="1080"/>
    </row>
    <row r="299" spans="1:6">
      <c r="A299" s="267"/>
      <c r="B299" s="268"/>
      <c r="C299" s="125"/>
      <c r="D299" s="1065"/>
      <c r="E299" s="1007"/>
      <c r="F299" s="1080"/>
    </row>
    <row r="300" spans="1:6">
      <c r="A300" s="267"/>
      <c r="B300" s="268"/>
      <c r="C300" s="125"/>
      <c r="D300" s="1065"/>
      <c r="E300" s="1007"/>
      <c r="F300" s="1080"/>
    </row>
    <row r="301" spans="1:6">
      <c r="A301" s="267"/>
      <c r="B301" s="268"/>
      <c r="C301" s="125"/>
      <c r="D301" s="1065"/>
      <c r="E301" s="1007"/>
      <c r="F301" s="1080"/>
    </row>
    <row r="302" spans="1:6">
      <c r="A302" s="267"/>
      <c r="B302" s="268"/>
      <c r="C302" s="125"/>
      <c r="D302" s="1065"/>
      <c r="E302" s="1007"/>
      <c r="F302" s="1080"/>
    </row>
    <row r="303" spans="1:6">
      <c r="A303" s="267"/>
      <c r="B303" s="268"/>
      <c r="C303" s="125"/>
      <c r="D303" s="1065"/>
      <c r="E303" s="1007"/>
      <c r="F303" s="1080"/>
    </row>
    <row r="304" spans="1:6">
      <c r="A304" s="267"/>
      <c r="B304" s="268"/>
      <c r="C304" s="125"/>
      <c r="D304" s="1065"/>
      <c r="E304" s="1007"/>
      <c r="F304" s="1080"/>
    </row>
    <row r="305" spans="1:6">
      <c r="A305" s="267"/>
      <c r="B305" s="268"/>
      <c r="C305" s="125"/>
      <c r="D305" s="1065"/>
      <c r="E305" s="1007"/>
      <c r="F305" s="1080"/>
    </row>
    <row r="306" spans="1:6">
      <c r="A306" s="267"/>
      <c r="B306" s="268"/>
      <c r="C306" s="125"/>
      <c r="D306" s="1065"/>
      <c r="E306" s="1007"/>
      <c r="F306" s="1080"/>
    </row>
    <row r="307" spans="1:6">
      <c r="A307" s="267"/>
      <c r="B307" s="268"/>
      <c r="C307" s="125"/>
      <c r="D307" s="1065"/>
      <c r="E307" s="1007"/>
      <c r="F307" s="1080"/>
    </row>
    <row r="308" spans="1:6">
      <c r="A308" s="267"/>
      <c r="B308" s="268"/>
      <c r="C308" s="125"/>
      <c r="D308" s="1065"/>
      <c r="E308" s="1007"/>
      <c r="F308" s="1080"/>
    </row>
    <row r="309" spans="1:6">
      <c r="A309" s="267"/>
      <c r="B309" s="268"/>
      <c r="C309" s="125"/>
      <c r="D309" s="1065"/>
      <c r="E309" s="1007"/>
      <c r="F309" s="1080"/>
    </row>
    <row r="310" spans="1:6">
      <c r="A310" s="267"/>
      <c r="B310" s="268"/>
      <c r="C310" s="125"/>
      <c r="D310" s="1065"/>
      <c r="E310" s="1007"/>
      <c r="F310" s="1080"/>
    </row>
    <row r="311" spans="1:6">
      <c r="A311" s="267"/>
      <c r="B311" s="268"/>
      <c r="C311" s="125"/>
      <c r="D311" s="1065"/>
      <c r="E311" s="1007"/>
      <c r="F311" s="1080"/>
    </row>
    <row r="312" spans="1:6">
      <c r="A312" s="267"/>
      <c r="B312" s="268"/>
      <c r="C312" s="125"/>
      <c r="D312" s="1065"/>
      <c r="E312" s="1007"/>
      <c r="F312" s="1080"/>
    </row>
    <row r="313" spans="1:6">
      <c r="A313" s="267"/>
      <c r="B313" s="268"/>
      <c r="C313" s="125"/>
      <c r="D313" s="1065"/>
      <c r="E313" s="1007"/>
      <c r="F313" s="1080"/>
    </row>
    <row r="314" spans="1:6">
      <c r="A314" s="267"/>
      <c r="B314" s="268"/>
      <c r="C314" s="125"/>
      <c r="D314" s="1065"/>
      <c r="E314" s="1007"/>
      <c r="F314" s="1080"/>
    </row>
    <row r="315" spans="1:6">
      <c r="A315" s="267"/>
      <c r="B315" s="268"/>
      <c r="C315" s="125"/>
      <c r="D315" s="1065"/>
      <c r="E315" s="1007"/>
      <c r="F315" s="1080"/>
    </row>
    <row r="316" spans="1:6">
      <c r="A316" s="267"/>
      <c r="B316" s="268"/>
      <c r="C316" s="125"/>
      <c r="D316" s="1065"/>
      <c r="E316" s="1007"/>
      <c r="F316" s="1080"/>
    </row>
    <row r="317" spans="1:6">
      <c r="A317" s="267"/>
      <c r="B317" s="268"/>
      <c r="C317" s="125"/>
      <c r="D317" s="1065"/>
      <c r="E317" s="1007"/>
      <c r="F317" s="1080"/>
    </row>
    <row r="318" spans="1:6">
      <c r="A318" s="267"/>
      <c r="B318" s="268"/>
      <c r="C318" s="125"/>
      <c r="D318" s="1065"/>
      <c r="E318" s="1007"/>
      <c r="F318" s="1080"/>
    </row>
    <row r="319" spans="1:6">
      <c r="A319" s="267"/>
      <c r="B319" s="268"/>
      <c r="C319" s="125"/>
      <c r="D319" s="1065"/>
      <c r="E319" s="1007"/>
      <c r="F319" s="1080"/>
    </row>
    <row r="320" spans="1:6">
      <c r="A320" s="267"/>
      <c r="B320" s="268"/>
      <c r="C320" s="125"/>
      <c r="D320" s="1065"/>
      <c r="E320" s="1007"/>
      <c r="F320" s="1080"/>
    </row>
    <row r="321" spans="1:6">
      <c r="A321" s="267"/>
      <c r="B321" s="268"/>
      <c r="C321" s="125"/>
      <c r="D321" s="1065"/>
      <c r="E321" s="1007"/>
      <c r="F321" s="1080"/>
    </row>
    <row r="322" spans="1:6">
      <c r="A322" s="267"/>
      <c r="B322" s="268"/>
      <c r="C322" s="125"/>
      <c r="D322" s="1065"/>
      <c r="E322" s="1007"/>
      <c r="F322" s="1080"/>
    </row>
    <row r="323" spans="1:6">
      <c r="A323" s="267"/>
      <c r="B323" s="268"/>
      <c r="C323" s="125"/>
      <c r="D323" s="1065"/>
      <c r="E323" s="1007"/>
      <c r="F323" s="1080"/>
    </row>
    <row r="324" spans="1:6">
      <c r="A324" s="267"/>
      <c r="B324" s="268"/>
      <c r="C324" s="125"/>
      <c r="D324" s="1065"/>
      <c r="E324" s="1007"/>
      <c r="F324" s="1080"/>
    </row>
    <row r="325" spans="1:6">
      <c r="A325" s="267"/>
      <c r="B325" s="268"/>
      <c r="C325" s="125"/>
      <c r="D325" s="1065"/>
      <c r="E325" s="1007"/>
      <c r="F325" s="1080"/>
    </row>
    <row r="326" spans="1:6">
      <c r="A326" s="267"/>
      <c r="B326" s="268"/>
      <c r="C326" s="125"/>
      <c r="D326" s="1065"/>
      <c r="E326" s="1007"/>
      <c r="F326" s="1080"/>
    </row>
    <row r="327" spans="1:6">
      <c r="A327" s="267"/>
      <c r="B327" s="268"/>
      <c r="C327" s="125"/>
      <c r="D327" s="1065"/>
      <c r="E327" s="1007"/>
      <c r="F327" s="1080"/>
    </row>
    <row r="328" spans="1:6">
      <c r="A328" s="267"/>
      <c r="B328" s="268"/>
      <c r="C328" s="125"/>
      <c r="D328" s="1065"/>
      <c r="E328" s="1007"/>
      <c r="F328" s="1080"/>
    </row>
    <row r="329" spans="1:6">
      <c r="A329" s="267"/>
      <c r="B329" s="268"/>
      <c r="C329" s="125"/>
      <c r="D329" s="1065"/>
      <c r="E329" s="1007"/>
      <c r="F329" s="1080"/>
    </row>
    <row r="330" spans="1:6">
      <c r="A330" s="267"/>
      <c r="B330" s="268"/>
      <c r="C330" s="125"/>
      <c r="D330" s="1065"/>
      <c r="E330" s="1007"/>
      <c r="F330" s="1080"/>
    </row>
    <row r="331" spans="1:6">
      <c r="A331" s="267"/>
      <c r="B331" s="268"/>
      <c r="C331" s="125"/>
      <c r="D331" s="1065"/>
      <c r="E331" s="1007"/>
      <c r="F331" s="1080"/>
    </row>
    <row r="332" spans="1:6">
      <c r="A332" s="267"/>
      <c r="B332" s="268"/>
      <c r="C332" s="125"/>
      <c r="D332" s="1065"/>
      <c r="E332" s="1007"/>
      <c r="F332" s="1080"/>
    </row>
    <row r="333" spans="1:6">
      <c r="A333" s="267"/>
      <c r="B333" s="268"/>
      <c r="C333" s="125"/>
      <c r="D333" s="1065"/>
      <c r="E333" s="1007"/>
      <c r="F333" s="1080"/>
    </row>
    <row r="334" spans="1:6">
      <c r="A334" s="267"/>
      <c r="B334" s="268"/>
      <c r="C334" s="125"/>
      <c r="D334" s="1065"/>
      <c r="E334" s="1007"/>
      <c r="F334" s="1080"/>
    </row>
    <row r="335" spans="1:6">
      <c r="A335" s="267"/>
      <c r="B335" s="268"/>
      <c r="C335" s="125"/>
      <c r="D335" s="1065"/>
      <c r="E335" s="1007"/>
      <c r="F335" s="1080"/>
    </row>
    <row r="336" spans="1:6">
      <c r="A336" s="267"/>
      <c r="B336" s="268"/>
      <c r="C336" s="125"/>
      <c r="D336" s="1065"/>
      <c r="E336" s="1007"/>
      <c r="F336" s="1080"/>
    </row>
    <row r="337" spans="1:6">
      <c r="A337" s="267"/>
      <c r="B337" s="268"/>
      <c r="C337" s="125"/>
      <c r="D337" s="1065"/>
      <c r="E337" s="1007"/>
      <c r="F337" s="1080"/>
    </row>
    <row r="338" spans="1:6">
      <c r="A338" s="267"/>
      <c r="B338" s="268"/>
      <c r="C338" s="125"/>
      <c r="D338" s="1065"/>
      <c r="E338" s="1007"/>
      <c r="F338" s="1080"/>
    </row>
    <row r="339" spans="1:6">
      <c r="A339" s="267"/>
      <c r="B339" s="268"/>
      <c r="C339" s="125"/>
      <c r="D339" s="1065"/>
      <c r="E339" s="1007"/>
      <c r="F339" s="1080"/>
    </row>
    <row r="340" spans="1:6">
      <c r="A340" s="267"/>
      <c r="B340" s="268"/>
      <c r="C340" s="125"/>
      <c r="D340" s="1065"/>
      <c r="E340" s="1007"/>
      <c r="F340" s="1080"/>
    </row>
    <row r="341" spans="1:6">
      <c r="A341" s="267"/>
      <c r="B341" s="268"/>
      <c r="C341" s="125"/>
      <c r="D341" s="1065"/>
      <c r="E341" s="1007"/>
      <c r="F341" s="1080"/>
    </row>
    <row r="342" spans="1:6">
      <c r="A342" s="267"/>
      <c r="B342" s="268"/>
      <c r="C342" s="125"/>
      <c r="D342" s="1065"/>
      <c r="E342" s="1007"/>
      <c r="F342" s="1080"/>
    </row>
    <row r="343" spans="1:6">
      <c r="A343" s="267"/>
      <c r="B343" s="268"/>
      <c r="C343" s="125"/>
      <c r="D343" s="1065"/>
      <c r="E343" s="1007"/>
      <c r="F343" s="1080"/>
    </row>
    <row r="344" spans="1:6">
      <c r="A344" s="267"/>
      <c r="B344" s="268"/>
      <c r="C344" s="125"/>
      <c r="D344" s="1065"/>
      <c r="E344" s="1007"/>
      <c r="F344" s="1080"/>
    </row>
    <row r="345" spans="1:6">
      <c r="A345" s="267"/>
      <c r="B345" s="268"/>
      <c r="C345" s="125"/>
      <c r="D345" s="1065"/>
      <c r="E345" s="1007"/>
      <c r="F345" s="1080"/>
    </row>
    <row r="346" spans="1:6">
      <c r="A346" s="267"/>
      <c r="B346" s="268"/>
      <c r="C346" s="125"/>
      <c r="D346" s="1065"/>
      <c r="E346" s="1007"/>
      <c r="F346" s="1080"/>
    </row>
    <row r="347" spans="1:6">
      <c r="A347" s="267"/>
      <c r="B347" s="268"/>
      <c r="C347" s="125"/>
      <c r="D347" s="1065"/>
      <c r="E347" s="1007"/>
      <c r="F347" s="1080"/>
    </row>
    <row r="348" spans="1:6">
      <c r="A348" s="267"/>
      <c r="B348" s="268"/>
      <c r="C348" s="125"/>
      <c r="D348" s="1065"/>
      <c r="E348" s="1007"/>
      <c r="F348" s="1080"/>
    </row>
    <row r="349" spans="1:6">
      <c r="A349" s="267"/>
      <c r="B349" s="268"/>
      <c r="C349" s="125"/>
      <c r="D349" s="1065"/>
      <c r="E349" s="1007"/>
      <c r="F349" s="1080"/>
    </row>
    <row r="350" spans="1:6">
      <c r="A350" s="267"/>
      <c r="B350" s="268"/>
      <c r="C350" s="125"/>
      <c r="D350" s="1065"/>
      <c r="E350" s="1007"/>
      <c r="F350" s="1080"/>
    </row>
    <row r="351" spans="1:6">
      <c r="A351" s="267"/>
      <c r="B351" s="268"/>
      <c r="C351" s="125"/>
      <c r="D351" s="1065"/>
      <c r="E351" s="1007"/>
      <c r="F351" s="1080"/>
    </row>
    <row r="352" spans="1:6">
      <c r="A352" s="267"/>
      <c r="B352" s="268"/>
      <c r="C352" s="125"/>
      <c r="D352" s="1065"/>
      <c r="E352" s="1007"/>
      <c r="F352" s="1080"/>
    </row>
    <row r="353" spans="1:6">
      <c r="A353" s="267"/>
      <c r="B353" s="268"/>
      <c r="C353" s="125"/>
      <c r="D353" s="1065"/>
      <c r="E353" s="1007"/>
      <c r="F353" s="1080"/>
    </row>
    <row r="354" spans="1:6">
      <c r="A354" s="267"/>
      <c r="B354" s="268"/>
      <c r="C354" s="125"/>
      <c r="D354" s="1065"/>
      <c r="E354" s="1007"/>
      <c r="F354" s="1080"/>
    </row>
    <row r="355" spans="1:6">
      <c r="A355" s="267"/>
      <c r="B355" s="268"/>
      <c r="C355" s="125"/>
      <c r="D355" s="1065"/>
      <c r="E355" s="1007"/>
      <c r="F355" s="1080"/>
    </row>
    <row r="356" spans="1:6">
      <c r="A356" s="267"/>
      <c r="B356" s="268"/>
      <c r="C356" s="125"/>
      <c r="D356" s="1065"/>
      <c r="E356" s="1007"/>
      <c r="F356" s="1080"/>
    </row>
    <row r="357" spans="1:6">
      <c r="A357" s="267"/>
      <c r="B357" s="268"/>
      <c r="C357" s="125"/>
      <c r="D357" s="1065"/>
      <c r="E357" s="1007"/>
      <c r="F357" s="1080"/>
    </row>
    <row r="358" spans="1:6">
      <c r="A358" s="267"/>
      <c r="B358" s="268"/>
      <c r="C358" s="125"/>
      <c r="D358" s="1065"/>
      <c r="E358" s="1007"/>
      <c r="F358" s="1080"/>
    </row>
    <row r="359" spans="1:6">
      <c r="A359" s="267"/>
      <c r="B359" s="268"/>
      <c r="C359" s="125"/>
      <c r="D359" s="1065"/>
      <c r="E359" s="1007"/>
      <c r="F359" s="1080"/>
    </row>
    <row r="360" spans="1:6">
      <c r="A360" s="267"/>
      <c r="B360" s="268"/>
      <c r="C360" s="125"/>
      <c r="D360" s="1065"/>
      <c r="E360" s="1007"/>
      <c r="F360" s="1080"/>
    </row>
    <row r="361" spans="1:6">
      <c r="A361" s="267"/>
      <c r="B361" s="268"/>
      <c r="C361" s="125"/>
      <c r="D361" s="1065"/>
      <c r="E361" s="1007"/>
      <c r="F361" s="1080"/>
    </row>
    <row r="362" spans="1:6">
      <c r="A362" s="267"/>
      <c r="B362" s="268"/>
      <c r="C362" s="125"/>
      <c r="D362" s="1065"/>
      <c r="E362" s="1007"/>
      <c r="F362" s="1080"/>
    </row>
    <row r="363" spans="1:6">
      <c r="A363" s="267"/>
      <c r="B363" s="268"/>
      <c r="C363" s="125"/>
      <c r="D363" s="1065"/>
      <c r="E363" s="1007"/>
      <c r="F363" s="1080"/>
    </row>
    <row r="364" spans="1:6">
      <c r="A364" s="267"/>
      <c r="B364" s="268"/>
      <c r="C364" s="125"/>
      <c r="D364" s="1065"/>
      <c r="E364" s="1007"/>
      <c r="F364" s="1080"/>
    </row>
    <row r="365" spans="1:6">
      <c r="A365" s="267"/>
      <c r="B365" s="268"/>
      <c r="C365" s="125"/>
      <c r="D365" s="1065"/>
      <c r="E365" s="1007"/>
      <c r="F365" s="1080"/>
    </row>
    <row r="366" spans="1:6">
      <c r="A366" s="267"/>
      <c r="B366" s="268"/>
      <c r="C366" s="125"/>
      <c r="D366" s="1065"/>
      <c r="E366" s="1007"/>
      <c r="F366" s="1080"/>
    </row>
    <row r="367" spans="1:6">
      <c r="A367" s="267"/>
      <c r="B367" s="268"/>
      <c r="C367" s="125"/>
      <c r="D367" s="1065"/>
      <c r="E367" s="1007"/>
      <c r="F367" s="1080"/>
    </row>
    <row r="368" spans="1:6">
      <c r="A368" s="267"/>
      <c r="B368" s="268"/>
      <c r="C368" s="125"/>
      <c r="D368" s="1065"/>
      <c r="E368" s="1007"/>
      <c r="F368" s="1080"/>
    </row>
    <row r="369" spans="1:6">
      <c r="A369" s="267"/>
      <c r="B369" s="268"/>
      <c r="C369" s="125"/>
      <c r="D369" s="1065"/>
      <c r="E369" s="1007"/>
      <c r="F369" s="1080"/>
    </row>
    <row r="370" spans="1:6">
      <c r="A370" s="267"/>
      <c r="B370" s="268"/>
      <c r="C370" s="125"/>
      <c r="D370" s="1065"/>
      <c r="E370" s="1007"/>
      <c r="F370" s="1080"/>
    </row>
    <row r="371" spans="1:6">
      <c r="A371" s="267"/>
      <c r="B371" s="268"/>
      <c r="C371" s="125"/>
      <c r="D371" s="1065"/>
      <c r="E371" s="1007"/>
      <c r="F371" s="1080"/>
    </row>
    <row r="372" spans="1:6">
      <c r="A372" s="267"/>
      <c r="B372" s="268"/>
      <c r="C372" s="125"/>
      <c r="D372" s="1065"/>
      <c r="E372" s="1007"/>
      <c r="F372" s="1080"/>
    </row>
    <row r="373" spans="1:6">
      <c r="A373" s="267"/>
      <c r="B373" s="268"/>
      <c r="C373" s="125"/>
      <c r="D373" s="1065"/>
      <c r="E373" s="1007"/>
      <c r="F373" s="1080"/>
    </row>
    <row r="374" spans="1:6">
      <c r="A374" s="267"/>
      <c r="B374" s="268"/>
      <c r="C374" s="125"/>
      <c r="D374" s="1065"/>
      <c r="E374" s="1007"/>
      <c r="F374" s="1080"/>
    </row>
    <row r="375" spans="1:6">
      <c r="A375" s="267"/>
      <c r="B375" s="268"/>
      <c r="C375" s="125"/>
      <c r="D375" s="1065"/>
      <c r="E375" s="1007"/>
      <c r="F375" s="1080"/>
    </row>
    <row r="376" spans="1:6">
      <c r="A376" s="267"/>
      <c r="B376" s="268"/>
      <c r="C376" s="125"/>
      <c r="D376" s="1065"/>
      <c r="E376" s="1007"/>
      <c r="F376" s="1080"/>
    </row>
    <row r="377" spans="1:6">
      <c r="A377" s="267"/>
      <c r="B377" s="268"/>
      <c r="C377" s="125"/>
      <c r="D377" s="1065"/>
      <c r="E377" s="1007"/>
      <c r="F377" s="1080"/>
    </row>
    <row r="378" spans="1:6">
      <c r="A378" s="267"/>
      <c r="B378" s="268"/>
      <c r="C378" s="125"/>
      <c r="D378" s="1065"/>
      <c r="E378" s="1007"/>
      <c r="F378" s="1080"/>
    </row>
    <row r="379" spans="1:6">
      <c r="A379" s="267"/>
      <c r="B379" s="268"/>
      <c r="C379" s="125"/>
      <c r="D379" s="1065"/>
      <c r="E379" s="1007"/>
      <c r="F379" s="1080"/>
    </row>
    <row r="380" spans="1:6">
      <c r="A380" s="267"/>
      <c r="B380" s="268"/>
      <c r="C380" s="125"/>
      <c r="D380" s="1065"/>
      <c r="E380" s="1007"/>
      <c r="F380" s="1080"/>
    </row>
    <row r="381" spans="1:6">
      <c r="A381" s="267"/>
      <c r="B381" s="268"/>
      <c r="C381" s="125"/>
      <c r="D381" s="1065"/>
      <c r="E381" s="1007"/>
      <c r="F381" s="1080"/>
    </row>
    <row r="382" spans="1:6">
      <c r="A382" s="267"/>
      <c r="B382" s="268"/>
      <c r="C382" s="125"/>
      <c r="D382" s="1065"/>
      <c r="E382" s="1007"/>
      <c r="F382" s="1080"/>
    </row>
    <row r="383" spans="1:6">
      <c r="A383" s="267"/>
      <c r="B383" s="268"/>
      <c r="C383" s="125"/>
      <c r="D383" s="1065"/>
      <c r="E383" s="1007"/>
      <c r="F383" s="1080"/>
    </row>
    <row r="384" spans="1:6">
      <c r="A384" s="267"/>
      <c r="B384" s="268"/>
      <c r="C384" s="125"/>
      <c r="D384" s="1065"/>
      <c r="E384" s="1007"/>
      <c r="F384" s="1080"/>
    </row>
    <row r="385" spans="1:6">
      <c r="A385" s="267"/>
      <c r="B385" s="268"/>
      <c r="C385" s="125"/>
      <c r="D385" s="1065"/>
      <c r="E385" s="1007"/>
      <c r="F385" s="1080"/>
    </row>
    <row r="386" spans="1:6">
      <c r="A386" s="267"/>
      <c r="B386" s="268"/>
      <c r="C386" s="125"/>
      <c r="D386" s="1065"/>
      <c r="E386" s="1007"/>
      <c r="F386" s="1080"/>
    </row>
    <row r="387" spans="1:6">
      <c r="A387" s="267"/>
      <c r="B387" s="268"/>
      <c r="C387" s="125"/>
      <c r="D387" s="1065"/>
      <c r="E387" s="1007"/>
      <c r="F387" s="1080"/>
    </row>
    <row r="388" spans="1:6">
      <c r="A388" s="267"/>
      <c r="B388" s="268"/>
    </row>
  </sheetData>
  <sheetProtection algorithmName="SHA-512" hashValue="+WD6e2hshw8QYWb4juVacfKznsZB5Du5et0uEG+iLA5mB0tqz8F0Ey/cIx6vnO/lFOQD2M68DNdMZ2R5xZTQFw==" saltValue="DmWTyhw51NajDHl+Z90fSA==" spinCount="100000" sheet="1" objects="1" scenarios="1" formatColumns="0"/>
  <conditionalFormatting sqref="B48">
    <cfRule type="expression" dxfId="13" priority="13" stopIfTrue="1">
      <formula>$P48&gt;0</formula>
    </cfRule>
    <cfRule type="expression" dxfId="12" priority="14" stopIfTrue="1">
      <formula>$J48=1</formula>
    </cfRule>
  </conditionalFormatting>
  <conditionalFormatting sqref="B46:B47">
    <cfRule type="expression" dxfId="11" priority="11" stopIfTrue="1">
      <formula>$P46&gt;0</formula>
    </cfRule>
    <cfRule type="expression" dxfId="10" priority="12" stopIfTrue="1">
      <formula>$J46=1</formula>
    </cfRule>
  </conditionalFormatting>
  <conditionalFormatting sqref="B63">
    <cfRule type="expression" dxfId="9" priority="9" stopIfTrue="1">
      <formula>$P63&gt;0</formula>
    </cfRule>
    <cfRule type="expression" dxfId="8" priority="10" stopIfTrue="1">
      <formula>#REF!=1</formula>
    </cfRule>
  </conditionalFormatting>
  <conditionalFormatting sqref="B65">
    <cfRule type="expression" dxfId="7" priority="7" stopIfTrue="1">
      <formula>#REF!&gt;0</formula>
    </cfRule>
    <cfRule type="expression" dxfId="6" priority="8" stopIfTrue="1">
      <formula>#REF!=1</formula>
    </cfRule>
  </conditionalFormatting>
  <conditionalFormatting sqref="B67:B68">
    <cfRule type="expression" dxfId="5" priority="5" stopIfTrue="1">
      <formula>#REF!&gt;0</formula>
    </cfRule>
    <cfRule type="expression" dxfId="4" priority="6" stopIfTrue="1">
      <formula>#REF!=1</formula>
    </cfRule>
  </conditionalFormatting>
  <conditionalFormatting sqref="B69:B70">
    <cfRule type="expression" dxfId="3" priority="3" stopIfTrue="1">
      <formula>#REF!&gt;0</formula>
    </cfRule>
    <cfRule type="expression" dxfId="2" priority="4" stopIfTrue="1">
      <formula>#REF!=1</formula>
    </cfRule>
  </conditionalFormatting>
  <conditionalFormatting sqref="B71">
    <cfRule type="expression" dxfId="1" priority="1" stopIfTrue="1">
      <formula>#REF!&gt;0</formula>
    </cfRule>
    <cfRule type="expression" dxfId="0" priority="2" stopIfTrue="1">
      <formula>#REF!=1</formula>
    </cfRule>
  </conditionalFormatting>
  <pageMargins left="0.78740157480314965" right="0.59055118110236227" top="0.86614173228346458" bottom="1.1811023622047245" header="0.31496062992125984" footer="0.51181102362204722"/>
  <pageSetup paperSize="9" scale="99"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8"/>
  <sheetViews>
    <sheetView view="pageBreakPreview" zoomScale="115" zoomScaleNormal="100" zoomScaleSheetLayoutView="115" workbookViewId="0">
      <selection activeCell="B6" sqref="B6"/>
    </sheetView>
  </sheetViews>
  <sheetFormatPr defaultRowHeight="12.75"/>
  <cols>
    <col min="1" max="1" width="5.85546875" style="972" customWidth="1"/>
    <col min="2" max="2" width="45" style="972" customWidth="1"/>
    <col min="3" max="3" width="6" style="986" customWidth="1"/>
    <col min="4" max="4" width="8.140625" style="972" customWidth="1"/>
    <col min="5" max="5" width="9.42578125" style="940" customWidth="1"/>
    <col min="6" max="6" width="13.28515625" style="972" customWidth="1"/>
    <col min="7" max="7" width="9.140625" style="940"/>
    <col min="8" max="8" width="22" style="940" customWidth="1"/>
    <col min="9" max="256" width="9.140625" style="940"/>
    <col min="257" max="257" width="7.28515625" style="940" bestFit="1" customWidth="1"/>
    <col min="258" max="258" width="45" style="940" customWidth="1"/>
    <col min="259" max="259" width="6" style="940" customWidth="1"/>
    <col min="260" max="260" width="10.7109375" style="940" customWidth="1"/>
    <col min="261" max="261" width="9.7109375" style="940" customWidth="1"/>
    <col min="262" max="262" width="12.42578125" style="940" customWidth="1"/>
    <col min="263" max="263" width="9.140625" style="940"/>
    <col min="264" max="264" width="12.42578125" style="940" customWidth="1"/>
    <col min="265" max="512" width="9.140625" style="940"/>
    <col min="513" max="513" width="7.28515625" style="940" bestFit="1" customWidth="1"/>
    <col min="514" max="514" width="45" style="940" customWidth="1"/>
    <col min="515" max="515" width="6" style="940" customWidth="1"/>
    <col min="516" max="516" width="10.7109375" style="940" customWidth="1"/>
    <col min="517" max="517" width="9.7109375" style="940" customWidth="1"/>
    <col min="518" max="518" width="12.42578125" style="940" customWidth="1"/>
    <col min="519" max="519" width="9.140625" style="940"/>
    <col min="520" max="520" width="12.42578125" style="940" customWidth="1"/>
    <col min="521" max="768" width="9.140625" style="940"/>
    <col min="769" max="769" width="7.28515625" style="940" bestFit="1" customWidth="1"/>
    <col min="770" max="770" width="45" style="940" customWidth="1"/>
    <col min="771" max="771" width="6" style="940" customWidth="1"/>
    <col min="772" max="772" width="10.7109375" style="940" customWidth="1"/>
    <col min="773" max="773" width="9.7109375" style="940" customWidth="1"/>
    <col min="774" max="774" width="12.42578125" style="940" customWidth="1"/>
    <col min="775" max="775" width="9.140625" style="940"/>
    <col min="776" max="776" width="12.42578125" style="940" customWidth="1"/>
    <col min="777" max="1024" width="9.140625" style="940"/>
    <col min="1025" max="1025" width="7.28515625" style="940" bestFit="1" customWidth="1"/>
    <col min="1026" max="1026" width="45" style="940" customWidth="1"/>
    <col min="1027" max="1027" width="6" style="940" customWidth="1"/>
    <col min="1028" max="1028" width="10.7109375" style="940" customWidth="1"/>
    <col min="1029" max="1029" width="9.7109375" style="940" customWidth="1"/>
    <col min="1030" max="1030" width="12.42578125" style="940" customWidth="1"/>
    <col min="1031" max="1031" width="9.140625" style="940"/>
    <col min="1032" max="1032" width="12.42578125" style="940" customWidth="1"/>
    <col min="1033" max="1280" width="9.140625" style="940"/>
    <col min="1281" max="1281" width="7.28515625" style="940" bestFit="1" customWidth="1"/>
    <col min="1282" max="1282" width="45" style="940" customWidth="1"/>
    <col min="1283" max="1283" width="6" style="940" customWidth="1"/>
    <col min="1284" max="1284" width="10.7109375" style="940" customWidth="1"/>
    <col min="1285" max="1285" width="9.7109375" style="940" customWidth="1"/>
    <col min="1286" max="1286" width="12.42578125" style="940" customWidth="1"/>
    <col min="1287" max="1287" width="9.140625" style="940"/>
    <col min="1288" max="1288" width="12.42578125" style="940" customWidth="1"/>
    <col min="1289" max="1536" width="9.140625" style="940"/>
    <col min="1537" max="1537" width="7.28515625" style="940" bestFit="1" customWidth="1"/>
    <col min="1538" max="1538" width="45" style="940" customWidth="1"/>
    <col min="1539" max="1539" width="6" style="940" customWidth="1"/>
    <col min="1540" max="1540" width="10.7109375" style="940" customWidth="1"/>
    <col min="1541" max="1541" width="9.7109375" style="940" customWidth="1"/>
    <col min="1542" max="1542" width="12.42578125" style="940" customWidth="1"/>
    <col min="1543" max="1543" width="9.140625" style="940"/>
    <col min="1544" max="1544" width="12.42578125" style="940" customWidth="1"/>
    <col min="1545" max="1792" width="9.140625" style="940"/>
    <col min="1793" max="1793" width="7.28515625" style="940" bestFit="1" customWidth="1"/>
    <col min="1794" max="1794" width="45" style="940" customWidth="1"/>
    <col min="1795" max="1795" width="6" style="940" customWidth="1"/>
    <col min="1796" max="1796" width="10.7109375" style="940" customWidth="1"/>
    <col min="1797" max="1797" width="9.7109375" style="940" customWidth="1"/>
    <col min="1798" max="1798" width="12.42578125" style="940" customWidth="1"/>
    <col min="1799" max="1799" width="9.140625" style="940"/>
    <col min="1800" max="1800" width="12.42578125" style="940" customWidth="1"/>
    <col min="1801" max="2048" width="9.140625" style="940"/>
    <col min="2049" max="2049" width="7.28515625" style="940" bestFit="1" customWidth="1"/>
    <col min="2050" max="2050" width="45" style="940" customWidth="1"/>
    <col min="2051" max="2051" width="6" style="940" customWidth="1"/>
    <col min="2052" max="2052" width="10.7109375" style="940" customWidth="1"/>
    <col min="2053" max="2053" width="9.7109375" style="940" customWidth="1"/>
    <col min="2054" max="2054" width="12.42578125" style="940" customWidth="1"/>
    <col min="2055" max="2055" width="9.140625" style="940"/>
    <col min="2056" max="2056" width="12.42578125" style="940" customWidth="1"/>
    <col min="2057" max="2304" width="9.140625" style="940"/>
    <col min="2305" max="2305" width="7.28515625" style="940" bestFit="1" customWidth="1"/>
    <col min="2306" max="2306" width="45" style="940" customWidth="1"/>
    <col min="2307" max="2307" width="6" style="940" customWidth="1"/>
    <col min="2308" max="2308" width="10.7109375" style="940" customWidth="1"/>
    <col min="2309" max="2309" width="9.7109375" style="940" customWidth="1"/>
    <col min="2310" max="2310" width="12.42578125" style="940" customWidth="1"/>
    <col min="2311" max="2311" width="9.140625" style="940"/>
    <col min="2312" max="2312" width="12.42578125" style="940" customWidth="1"/>
    <col min="2313" max="2560" width="9.140625" style="940"/>
    <col min="2561" max="2561" width="7.28515625" style="940" bestFit="1" customWidth="1"/>
    <col min="2562" max="2562" width="45" style="940" customWidth="1"/>
    <col min="2563" max="2563" width="6" style="940" customWidth="1"/>
    <col min="2564" max="2564" width="10.7109375" style="940" customWidth="1"/>
    <col min="2565" max="2565" width="9.7109375" style="940" customWidth="1"/>
    <col min="2566" max="2566" width="12.42578125" style="940" customWidth="1"/>
    <col min="2567" max="2567" width="9.140625" style="940"/>
    <col min="2568" max="2568" width="12.42578125" style="940" customWidth="1"/>
    <col min="2569" max="2816" width="9.140625" style="940"/>
    <col min="2817" max="2817" width="7.28515625" style="940" bestFit="1" customWidth="1"/>
    <col min="2818" max="2818" width="45" style="940" customWidth="1"/>
    <col min="2819" max="2819" width="6" style="940" customWidth="1"/>
    <col min="2820" max="2820" width="10.7109375" style="940" customWidth="1"/>
    <col min="2821" max="2821" width="9.7109375" style="940" customWidth="1"/>
    <col min="2822" max="2822" width="12.42578125" style="940" customWidth="1"/>
    <col min="2823" max="2823" width="9.140625" style="940"/>
    <col min="2824" max="2824" width="12.42578125" style="940" customWidth="1"/>
    <col min="2825" max="3072" width="9.140625" style="940"/>
    <col min="3073" max="3073" width="7.28515625" style="940" bestFit="1" customWidth="1"/>
    <col min="3074" max="3074" width="45" style="940" customWidth="1"/>
    <col min="3075" max="3075" width="6" style="940" customWidth="1"/>
    <col min="3076" max="3076" width="10.7109375" style="940" customWidth="1"/>
    <col min="3077" max="3077" width="9.7109375" style="940" customWidth="1"/>
    <col min="3078" max="3078" width="12.42578125" style="940" customWidth="1"/>
    <col min="3079" max="3079" width="9.140625" style="940"/>
    <col min="3080" max="3080" width="12.42578125" style="940" customWidth="1"/>
    <col min="3081" max="3328" width="9.140625" style="940"/>
    <col min="3329" max="3329" width="7.28515625" style="940" bestFit="1" customWidth="1"/>
    <col min="3330" max="3330" width="45" style="940" customWidth="1"/>
    <col min="3331" max="3331" width="6" style="940" customWidth="1"/>
    <col min="3332" max="3332" width="10.7109375" style="940" customWidth="1"/>
    <col min="3333" max="3333" width="9.7109375" style="940" customWidth="1"/>
    <col min="3334" max="3334" width="12.42578125" style="940" customWidth="1"/>
    <col min="3335" max="3335" width="9.140625" style="940"/>
    <col min="3336" max="3336" width="12.42578125" style="940" customWidth="1"/>
    <col min="3337" max="3584" width="9.140625" style="940"/>
    <col min="3585" max="3585" width="7.28515625" style="940" bestFit="1" customWidth="1"/>
    <col min="3586" max="3586" width="45" style="940" customWidth="1"/>
    <col min="3587" max="3587" width="6" style="940" customWidth="1"/>
    <col min="3588" max="3588" width="10.7109375" style="940" customWidth="1"/>
    <col min="3589" max="3589" width="9.7109375" style="940" customWidth="1"/>
    <col min="3590" max="3590" width="12.42578125" style="940" customWidth="1"/>
    <col min="3591" max="3591" width="9.140625" style="940"/>
    <col min="3592" max="3592" width="12.42578125" style="940" customWidth="1"/>
    <col min="3593" max="3840" width="9.140625" style="940"/>
    <col min="3841" max="3841" width="7.28515625" style="940" bestFit="1" customWidth="1"/>
    <col min="3842" max="3842" width="45" style="940" customWidth="1"/>
    <col min="3843" max="3843" width="6" style="940" customWidth="1"/>
    <col min="3844" max="3844" width="10.7109375" style="940" customWidth="1"/>
    <col min="3845" max="3845" width="9.7109375" style="940" customWidth="1"/>
    <col min="3846" max="3846" width="12.42578125" style="940" customWidth="1"/>
    <col min="3847" max="3847" width="9.140625" style="940"/>
    <col min="3848" max="3848" width="12.42578125" style="940" customWidth="1"/>
    <col min="3849" max="4096" width="9.140625" style="940"/>
    <col min="4097" max="4097" width="7.28515625" style="940" bestFit="1" customWidth="1"/>
    <col min="4098" max="4098" width="45" style="940" customWidth="1"/>
    <col min="4099" max="4099" width="6" style="940" customWidth="1"/>
    <col min="4100" max="4100" width="10.7109375" style="940" customWidth="1"/>
    <col min="4101" max="4101" width="9.7109375" style="940" customWidth="1"/>
    <col min="4102" max="4102" width="12.42578125" style="940" customWidth="1"/>
    <col min="4103" max="4103" width="9.140625" style="940"/>
    <col min="4104" max="4104" width="12.42578125" style="940" customWidth="1"/>
    <col min="4105" max="4352" width="9.140625" style="940"/>
    <col min="4353" max="4353" width="7.28515625" style="940" bestFit="1" customWidth="1"/>
    <col min="4354" max="4354" width="45" style="940" customWidth="1"/>
    <col min="4355" max="4355" width="6" style="940" customWidth="1"/>
    <col min="4356" max="4356" width="10.7109375" style="940" customWidth="1"/>
    <col min="4357" max="4357" width="9.7109375" style="940" customWidth="1"/>
    <col min="4358" max="4358" width="12.42578125" style="940" customWidth="1"/>
    <col min="4359" max="4359" width="9.140625" style="940"/>
    <col min="4360" max="4360" width="12.42578125" style="940" customWidth="1"/>
    <col min="4361" max="4608" width="9.140625" style="940"/>
    <col min="4609" max="4609" width="7.28515625" style="940" bestFit="1" customWidth="1"/>
    <col min="4610" max="4610" width="45" style="940" customWidth="1"/>
    <col min="4611" max="4611" width="6" style="940" customWidth="1"/>
    <col min="4612" max="4612" width="10.7109375" style="940" customWidth="1"/>
    <col min="4613" max="4613" width="9.7109375" style="940" customWidth="1"/>
    <col min="4614" max="4614" width="12.42578125" style="940" customWidth="1"/>
    <col min="4615" max="4615" width="9.140625" style="940"/>
    <col min="4616" max="4616" width="12.42578125" style="940" customWidth="1"/>
    <col min="4617" max="4864" width="9.140625" style="940"/>
    <col min="4865" max="4865" width="7.28515625" style="940" bestFit="1" customWidth="1"/>
    <col min="4866" max="4866" width="45" style="940" customWidth="1"/>
    <col min="4867" max="4867" width="6" style="940" customWidth="1"/>
    <col min="4868" max="4868" width="10.7109375" style="940" customWidth="1"/>
    <col min="4869" max="4869" width="9.7109375" style="940" customWidth="1"/>
    <col min="4870" max="4870" width="12.42578125" style="940" customWidth="1"/>
    <col min="4871" max="4871" width="9.140625" style="940"/>
    <col min="4872" max="4872" width="12.42578125" style="940" customWidth="1"/>
    <col min="4873" max="5120" width="9.140625" style="940"/>
    <col min="5121" max="5121" width="7.28515625" style="940" bestFit="1" customWidth="1"/>
    <col min="5122" max="5122" width="45" style="940" customWidth="1"/>
    <col min="5123" max="5123" width="6" style="940" customWidth="1"/>
    <col min="5124" max="5124" width="10.7109375" style="940" customWidth="1"/>
    <col min="5125" max="5125" width="9.7109375" style="940" customWidth="1"/>
    <col min="5126" max="5126" width="12.42578125" style="940" customWidth="1"/>
    <col min="5127" max="5127" width="9.140625" style="940"/>
    <col min="5128" max="5128" width="12.42578125" style="940" customWidth="1"/>
    <col min="5129" max="5376" width="9.140625" style="940"/>
    <col min="5377" max="5377" width="7.28515625" style="940" bestFit="1" customWidth="1"/>
    <col min="5378" max="5378" width="45" style="940" customWidth="1"/>
    <col min="5379" max="5379" width="6" style="940" customWidth="1"/>
    <col min="5380" max="5380" width="10.7109375" style="940" customWidth="1"/>
    <col min="5381" max="5381" width="9.7109375" style="940" customWidth="1"/>
    <col min="5382" max="5382" width="12.42578125" style="940" customWidth="1"/>
    <col min="5383" max="5383" width="9.140625" style="940"/>
    <col min="5384" max="5384" width="12.42578125" style="940" customWidth="1"/>
    <col min="5385" max="5632" width="9.140625" style="940"/>
    <col min="5633" max="5633" width="7.28515625" style="940" bestFit="1" customWidth="1"/>
    <col min="5634" max="5634" width="45" style="940" customWidth="1"/>
    <col min="5635" max="5635" width="6" style="940" customWidth="1"/>
    <col min="5636" max="5636" width="10.7109375" style="940" customWidth="1"/>
    <col min="5637" max="5637" width="9.7109375" style="940" customWidth="1"/>
    <col min="5638" max="5638" width="12.42578125" style="940" customWidth="1"/>
    <col min="5639" max="5639" width="9.140625" style="940"/>
    <col min="5640" max="5640" width="12.42578125" style="940" customWidth="1"/>
    <col min="5641" max="5888" width="9.140625" style="940"/>
    <col min="5889" max="5889" width="7.28515625" style="940" bestFit="1" customWidth="1"/>
    <col min="5890" max="5890" width="45" style="940" customWidth="1"/>
    <col min="5891" max="5891" width="6" style="940" customWidth="1"/>
    <col min="5892" max="5892" width="10.7109375" style="940" customWidth="1"/>
    <col min="5893" max="5893" width="9.7109375" style="940" customWidth="1"/>
    <col min="5894" max="5894" width="12.42578125" style="940" customWidth="1"/>
    <col min="5895" max="5895" width="9.140625" style="940"/>
    <col min="5896" max="5896" width="12.42578125" style="940" customWidth="1"/>
    <col min="5897" max="6144" width="9.140625" style="940"/>
    <col min="6145" max="6145" width="7.28515625" style="940" bestFit="1" customWidth="1"/>
    <col min="6146" max="6146" width="45" style="940" customWidth="1"/>
    <col min="6147" max="6147" width="6" style="940" customWidth="1"/>
    <col min="6148" max="6148" width="10.7109375" style="940" customWidth="1"/>
    <col min="6149" max="6149" width="9.7109375" style="940" customWidth="1"/>
    <col min="6150" max="6150" width="12.42578125" style="940" customWidth="1"/>
    <col min="6151" max="6151" width="9.140625" style="940"/>
    <col min="6152" max="6152" width="12.42578125" style="940" customWidth="1"/>
    <col min="6153" max="6400" width="9.140625" style="940"/>
    <col min="6401" max="6401" width="7.28515625" style="940" bestFit="1" customWidth="1"/>
    <col min="6402" max="6402" width="45" style="940" customWidth="1"/>
    <col min="6403" max="6403" width="6" style="940" customWidth="1"/>
    <col min="6404" max="6404" width="10.7109375" style="940" customWidth="1"/>
    <col min="6405" max="6405" width="9.7109375" style="940" customWidth="1"/>
    <col min="6406" max="6406" width="12.42578125" style="940" customWidth="1"/>
    <col min="6407" max="6407" width="9.140625" style="940"/>
    <col min="6408" max="6408" width="12.42578125" style="940" customWidth="1"/>
    <col min="6409" max="6656" width="9.140625" style="940"/>
    <col min="6657" max="6657" width="7.28515625" style="940" bestFit="1" customWidth="1"/>
    <col min="6658" max="6658" width="45" style="940" customWidth="1"/>
    <col min="6659" max="6659" width="6" style="940" customWidth="1"/>
    <col min="6660" max="6660" width="10.7109375" style="940" customWidth="1"/>
    <col min="6661" max="6661" width="9.7109375" style="940" customWidth="1"/>
    <col min="6662" max="6662" width="12.42578125" style="940" customWidth="1"/>
    <col min="6663" max="6663" width="9.140625" style="940"/>
    <col min="6664" max="6664" width="12.42578125" style="940" customWidth="1"/>
    <col min="6665" max="6912" width="9.140625" style="940"/>
    <col min="6913" max="6913" width="7.28515625" style="940" bestFit="1" customWidth="1"/>
    <col min="6914" max="6914" width="45" style="940" customWidth="1"/>
    <col min="6915" max="6915" width="6" style="940" customWidth="1"/>
    <col min="6916" max="6916" width="10.7109375" style="940" customWidth="1"/>
    <col min="6917" max="6917" width="9.7109375" style="940" customWidth="1"/>
    <col min="6918" max="6918" width="12.42578125" style="940" customWidth="1"/>
    <col min="6919" max="6919" width="9.140625" style="940"/>
    <col min="6920" max="6920" width="12.42578125" style="940" customWidth="1"/>
    <col min="6921" max="7168" width="9.140625" style="940"/>
    <col min="7169" max="7169" width="7.28515625" style="940" bestFit="1" customWidth="1"/>
    <col min="7170" max="7170" width="45" style="940" customWidth="1"/>
    <col min="7171" max="7171" width="6" style="940" customWidth="1"/>
    <col min="7172" max="7172" width="10.7109375" style="940" customWidth="1"/>
    <col min="7173" max="7173" width="9.7109375" style="940" customWidth="1"/>
    <col min="7174" max="7174" width="12.42578125" style="940" customWidth="1"/>
    <col min="7175" max="7175" width="9.140625" style="940"/>
    <col min="7176" max="7176" width="12.42578125" style="940" customWidth="1"/>
    <col min="7177" max="7424" width="9.140625" style="940"/>
    <col min="7425" max="7425" width="7.28515625" style="940" bestFit="1" customWidth="1"/>
    <col min="7426" max="7426" width="45" style="940" customWidth="1"/>
    <col min="7427" max="7427" width="6" style="940" customWidth="1"/>
    <col min="7428" max="7428" width="10.7109375" style="940" customWidth="1"/>
    <col min="7429" max="7429" width="9.7109375" style="940" customWidth="1"/>
    <col min="7430" max="7430" width="12.42578125" style="940" customWidth="1"/>
    <col min="7431" max="7431" width="9.140625" style="940"/>
    <col min="7432" max="7432" width="12.42578125" style="940" customWidth="1"/>
    <col min="7433" max="7680" width="9.140625" style="940"/>
    <col min="7681" max="7681" width="7.28515625" style="940" bestFit="1" customWidth="1"/>
    <col min="7682" max="7682" width="45" style="940" customWidth="1"/>
    <col min="7683" max="7683" width="6" style="940" customWidth="1"/>
    <col min="7684" max="7684" width="10.7109375" style="940" customWidth="1"/>
    <col min="7685" max="7685" width="9.7109375" style="940" customWidth="1"/>
    <col min="7686" max="7686" width="12.42578125" style="940" customWidth="1"/>
    <col min="7687" max="7687" width="9.140625" style="940"/>
    <col min="7688" max="7688" width="12.42578125" style="940" customWidth="1"/>
    <col min="7689" max="7936" width="9.140625" style="940"/>
    <col min="7937" max="7937" width="7.28515625" style="940" bestFit="1" customWidth="1"/>
    <col min="7938" max="7938" width="45" style="940" customWidth="1"/>
    <col min="7939" max="7939" width="6" style="940" customWidth="1"/>
    <col min="7940" max="7940" width="10.7109375" style="940" customWidth="1"/>
    <col min="7941" max="7941" width="9.7109375" style="940" customWidth="1"/>
    <col min="7942" max="7942" width="12.42578125" style="940" customWidth="1"/>
    <col min="7943" max="7943" width="9.140625" style="940"/>
    <col min="7944" max="7944" width="12.42578125" style="940" customWidth="1"/>
    <col min="7945" max="8192" width="9.140625" style="940"/>
    <col min="8193" max="8193" width="7.28515625" style="940" bestFit="1" customWidth="1"/>
    <col min="8194" max="8194" width="45" style="940" customWidth="1"/>
    <col min="8195" max="8195" width="6" style="940" customWidth="1"/>
    <col min="8196" max="8196" width="10.7109375" style="940" customWidth="1"/>
    <col min="8197" max="8197" width="9.7109375" style="940" customWidth="1"/>
    <col min="8198" max="8198" width="12.42578125" style="940" customWidth="1"/>
    <col min="8199" max="8199" width="9.140625" style="940"/>
    <col min="8200" max="8200" width="12.42578125" style="940" customWidth="1"/>
    <col min="8201" max="8448" width="9.140625" style="940"/>
    <col min="8449" max="8449" width="7.28515625" style="940" bestFit="1" customWidth="1"/>
    <col min="8450" max="8450" width="45" style="940" customWidth="1"/>
    <col min="8451" max="8451" width="6" style="940" customWidth="1"/>
    <col min="8452" max="8452" width="10.7109375" style="940" customWidth="1"/>
    <col min="8453" max="8453" width="9.7109375" style="940" customWidth="1"/>
    <col min="8454" max="8454" width="12.42578125" style="940" customWidth="1"/>
    <col min="8455" max="8455" width="9.140625" style="940"/>
    <col min="8456" max="8456" width="12.42578125" style="940" customWidth="1"/>
    <col min="8457" max="8704" width="9.140625" style="940"/>
    <col min="8705" max="8705" width="7.28515625" style="940" bestFit="1" customWidth="1"/>
    <col min="8706" max="8706" width="45" style="940" customWidth="1"/>
    <col min="8707" max="8707" width="6" style="940" customWidth="1"/>
    <col min="8708" max="8708" width="10.7109375" style="940" customWidth="1"/>
    <col min="8709" max="8709" width="9.7109375" style="940" customWidth="1"/>
    <col min="8710" max="8710" width="12.42578125" style="940" customWidth="1"/>
    <col min="8711" max="8711" width="9.140625" style="940"/>
    <col min="8712" max="8712" width="12.42578125" style="940" customWidth="1"/>
    <col min="8713" max="8960" width="9.140625" style="940"/>
    <col min="8961" max="8961" width="7.28515625" style="940" bestFit="1" customWidth="1"/>
    <col min="8962" max="8962" width="45" style="940" customWidth="1"/>
    <col min="8963" max="8963" width="6" style="940" customWidth="1"/>
    <col min="8964" max="8964" width="10.7109375" style="940" customWidth="1"/>
    <col min="8965" max="8965" width="9.7109375" style="940" customWidth="1"/>
    <col min="8966" max="8966" width="12.42578125" style="940" customWidth="1"/>
    <col min="8967" max="8967" width="9.140625" style="940"/>
    <col min="8968" max="8968" width="12.42578125" style="940" customWidth="1"/>
    <col min="8969" max="9216" width="9.140625" style="940"/>
    <col min="9217" max="9217" width="7.28515625" style="940" bestFit="1" customWidth="1"/>
    <col min="9218" max="9218" width="45" style="940" customWidth="1"/>
    <col min="9219" max="9219" width="6" style="940" customWidth="1"/>
    <col min="9220" max="9220" width="10.7109375" style="940" customWidth="1"/>
    <col min="9221" max="9221" width="9.7109375" style="940" customWidth="1"/>
    <col min="9222" max="9222" width="12.42578125" style="940" customWidth="1"/>
    <col min="9223" max="9223" width="9.140625" style="940"/>
    <col min="9224" max="9224" width="12.42578125" style="940" customWidth="1"/>
    <col min="9225" max="9472" width="9.140625" style="940"/>
    <col min="9473" max="9473" width="7.28515625" style="940" bestFit="1" customWidth="1"/>
    <col min="9474" max="9474" width="45" style="940" customWidth="1"/>
    <col min="9475" max="9475" width="6" style="940" customWidth="1"/>
    <col min="9476" max="9476" width="10.7109375" style="940" customWidth="1"/>
    <col min="9477" max="9477" width="9.7109375" style="940" customWidth="1"/>
    <col min="9478" max="9478" width="12.42578125" style="940" customWidth="1"/>
    <col min="9479" max="9479" width="9.140625" style="940"/>
    <col min="9480" max="9480" width="12.42578125" style="940" customWidth="1"/>
    <col min="9481" max="9728" width="9.140625" style="940"/>
    <col min="9729" max="9729" width="7.28515625" style="940" bestFit="1" customWidth="1"/>
    <col min="9730" max="9730" width="45" style="940" customWidth="1"/>
    <col min="9731" max="9731" width="6" style="940" customWidth="1"/>
    <col min="9732" max="9732" width="10.7109375" style="940" customWidth="1"/>
    <col min="9733" max="9733" width="9.7109375" style="940" customWidth="1"/>
    <col min="9734" max="9734" width="12.42578125" style="940" customWidth="1"/>
    <col min="9735" max="9735" width="9.140625" style="940"/>
    <col min="9736" max="9736" width="12.42578125" style="940" customWidth="1"/>
    <col min="9737" max="9984" width="9.140625" style="940"/>
    <col min="9985" max="9985" width="7.28515625" style="940" bestFit="1" customWidth="1"/>
    <col min="9986" max="9986" width="45" style="940" customWidth="1"/>
    <col min="9987" max="9987" width="6" style="940" customWidth="1"/>
    <col min="9988" max="9988" width="10.7109375" style="940" customWidth="1"/>
    <col min="9989" max="9989" width="9.7109375" style="940" customWidth="1"/>
    <col min="9990" max="9990" width="12.42578125" style="940" customWidth="1"/>
    <col min="9991" max="9991" width="9.140625" style="940"/>
    <col min="9992" max="9992" width="12.42578125" style="940" customWidth="1"/>
    <col min="9993" max="10240" width="9.140625" style="940"/>
    <col min="10241" max="10241" width="7.28515625" style="940" bestFit="1" customWidth="1"/>
    <col min="10242" max="10242" width="45" style="940" customWidth="1"/>
    <col min="10243" max="10243" width="6" style="940" customWidth="1"/>
    <col min="10244" max="10244" width="10.7109375" style="940" customWidth="1"/>
    <col min="10245" max="10245" width="9.7109375" style="940" customWidth="1"/>
    <col min="10246" max="10246" width="12.42578125" style="940" customWidth="1"/>
    <col min="10247" max="10247" width="9.140625" style="940"/>
    <col min="10248" max="10248" width="12.42578125" style="940" customWidth="1"/>
    <col min="10249" max="10496" width="9.140625" style="940"/>
    <col min="10497" max="10497" width="7.28515625" style="940" bestFit="1" customWidth="1"/>
    <col min="10498" max="10498" width="45" style="940" customWidth="1"/>
    <col min="10499" max="10499" width="6" style="940" customWidth="1"/>
    <col min="10500" max="10500" width="10.7109375" style="940" customWidth="1"/>
    <col min="10501" max="10501" width="9.7109375" style="940" customWidth="1"/>
    <col min="10502" max="10502" width="12.42578125" style="940" customWidth="1"/>
    <col min="10503" max="10503" width="9.140625" style="940"/>
    <col min="10504" max="10504" width="12.42578125" style="940" customWidth="1"/>
    <col min="10505" max="10752" width="9.140625" style="940"/>
    <col min="10753" max="10753" width="7.28515625" style="940" bestFit="1" customWidth="1"/>
    <col min="10754" max="10754" width="45" style="940" customWidth="1"/>
    <col min="10755" max="10755" width="6" style="940" customWidth="1"/>
    <col min="10756" max="10756" width="10.7109375" style="940" customWidth="1"/>
    <col min="10757" max="10757" width="9.7109375" style="940" customWidth="1"/>
    <col min="10758" max="10758" width="12.42578125" style="940" customWidth="1"/>
    <col min="10759" max="10759" width="9.140625" style="940"/>
    <col min="10760" max="10760" width="12.42578125" style="940" customWidth="1"/>
    <col min="10761" max="11008" width="9.140625" style="940"/>
    <col min="11009" max="11009" width="7.28515625" style="940" bestFit="1" customWidth="1"/>
    <col min="11010" max="11010" width="45" style="940" customWidth="1"/>
    <col min="11011" max="11011" width="6" style="940" customWidth="1"/>
    <col min="11012" max="11012" width="10.7109375" style="940" customWidth="1"/>
    <col min="11013" max="11013" width="9.7109375" style="940" customWidth="1"/>
    <col min="11014" max="11014" width="12.42578125" style="940" customWidth="1"/>
    <col min="11015" max="11015" width="9.140625" style="940"/>
    <col min="11016" max="11016" width="12.42578125" style="940" customWidth="1"/>
    <col min="11017" max="11264" width="9.140625" style="940"/>
    <col min="11265" max="11265" width="7.28515625" style="940" bestFit="1" customWidth="1"/>
    <col min="11266" max="11266" width="45" style="940" customWidth="1"/>
    <col min="11267" max="11267" width="6" style="940" customWidth="1"/>
    <col min="11268" max="11268" width="10.7109375" style="940" customWidth="1"/>
    <col min="11269" max="11269" width="9.7109375" style="940" customWidth="1"/>
    <col min="11270" max="11270" width="12.42578125" style="940" customWidth="1"/>
    <col min="11271" max="11271" width="9.140625" style="940"/>
    <col min="11272" max="11272" width="12.42578125" style="940" customWidth="1"/>
    <col min="11273" max="11520" width="9.140625" style="940"/>
    <col min="11521" max="11521" width="7.28515625" style="940" bestFit="1" customWidth="1"/>
    <col min="11522" max="11522" width="45" style="940" customWidth="1"/>
    <col min="11523" max="11523" width="6" style="940" customWidth="1"/>
    <col min="11524" max="11524" width="10.7109375" style="940" customWidth="1"/>
    <col min="11525" max="11525" width="9.7109375" style="940" customWidth="1"/>
    <col min="11526" max="11526" width="12.42578125" style="940" customWidth="1"/>
    <col min="11527" max="11527" width="9.140625" style="940"/>
    <col min="11528" max="11528" width="12.42578125" style="940" customWidth="1"/>
    <col min="11529" max="11776" width="9.140625" style="940"/>
    <col min="11777" max="11777" width="7.28515625" style="940" bestFit="1" customWidth="1"/>
    <col min="11778" max="11778" width="45" style="940" customWidth="1"/>
    <col min="11779" max="11779" width="6" style="940" customWidth="1"/>
    <col min="11780" max="11780" width="10.7109375" style="940" customWidth="1"/>
    <col min="11781" max="11781" width="9.7109375" style="940" customWidth="1"/>
    <col min="11782" max="11782" width="12.42578125" style="940" customWidth="1"/>
    <col min="11783" max="11783" width="9.140625" style="940"/>
    <col min="11784" max="11784" width="12.42578125" style="940" customWidth="1"/>
    <col min="11785" max="12032" width="9.140625" style="940"/>
    <col min="12033" max="12033" width="7.28515625" style="940" bestFit="1" customWidth="1"/>
    <col min="12034" max="12034" width="45" style="940" customWidth="1"/>
    <col min="12035" max="12035" width="6" style="940" customWidth="1"/>
    <col min="12036" max="12036" width="10.7109375" style="940" customWidth="1"/>
    <col min="12037" max="12037" width="9.7109375" style="940" customWidth="1"/>
    <col min="12038" max="12038" width="12.42578125" style="940" customWidth="1"/>
    <col min="12039" max="12039" width="9.140625" style="940"/>
    <col min="12040" max="12040" width="12.42578125" style="940" customWidth="1"/>
    <col min="12041" max="12288" width="9.140625" style="940"/>
    <col min="12289" max="12289" width="7.28515625" style="940" bestFit="1" customWidth="1"/>
    <col min="12290" max="12290" width="45" style="940" customWidth="1"/>
    <col min="12291" max="12291" width="6" style="940" customWidth="1"/>
    <col min="12292" max="12292" width="10.7109375" style="940" customWidth="1"/>
    <col min="12293" max="12293" width="9.7109375" style="940" customWidth="1"/>
    <col min="12294" max="12294" width="12.42578125" style="940" customWidth="1"/>
    <col min="12295" max="12295" width="9.140625" style="940"/>
    <col min="12296" max="12296" width="12.42578125" style="940" customWidth="1"/>
    <col min="12297" max="12544" width="9.140625" style="940"/>
    <col min="12545" max="12545" width="7.28515625" style="940" bestFit="1" customWidth="1"/>
    <col min="12546" max="12546" width="45" style="940" customWidth="1"/>
    <col min="12547" max="12547" width="6" style="940" customWidth="1"/>
    <col min="12548" max="12548" width="10.7109375" style="940" customWidth="1"/>
    <col min="12549" max="12549" width="9.7109375" style="940" customWidth="1"/>
    <col min="12550" max="12550" width="12.42578125" style="940" customWidth="1"/>
    <col min="12551" max="12551" width="9.140625" style="940"/>
    <col min="12552" max="12552" width="12.42578125" style="940" customWidth="1"/>
    <col min="12553" max="12800" width="9.140625" style="940"/>
    <col min="12801" max="12801" width="7.28515625" style="940" bestFit="1" customWidth="1"/>
    <col min="12802" max="12802" width="45" style="940" customWidth="1"/>
    <col min="12803" max="12803" width="6" style="940" customWidth="1"/>
    <col min="12804" max="12804" width="10.7109375" style="940" customWidth="1"/>
    <col min="12805" max="12805" width="9.7109375" style="940" customWidth="1"/>
    <col min="12806" max="12806" width="12.42578125" style="940" customWidth="1"/>
    <col min="12807" max="12807" width="9.140625" style="940"/>
    <col min="12808" max="12808" width="12.42578125" style="940" customWidth="1"/>
    <col min="12809" max="13056" width="9.140625" style="940"/>
    <col min="13057" max="13057" width="7.28515625" style="940" bestFit="1" customWidth="1"/>
    <col min="13058" max="13058" width="45" style="940" customWidth="1"/>
    <col min="13059" max="13059" width="6" style="940" customWidth="1"/>
    <col min="13060" max="13060" width="10.7109375" style="940" customWidth="1"/>
    <col min="13061" max="13061" width="9.7109375" style="940" customWidth="1"/>
    <col min="13062" max="13062" width="12.42578125" style="940" customWidth="1"/>
    <col min="13063" max="13063" width="9.140625" style="940"/>
    <col min="13064" max="13064" width="12.42578125" style="940" customWidth="1"/>
    <col min="13065" max="13312" width="9.140625" style="940"/>
    <col min="13313" max="13313" width="7.28515625" style="940" bestFit="1" customWidth="1"/>
    <col min="13314" max="13314" width="45" style="940" customWidth="1"/>
    <col min="13315" max="13315" width="6" style="940" customWidth="1"/>
    <col min="13316" max="13316" width="10.7109375" style="940" customWidth="1"/>
    <col min="13317" max="13317" width="9.7109375" style="940" customWidth="1"/>
    <col min="13318" max="13318" width="12.42578125" style="940" customWidth="1"/>
    <col min="13319" max="13319" width="9.140625" style="940"/>
    <col min="13320" max="13320" width="12.42578125" style="940" customWidth="1"/>
    <col min="13321" max="13568" width="9.140625" style="940"/>
    <col min="13569" max="13569" width="7.28515625" style="940" bestFit="1" customWidth="1"/>
    <col min="13570" max="13570" width="45" style="940" customWidth="1"/>
    <col min="13571" max="13571" width="6" style="940" customWidth="1"/>
    <col min="13572" max="13572" width="10.7109375" style="940" customWidth="1"/>
    <col min="13573" max="13573" width="9.7109375" style="940" customWidth="1"/>
    <col min="13574" max="13574" width="12.42578125" style="940" customWidth="1"/>
    <col min="13575" max="13575" width="9.140625" style="940"/>
    <col min="13576" max="13576" width="12.42578125" style="940" customWidth="1"/>
    <col min="13577" max="13824" width="9.140625" style="940"/>
    <col min="13825" max="13825" width="7.28515625" style="940" bestFit="1" customWidth="1"/>
    <col min="13826" max="13826" width="45" style="940" customWidth="1"/>
    <col min="13827" max="13827" width="6" style="940" customWidth="1"/>
    <col min="13828" max="13828" width="10.7109375" style="940" customWidth="1"/>
    <col min="13829" max="13829" width="9.7109375" style="940" customWidth="1"/>
    <col min="13830" max="13830" width="12.42578125" style="940" customWidth="1"/>
    <col min="13831" max="13831" width="9.140625" style="940"/>
    <col min="13832" max="13832" width="12.42578125" style="940" customWidth="1"/>
    <col min="13833" max="14080" width="9.140625" style="940"/>
    <col min="14081" max="14081" width="7.28515625" style="940" bestFit="1" customWidth="1"/>
    <col min="14082" max="14082" width="45" style="940" customWidth="1"/>
    <col min="14083" max="14083" width="6" style="940" customWidth="1"/>
    <col min="14084" max="14084" width="10.7109375" style="940" customWidth="1"/>
    <col min="14085" max="14085" width="9.7109375" style="940" customWidth="1"/>
    <col min="14086" max="14086" width="12.42578125" style="940" customWidth="1"/>
    <col min="14087" max="14087" width="9.140625" style="940"/>
    <col min="14088" max="14088" width="12.42578125" style="940" customWidth="1"/>
    <col min="14089" max="14336" width="9.140625" style="940"/>
    <col min="14337" max="14337" width="7.28515625" style="940" bestFit="1" customWidth="1"/>
    <col min="14338" max="14338" width="45" style="940" customWidth="1"/>
    <col min="14339" max="14339" width="6" style="940" customWidth="1"/>
    <col min="14340" max="14340" width="10.7109375" style="940" customWidth="1"/>
    <col min="14341" max="14341" width="9.7109375" style="940" customWidth="1"/>
    <col min="14342" max="14342" width="12.42578125" style="940" customWidth="1"/>
    <col min="14343" max="14343" width="9.140625" style="940"/>
    <col min="14344" max="14344" width="12.42578125" style="940" customWidth="1"/>
    <col min="14345" max="14592" width="9.140625" style="940"/>
    <col min="14593" max="14593" width="7.28515625" style="940" bestFit="1" customWidth="1"/>
    <col min="14594" max="14594" width="45" style="940" customWidth="1"/>
    <col min="14595" max="14595" width="6" style="940" customWidth="1"/>
    <col min="14596" max="14596" width="10.7109375" style="940" customWidth="1"/>
    <col min="14597" max="14597" width="9.7109375" style="940" customWidth="1"/>
    <col min="14598" max="14598" width="12.42578125" style="940" customWidth="1"/>
    <col min="14599" max="14599" width="9.140625" style="940"/>
    <col min="14600" max="14600" width="12.42578125" style="940" customWidth="1"/>
    <col min="14601" max="14848" width="9.140625" style="940"/>
    <col min="14849" max="14849" width="7.28515625" style="940" bestFit="1" customWidth="1"/>
    <col min="14850" max="14850" width="45" style="940" customWidth="1"/>
    <col min="14851" max="14851" width="6" style="940" customWidth="1"/>
    <col min="14852" max="14852" width="10.7109375" style="940" customWidth="1"/>
    <col min="14853" max="14853" width="9.7109375" style="940" customWidth="1"/>
    <col min="14854" max="14854" width="12.42578125" style="940" customWidth="1"/>
    <col min="14855" max="14855" width="9.140625" style="940"/>
    <col min="14856" max="14856" width="12.42578125" style="940" customWidth="1"/>
    <col min="14857" max="15104" width="9.140625" style="940"/>
    <col min="15105" max="15105" width="7.28515625" style="940" bestFit="1" customWidth="1"/>
    <col min="15106" max="15106" width="45" style="940" customWidth="1"/>
    <col min="15107" max="15107" width="6" style="940" customWidth="1"/>
    <col min="15108" max="15108" width="10.7109375" style="940" customWidth="1"/>
    <col min="15109" max="15109" width="9.7109375" style="940" customWidth="1"/>
    <col min="15110" max="15110" width="12.42578125" style="940" customWidth="1"/>
    <col min="15111" max="15111" width="9.140625" style="940"/>
    <col min="15112" max="15112" width="12.42578125" style="940" customWidth="1"/>
    <col min="15113" max="15360" width="9.140625" style="940"/>
    <col min="15361" max="15361" width="7.28515625" style="940" bestFit="1" customWidth="1"/>
    <col min="15362" max="15362" width="45" style="940" customWidth="1"/>
    <col min="15363" max="15363" width="6" style="940" customWidth="1"/>
    <col min="15364" max="15364" width="10.7109375" style="940" customWidth="1"/>
    <col min="15365" max="15365" width="9.7109375" style="940" customWidth="1"/>
    <col min="15366" max="15366" width="12.42578125" style="940" customWidth="1"/>
    <col min="15367" max="15367" width="9.140625" style="940"/>
    <col min="15368" max="15368" width="12.42578125" style="940" customWidth="1"/>
    <col min="15369" max="15616" width="9.140625" style="940"/>
    <col min="15617" max="15617" width="7.28515625" style="940" bestFit="1" customWidth="1"/>
    <col min="15618" max="15618" width="45" style="940" customWidth="1"/>
    <col min="15619" max="15619" width="6" style="940" customWidth="1"/>
    <col min="15620" max="15620" width="10.7109375" style="940" customWidth="1"/>
    <col min="15621" max="15621" width="9.7109375" style="940" customWidth="1"/>
    <col min="15622" max="15622" width="12.42578125" style="940" customWidth="1"/>
    <col min="15623" max="15623" width="9.140625" style="940"/>
    <col min="15624" max="15624" width="12.42578125" style="940" customWidth="1"/>
    <col min="15625" max="15872" width="9.140625" style="940"/>
    <col min="15873" max="15873" width="7.28515625" style="940" bestFit="1" customWidth="1"/>
    <col min="15874" max="15874" width="45" style="940" customWidth="1"/>
    <col min="15875" max="15875" width="6" style="940" customWidth="1"/>
    <col min="15876" max="15876" width="10.7109375" style="940" customWidth="1"/>
    <col min="15877" max="15877" width="9.7109375" style="940" customWidth="1"/>
    <col min="15878" max="15878" width="12.42578125" style="940" customWidth="1"/>
    <col min="15879" max="15879" width="9.140625" style="940"/>
    <col min="15880" max="15880" width="12.42578125" style="940" customWidth="1"/>
    <col min="15881" max="16128" width="9.140625" style="940"/>
    <col min="16129" max="16129" width="7.28515625" style="940" bestFit="1" customWidth="1"/>
    <col min="16130" max="16130" width="45" style="940" customWidth="1"/>
    <col min="16131" max="16131" width="6" style="940" customWidth="1"/>
    <col min="16132" max="16132" width="10.7109375" style="940" customWidth="1"/>
    <col min="16133" max="16133" width="9.7109375" style="940" customWidth="1"/>
    <col min="16134" max="16134" width="12.42578125" style="940" customWidth="1"/>
    <col min="16135" max="16135" width="9.140625" style="940"/>
    <col min="16136" max="16136" width="12.42578125" style="940" customWidth="1"/>
    <col min="16137" max="16384" width="9.140625" style="940"/>
  </cols>
  <sheetData>
    <row r="1" spans="1:8" ht="15">
      <c r="A1" s="945" t="s">
        <v>741</v>
      </c>
      <c r="B1" s="946" t="s">
        <v>1076</v>
      </c>
      <c r="C1" s="947"/>
      <c r="D1" s="948"/>
      <c r="E1" s="132"/>
      <c r="F1" s="973"/>
    </row>
    <row r="2" spans="1:8">
      <c r="A2" s="951"/>
      <c r="B2" s="950" t="s">
        <v>516</v>
      </c>
      <c r="C2" s="947"/>
      <c r="D2" s="948"/>
      <c r="E2" s="132"/>
      <c r="F2" s="973"/>
    </row>
    <row r="3" spans="1:8">
      <c r="A3" s="952"/>
      <c r="B3" s="952"/>
      <c r="C3" s="953"/>
      <c r="D3" s="954"/>
      <c r="E3" s="133"/>
      <c r="F3" s="134"/>
    </row>
    <row r="4" spans="1:8" s="201" customFormat="1">
      <c r="A4" s="917" t="s">
        <v>853</v>
      </c>
      <c r="B4" s="235" t="s">
        <v>854</v>
      </c>
      <c r="C4" s="236" t="s">
        <v>855</v>
      </c>
      <c r="D4" s="237" t="s">
        <v>493</v>
      </c>
      <c r="E4" s="817" t="s">
        <v>856</v>
      </c>
      <c r="F4" s="892" t="s">
        <v>857</v>
      </c>
    </row>
    <row r="5" spans="1:8" s="201" customFormat="1">
      <c r="A5" s="955"/>
      <c r="B5" s="239"/>
      <c r="C5" s="240"/>
      <c r="D5" s="241"/>
      <c r="E5" s="818"/>
      <c r="F5" s="893"/>
    </row>
    <row r="6" spans="1:8" s="201" customFormat="1">
      <c r="A6" s="845" t="s">
        <v>772</v>
      </c>
      <c r="B6" s="846" t="s">
        <v>516</v>
      </c>
      <c r="C6" s="240"/>
      <c r="D6" s="241"/>
      <c r="E6" s="818"/>
      <c r="F6" s="893"/>
    </row>
    <row r="7" spans="1:8" s="977" customFormat="1">
      <c r="A7" s="953"/>
      <c r="B7" s="953"/>
      <c r="C7" s="953"/>
      <c r="D7" s="954"/>
      <c r="E7" s="133"/>
      <c r="F7" s="134"/>
    </row>
    <row r="8" spans="1:8" s="907" customFormat="1" ht="14.25">
      <c r="A8" s="257">
        <f>COUNT($A$7:A7)+1</f>
        <v>1</v>
      </c>
      <c r="B8" s="960" t="s">
        <v>1077</v>
      </c>
      <c r="C8" s="125" t="s">
        <v>885</v>
      </c>
      <c r="D8" s="947">
        <v>120</v>
      </c>
      <c r="E8" s="205"/>
      <c r="F8" s="282">
        <f>D8*E8</f>
        <v>0</v>
      </c>
      <c r="H8" s="978"/>
    </row>
    <row r="9" spans="1:8" s="908" customFormat="1">
      <c r="A9" s="953"/>
      <c r="B9" s="957"/>
      <c r="C9" s="953"/>
      <c r="D9" s="947"/>
      <c r="E9" s="135"/>
      <c r="F9" s="131"/>
      <c r="H9" s="942"/>
    </row>
    <row r="10" spans="1:8" s="907" customFormat="1" ht="140.25">
      <c r="A10" s="257">
        <f>COUNT($A$7:A9)+1</f>
        <v>2</v>
      </c>
      <c r="B10" s="960" t="s">
        <v>1078</v>
      </c>
      <c r="C10" s="125" t="s">
        <v>885</v>
      </c>
      <c r="D10" s="947">
        <v>68</v>
      </c>
      <c r="E10" s="205"/>
      <c r="F10" s="282">
        <f>D10*E10</f>
        <v>0</v>
      </c>
      <c r="H10" s="978"/>
    </row>
    <row r="11" spans="1:8" s="907" customFormat="1">
      <c r="A11" s="257"/>
      <c r="B11" s="960"/>
      <c r="C11" s="125"/>
      <c r="D11" s="947"/>
      <c r="E11" s="205"/>
      <c r="F11" s="282"/>
      <c r="H11" s="978"/>
    </row>
    <row r="12" spans="1:8" s="907" customFormat="1" ht="140.25">
      <c r="A12" s="257">
        <f>COUNT($A$7:A11)+1</f>
        <v>3</v>
      </c>
      <c r="B12" s="960" t="s">
        <v>1079</v>
      </c>
      <c r="C12" s="125" t="s">
        <v>885</v>
      </c>
      <c r="D12" s="947">
        <v>120</v>
      </c>
      <c r="E12" s="205"/>
      <c r="F12" s="282">
        <f>D12*E12</f>
        <v>0</v>
      </c>
      <c r="H12" s="978"/>
    </row>
    <row r="13" spans="1:8" s="908" customFormat="1">
      <c r="A13" s="953"/>
      <c r="B13" s="957"/>
      <c r="C13" s="953"/>
      <c r="D13" s="979"/>
      <c r="E13" s="205"/>
      <c r="F13" s="282"/>
      <c r="H13" s="941"/>
    </row>
    <row r="14" spans="1:8" s="907" customFormat="1" ht="70.5" customHeight="1">
      <c r="A14" s="257">
        <f>COUNT($A$7:A13)+1</f>
        <v>4</v>
      </c>
      <c r="B14" s="980" t="s">
        <v>1080</v>
      </c>
      <c r="C14" s="961" t="s">
        <v>12</v>
      </c>
      <c r="D14" s="947">
        <v>7</v>
      </c>
      <c r="E14" s="205"/>
      <c r="F14" s="282">
        <f>D14*E14</f>
        <v>0</v>
      </c>
      <c r="H14" s="978"/>
    </row>
    <row r="15" spans="1:8" s="908" customFormat="1">
      <c r="A15" s="981"/>
      <c r="B15" s="952"/>
      <c r="C15" s="961"/>
      <c r="D15" s="947"/>
      <c r="E15" s="205"/>
      <c r="F15" s="282"/>
      <c r="H15" s="942"/>
    </row>
    <row r="16" spans="1:8" s="907" customFormat="1" ht="89.25">
      <c r="A16" s="257">
        <f>COUNT($A$7:A15)+1</f>
        <v>5</v>
      </c>
      <c r="B16" s="982" t="s">
        <v>1081</v>
      </c>
      <c r="C16" s="961" t="s">
        <v>12</v>
      </c>
      <c r="D16" s="947">
        <v>3</v>
      </c>
      <c r="E16" s="205"/>
      <c r="F16" s="282">
        <f>E16*D16</f>
        <v>0</v>
      </c>
      <c r="H16" s="978"/>
    </row>
    <row r="17" spans="1:8" s="907" customFormat="1">
      <c r="A17" s="257"/>
      <c r="B17" s="982"/>
      <c r="C17" s="961"/>
      <c r="D17" s="947"/>
      <c r="E17" s="205"/>
      <c r="F17" s="282"/>
      <c r="H17" s="978"/>
    </row>
    <row r="18" spans="1:8" s="907" customFormat="1" ht="89.25">
      <c r="A18" s="257">
        <f>COUNT($A$7:A17)+1</f>
        <v>6</v>
      </c>
      <c r="B18" s="982" t="s">
        <v>1082</v>
      </c>
      <c r="C18" s="961" t="s">
        <v>12</v>
      </c>
      <c r="D18" s="947">
        <v>1</v>
      </c>
      <c r="E18" s="205"/>
      <c r="F18" s="282">
        <f>E18*D18</f>
        <v>0</v>
      </c>
      <c r="H18" s="978"/>
    </row>
    <row r="19" spans="1:8" s="907" customFormat="1">
      <c r="A19" s="257"/>
      <c r="B19" s="982"/>
      <c r="C19" s="961"/>
      <c r="D19" s="947"/>
      <c r="E19" s="205"/>
      <c r="F19" s="282"/>
      <c r="H19" s="978"/>
    </row>
    <row r="20" spans="1:8" s="907" customFormat="1" ht="27.75">
      <c r="A20" s="257">
        <f>COUNT($A$7:A19)+1</f>
        <v>7</v>
      </c>
      <c r="B20" s="983" t="s">
        <v>1083</v>
      </c>
      <c r="C20" s="984"/>
      <c r="D20" s="984"/>
      <c r="F20" s="984"/>
      <c r="H20" s="978"/>
    </row>
    <row r="21" spans="1:8" s="907" customFormat="1" ht="76.5">
      <c r="A21" s="257"/>
      <c r="B21" s="982" t="s">
        <v>1084</v>
      </c>
      <c r="C21" s="985" t="s">
        <v>923</v>
      </c>
      <c r="D21" s="947">
        <v>1</v>
      </c>
      <c r="E21" s="205"/>
      <c r="F21" s="282">
        <f>E21*D21</f>
        <v>0</v>
      </c>
      <c r="H21" s="978"/>
    </row>
    <row r="22" spans="1:8" s="907" customFormat="1">
      <c r="A22" s="257"/>
      <c r="B22" s="982"/>
      <c r="C22" s="961"/>
      <c r="D22" s="947"/>
      <c r="E22" s="205"/>
      <c r="F22" s="282"/>
      <c r="H22" s="978"/>
    </row>
    <row r="23" spans="1:8" s="907" customFormat="1" ht="27.75">
      <c r="A23" s="257">
        <f>COUNT($A$7:A22)+1</f>
        <v>8</v>
      </c>
      <c r="B23" s="983" t="s">
        <v>1085</v>
      </c>
      <c r="C23" s="984"/>
      <c r="D23" s="984"/>
      <c r="F23" s="984"/>
      <c r="H23" s="978"/>
    </row>
    <row r="24" spans="1:8" s="907" customFormat="1" ht="76.5">
      <c r="A24" s="257"/>
      <c r="B24" s="982" t="s">
        <v>1086</v>
      </c>
      <c r="C24" s="985" t="s">
        <v>923</v>
      </c>
      <c r="D24" s="947">
        <v>1</v>
      </c>
      <c r="E24" s="205"/>
      <c r="F24" s="282">
        <f>E24*D24</f>
        <v>0</v>
      </c>
      <c r="H24" s="978"/>
    </row>
    <row r="25" spans="1:8" s="907" customFormat="1">
      <c r="A25" s="257"/>
      <c r="B25" s="982"/>
      <c r="C25" s="961"/>
      <c r="D25" s="947"/>
      <c r="E25" s="136"/>
      <c r="F25" s="131"/>
      <c r="H25" s="978"/>
    </row>
    <row r="26" spans="1:8" s="907" customFormat="1">
      <c r="A26" s="257"/>
      <c r="B26" s="982"/>
      <c r="C26" s="961"/>
      <c r="D26" s="947"/>
      <c r="E26" s="830" t="s">
        <v>1040</v>
      </c>
      <c r="F26" s="285">
        <f>SUM(F8:F24)</f>
        <v>0</v>
      </c>
      <c r="H26" s="978"/>
    </row>
    <row r="27" spans="1:8" s="907" customFormat="1">
      <c r="A27" s="257"/>
      <c r="B27" s="982"/>
      <c r="C27" s="961"/>
      <c r="D27" s="947"/>
      <c r="E27" s="136"/>
      <c r="F27" s="131"/>
      <c r="H27" s="978"/>
    </row>
    <row r="28" spans="1:8" s="907" customFormat="1">
      <c r="A28" s="264" t="s">
        <v>880</v>
      </c>
      <c r="B28" s="265" t="s">
        <v>881</v>
      </c>
      <c r="C28" s="872"/>
      <c r="D28" s="266">
        <v>0.1</v>
      </c>
      <c r="E28" s="137"/>
      <c r="F28" s="285">
        <f>F26*D28</f>
        <v>0</v>
      </c>
    </row>
    <row r="29" spans="1:8" s="907" customFormat="1">
      <c r="A29" s="264"/>
      <c r="B29" s="265"/>
      <c r="C29" s="872"/>
      <c r="D29" s="929"/>
      <c r="E29" s="137"/>
      <c r="F29" s="287"/>
    </row>
    <row r="30" spans="1:8" s="907" customFormat="1">
      <c r="A30" s="264"/>
      <c r="B30" s="265"/>
      <c r="C30" s="872"/>
      <c r="D30" s="929"/>
      <c r="E30" s="137"/>
      <c r="F30" s="287"/>
    </row>
    <row r="31" spans="1:8" s="907" customFormat="1">
      <c r="A31" s="847"/>
      <c r="B31" s="928" t="s">
        <v>77</v>
      </c>
      <c r="C31" s="872"/>
      <c r="D31" s="929"/>
      <c r="E31" s="137"/>
      <c r="F31" s="287"/>
    </row>
    <row r="32" spans="1:8" s="907" customFormat="1">
      <c r="A32" s="267" t="s">
        <v>772</v>
      </c>
      <c r="B32" s="930" t="str">
        <f>B6</f>
        <v>GRADBENA DELA</v>
      </c>
      <c r="C32" s="872"/>
      <c r="D32" s="929"/>
      <c r="E32" s="137"/>
      <c r="F32" s="282">
        <f>F26</f>
        <v>0</v>
      </c>
    </row>
    <row r="33" spans="1:6" s="907" customFormat="1">
      <c r="A33" s="267" t="s">
        <v>880</v>
      </c>
      <c r="B33" s="272" t="str">
        <f>+B28</f>
        <v xml:space="preserve">DODATNA IN NEPREDVIDENA DELA </v>
      </c>
      <c r="C33" s="931"/>
      <c r="D33" s="932"/>
      <c r="E33" s="133"/>
      <c r="F33" s="282">
        <f>F28</f>
        <v>0</v>
      </c>
    </row>
    <row r="34" spans="1:6" s="206" customFormat="1">
      <c r="A34" s="267"/>
      <c r="B34" s="933" t="s">
        <v>1087</v>
      </c>
      <c r="C34" s="276"/>
      <c r="D34" s="934"/>
      <c r="E34" s="228"/>
      <c r="F34" s="285">
        <f>SUM(F32:F33)</f>
        <v>0</v>
      </c>
    </row>
    <row r="35" spans="1:6">
      <c r="A35" s="953"/>
      <c r="B35" s="957"/>
      <c r="C35" s="953"/>
      <c r="D35" s="954"/>
      <c r="E35" s="133"/>
      <c r="F35" s="134"/>
    </row>
    <row r="36" spans="1:6">
      <c r="A36" s="927"/>
      <c r="B36" s="971"/>
      <c r="C36" s="953"/>
      <c r="D36" s="954"/>
      <c r="E36" s="133"/>
      <c r="F36" s="134"/>
    </row>
    <row r="37" spans="1:6">
      <c r="A37" s="953"/>
      <c r="B37" s="957"/>
      <c r="C37" s="953"/>
      <c r="D37" s="954"/>
      <c r="E37" s="133"/>
      <c r="F37" s="134"/>
    </row>
    <row r="38" spans="1:6">
      <c r="A38" s="927"/>
      <c r="B38" s="971"/>
      <c r="C38" s="953"/>
      <c r="D38" s="954"/>
      <c r="E38" s="133"/>
      <c r="F38" s="134"/>
    </row>
    <row r="39" spans="1:6">
      <c r="A39" s="953"/>
      <c r="B39" s="957"/>
      <c r="C39" s="953"/>
      <c r="D39" s="954"/>
      <c r="E39" s="133"/>
      <c r="F39" s="134"/>
    </row>
    <row r="40" spans="1:6">
      <c r="A40" s="927"/>
      <c r="B40" s="971"/>
      <c r="C40" s="953"/>
      <c r="D40" s="954"/>
      <c r="E40" s="133"/>
      <c r="F40" s="134"/>
    </row>
    <row r="41" spans="1:6">
      <c r="A41" s="953"/>
      <c r="B41" s="957"/>
      <c r="C41" s="953"/>
      <c r="D41" s="954"/>
      <c r="E41" s="133"/>
      <c r="F41" s="134"/>
    </row>
    <row r="42" spans="1:6">
      <c r="A42" s="927"/>
      <c r="B42" s="971"/>
      <c r="C42" s="953"/>
      <c r="D42" s="954"/>
      <c r="E42" s="133"/>
      <c r="F42" s="134"/>
    </row>
    <row r="43" spans="1:6">
      <c r="A43" s="953"/>
      <c r="B43" s="957"/>
      <c r="C43" s="953"/>
      <c r="D43" s="954"/>
      <c r="E43" s="133"/>
      <c r="F43" s="134"/>
    </row>
    <row r="44" spans="1:6">
      <c r="A44" s="927"/>
      <c r="B44" s="971"/>
      <c r="C44" s="953"/>
      <c r="D44" s="954"/>
      <c r="E44" s="133"/>
      <c r="F44" s="134"/>
    </row>
    <row r="45" spans="1:6">
      <c r="A45" s="953"/>
      <c r="B45" s="957"/>
      <c r="C45" s="953"/>
      <c r="D45" s="954"/>
      <c r="E45" s="133"/>
      <c r="F45" s="134"/>
    </row>
    <row r="46" spans="1:6">
      <c r="A46" s="927"/>
      <c r="B46" s="971"/>
      <c r="C46" s="953"/>
      <c r="D46" s="954"/>
      <c r="E46" s="133"/>
      <c r="F46" s="134"/>
    </row>
    <row r="47" spans="1:6">
      <c r="A47" s="953"/>
      <c r="B47" s="957"/>
      <c r="C47" s="953"/>
      <c r="D47" s="954"/>
      <c r="E47" s="133"/>
      <c r="F47" s="134"/>
    </row>
    <row r="48" spans="1:6">
      <c r="A48" s="927"/>
      <c r="B48" s="957"/>
      <c r="C48" s="953"/>
      <c r="D48" s="954"/>
      <c r="E48" s="133"/>
      <c r="F48" s="134"/>
    </row>
  </sheetData>
  <sheetProtection algorithmName="SHA-512" hashValue="3IC0Yhte02kRSPPs6M3n+j3KhpUhzj79L8miA/MHXSiSKAvpbwUvnuNLMLdnJQMFAp6huXOBy+pMFRh8xTIl7w==" saltValue="UxpCUoYhaW4g9/+CIOAeow==" spinCount="100000" sheet="1" objects="1" scenarios="1" formatColumns="0"/>
  <pageMargins left="0.78740157480314965" right="0.59055118110236227" top="0.86614173228346458" bottom="1.1811023622047245" header="0.31496062992125984" footer="0.51181102362204722"/>
  <pageSetup paperSize="9"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43"/>
  <sheetViews>
    <sheetView view="pageBreakPreview" zoomScale="115" zoomScaleNormal="100" zoomScaleSheetLayoutView="115" workbookViewId="0"/>
  </sheetViews>
  <sheetFormatPr defaultRowHeight="12.75"/>
  <cols>
    <col min="1" max="1" width="6" style="972" customWidth="1"/>
    <col min="2" max="2" width="46" style="972" bestFit="1" customWidth="1"/>
    <col min="3" max="3" width="6" style="972" customWidth="1"/>
    <col min="4" max="4" width="10.7109375" style="972" customWidth="1"/>
    <col min="5" max="5" width="9.7109375" style="940" customWidth="1"/>
    <col min="6" max="6" width="12.42578125" style="972" customWidth="1"/>
    <col min="7" max="7" width="13.28515625" style="940" customWidth="1"/>
    <col min="8" max="256" width="9.140625" style="940"/>
    <col min="257" max="257" width="7.28515625" style="940" bestFit="1" customWidth="1"/>
    <col min="258" max="258" width="46" style="940" bestFit="1" customWidth="1"/>
    <col min="259" max="259" width="6" style="940" customWidth="1"/>
    <col min="260" max="260" width="10.7109375" style="940" customWidth="1"/>
    <col min="261" max="261" width="9.7109375" style="940" customWidth="1"/>
    <col min="262" max="262" width="12.42578125" style="940" customWidth="1"/>
    <col min="263" max="263" width="13.28515625" style="940" customWidth="1"/>
    <col min="264" max="512" width="9.140625" style="940"/>
    <col min="513" max="513" width="7.28515625" style="940" bestFit="1" customWidth="1"/>
    <col min="514" max="514" width="46" style="940" bestFit="1" customWidth="1"/>
    <col min="515" max="515" width="6" style="940" customWidth="1"/>
    <col min="516" max="516" width="10.7109375" style="940" customWidth="1"/>
    <col min="517" max="517" width="9.7109375" style="940" customWidth="1"/>
    <col min="518" max="518" width="12.42578125" style="940" customWidth="1"/>
    <col min="519" max="519" width="13.28515625" style="940" customWidth="1"/>
    <col min="520" max="768" width="9.140625" style="940"/>
    <col min="769" max="769" width="7.28515625" style="940" bestFit="1" customWidth="1"/>
    <col min="770" max="770" width="46" style="940" bestFit="1" customWidth="1"/>
    <col min="771" max="771" width="6" style="940" customWidth="1"/>
    <col min="772" max="772" width="10.7109375" style="940" customWidth="1"/>
    <col min="773" max="773" width="9.7109375" style="940" customWidth="1"/>
    <col min="774" max="774" width="12.42578125" style="940" customWidth="1"/>
    <col min="775" max="775" width="13.28515625" style="940" customWidth="1"/>
    <col min="776" max="1024" width="9.140625" style="940"/>
    <col min="1025" max="1025" width="7.28515625" style="940" bestFit="1" customWidth="1"/>
    <col min="1026" max="1026" width="46" style="940" bestFit="1" customWidth="1"/>
    <col min="1027" max="1027" width="6" style="940" customWidth="1"/>
    <col min="1028" max="1028" width="10.7109375" style="940" customWidth="1"/>
    <col min="1029" max="1029" width="9.7109375" style="940" customWidth="1"/>
    <col min="1030" max="1030" width="12.42578125" style="940" customWidth="1"/>
    <col min="1031" max="1031" width="13.28515625" style="940" customWidth="1"/>
    <col min="1032" max="1280" width="9.140625" style="940"/>
    <col min="1281" max="1281" width="7.28515625" style="940" bestFit="1" customWidth="1"/>
    <col min="1282" max="1282" width="46" style="940" bestFit="1" customWidth="1"/>
    <col min="1283" max="1283" width="6" style="940" customWidth="1"/>
    <col min="1284" max="1284" width="10.7109375" style="940" customWidth="1"/>
    <col min="1285" max="1285" width="9.7109375" style="940" customWidth="1"/>
    <col min="1286" max="1286" width="12.42578125" style="940" customWidth="1"/>
    <col min="1287" max="1287" width="13.28515625" style="940" customWidth="1"/>
    <col min="1288" max="1536" width="9.140625" style="940"/>
    <col min="1537" max="1537" width="7.28515625" style="940" bestFit="1" customWidth="1"/>
    <col min="1538" max="1538" width="46" style="940" bestFit="1" customWidth="1"/>
    <col min="1539" max="1539" width="6" style="940" customWidth="1"/>
    <col min="1540" max="1540" width="10.7109375" style="940" customWidth="1"/>
    <col min="1541" max="1541" width="9.7109375" style="940" customWidth="1"/>
    <col min="1542" max="1542" width="12.42578125" style="940" customWidth="1"/>
    <col min="1543" max="1543" width="13.28515625" style="940" customWidth="1"/>
    <col min="1544" max="1792" width="9.140625" style="940"/>
    <col min="1793" max="1793" width="7.28515625" style="940" bestFit="1" customWidth="1"/>
    <col min="1794" max="1794" width="46" style="940" bestFit="1" customWidth="1"/>
    <col min="1795" max="1795" width="6" style="940" customWidth="1"/>
    <col min="1796" max="1796" width="10.7109375" style="940" customWidth="1"/>
    <col min="1797" max="1797" width="9.7109375" style="940" customWidth="1"/>
    <col min="1798" max="1798" width="12.42578125" style="940" customWidth="1"/>
    <col min="1799" max="1799" width="13.28515625" style="940" customWidth="1"/>
    <col min="1800" max="2048" width="9.140625" style="940"/>
    <col min="2049" max="2049" width="7.28515625" style="940" bestFit="1" customWidth="1"/>
    <col min="2050" max="2050" width="46" style="940" bestFit="1" customWidth="1"/>
    <col min="2051" max="2051" width="6" style="940" customWidth="1"/>
    <col min="2052" max="2052" width="10.7109375" style="940" customWidth="1"/>
    <col min="2053" max="2053" width="9.7109375" style="940" customWidth="1"/>
    <col min="2054" max="2054" width="12.42578125" style="940" customWidth="1"/>
    <col min="2055" max="2055" width="13.28515625" style="940" customWidth="1"/>
    <col min="2056" max="2304" width="9.140625" style="940"/>
    <col min="2305" max="2305" width="7.28515625" style="940" bestFit="1" customWidth="1"/>
    <col min="2306" max="2306" width="46" style="940" bestFit="1" customWidth="1"/>
    <col min="2307" max="2307" width="6" style="940" customWidth="1"/>
    <col min="2308" max="2308" width="10.7109375" style="940" customWidth="1"/>
    <col min="2309" max="2309" width="9.7109375" style="940" customWidth="1"/>
    <col min="2310" max="2310" width="12.42578125" style="940" customWidth="1"/>
    <col min="2311" max="2311" width="13.28515625" style="940" customWidth="1"/>
    <col min="2312" max="2560" width="9.140625" style="940"/>
    <col min="2561" max="2561" width="7.28515625" style="940" bestFit="1" customWidth="1"/>
    <col min="2562" max="2562" width="46" style="940" bestFit="1" customWidth="1"/>
    <col min="2563" max="2563" width="6" style="940" customWidth="1"/>
    <col min="2564" max="2564" width="10.7109375" style="940" customWidth="1"/>
    <col min="2565" max="2565" width="9.7109375" style="940" customWidth="1"/>
    <col min="2566" max="2566" width="12.42578125" style="940" customWidth="1"/>
    <col min="2567" max="2567" width="13.28515625" style="940" customWidth="1"/>
    <col min="2568" max="2816" width="9.140625" style="940"/>
    <col min="2817" max="2817" width="7.28515625" style="940" bestFit="1" customWidth="1"/>
    <col min="2818" max="2818" width="46" style="940" bestFit="1" customWidth="1"/>
    <col min="2819" max="2819" width="6" style="940" customWidth="1"/>
    <col min="2820" max="2820" width="10.7109375" style="940" customWidth="1"/>
    <col min="2821" max="2821" width="9.7109375" style="940" customWidth="1"/>
    <col min="2822" max="2822" width="12.42578125" style="940" customWidth="1"/>
    <col min="2823" max="2823" width="13.28515625" style="940" customWidth="1"/>
    <col min="2824" max="3072" width="9.140625" style="940"/>
    <col min="3073" max="3073" width="7.28515625" style="940" bestFit="1" customWidth="1"/>
    <col min="3074" max="3074" width="46" style="940" bestFit="1" customWidth="1"/>
    <col min="3075" max="3075" width="6" style="940" customWidth="1"/>
    <col min="3076" max="3076" width="10.7109375" style="940" customWidth="1"/>
    <col min="3077" max="3077" width="9.7109375" style="940" customWidth="1"/>
    <col min="3078" max="3078" width="12.42578125" style="940" customWidth="1"/>
    <col min="3079" max="3079" width="13.28515625" style="940" customWidth="1"/>
    <col min="3080" max="3328" width="9.140625" style="940"/>
    <col min="3329" max="3329" width="7.28515625" style="940" bestFit="1" customWidth="1"/>
    <col min="3330" max="3330" width="46" style="940" bestFit="1" customWidth="1"/>
    <col min="3331" max="3331" width="6" style="940" customWidth="1"/>
    <col min="3332" max="3332" width="10.7109375" style="940" customWidth="1"/>
    <col min="3333" max="3333" width="9.7109375" style="940" customWidth="1"/>
    <col min="3334" max="3334" width="12.42578125" style="940" customWidth="1"/>
    <col min="3335" max="3335" width="13.28515625" style="940" customWidth="1"/>
    <col min="3336" max="3584" width="9.140625" style="940"/>
    <col min="3585" max="3585" width="7.28515625" style="940" bestFit="1" customWidth="1"/>
    <col min="3586" max="3586" width="46" style="940" bestFit="1" customWidth="1"/>
    <col min="3587" max="3587" width="6" style="940" customWidth="1"/>
    <col min="3588" max="3588" width="10.7109375" style="940" customWidth="1"/>
    <col min="3589" max="3589" width="9.7109375" style="940" customWidth="1"/>
    <col min="3590" max="3590" width="12.42578125" style="940" customWidth="1"/>
    <col min="3591" max="3591" width="13.28515625" style="940" customWidth="1"/>
    <col min="3592" max="3840" width="9.140625" style="940"/>
    <col min="3841" max="3841" width="7.28515625" style="940" bestFit="1" customWidth="1"/>
    <col min="3842" max="3842" width="46" style="940" bestFit="1" customWidth="1"/>
    <col min="3843" max="3843" width="6" style="940" customWidth="1"/>
    <col min="3844" max="3844" width="10.7109375" style="940" customWidth="1"/>
    <col min="3845" max="3845" width="9.7109375" style="940" customWidth="1"/>
    <col min="3846" max="3846" width="12.42578125" style="940" customWidth="1"/>
    <col min="3847" max="3847" width="13.28515625" style="940" customWidth="1"/>
    <col min="3848" max="4096" width="9.140625" style="940"/>
    <col min="4097" max="4097" width="7.28515625" style="940" bestFit="1" customWidth="1"/>
    <col min="4098" max="4098" width="46" style="940" bestFit="1" customWidth="1"/>
    <col min="4099" max="4099" width="6" style="940" customWidth="1"/>
    <col min="4100" max="4100" width="10.7109375" style="940" customWidth="1"/>
    <col min="4101" max="4101" width="9.7109375" style="940" customWidth="1"/>
    <col min="4102" max="4102" width="12.42578125" style="940" customWidth="1"/>
    <col min="4103" max="4103" width="13.28515625" style="940" customWidth="1"/>
    <col min="4104" max="4352" width="9.140625" style="940"/>
    <col min="4353" max="4353" width="7.28515625" style="940" bestFit="1" customWidth="1"/>
    <col min="4354" max="4354" width="46" style="940" bestFit="1" customWidth="1"/>
    <col min="4355" max="4355" width="6" style="940" customWidth="1"/>
    <col min="4356" max="4356" width="10.7109375" style="940" customWidth="1"/>
    <col min="4357" max="4357" width="9.7109375" style="940" customWidth="1"/>
    <col min="4358" max="4358" width="12.42578125" style="940" customWidth="1"/>
    <col min="4359" max="4359" width="13.28515625" style="940" customWidth="1"/>
    <col min="4360" max="4608" width="9.140625" style="940"/>
    <col min="4609" max="4609" width="7.28515625" style="940" bestFit="1" customWidth="1"/>
    <col min="4610" max="4610" width="46" style="940" bestFit="1" customWidth="1"/>
    <col min="4611" max="4611" width="6" style="940" customWidth="1"/>
    <col min="4612" max="4612" width="10.7109375" style="940" customWidth="1"/>
    <col min="4613" max="4613" width="9.7109375" style="940" customWidth="1"/>
    <col min="4614" max="4614" width="12.42578125" style="940" customWidth="1"/>
    <col min="4615" max="4615" width="13.28515625" style="940" customWidth="1"/>
    <col min="4616" max="4864" width="9.140625" style="940"/>
    <col min="4865" max="4865" width="7.28515625" style="940" bestFit="1" customWidth="1"/>
    <col min="4866" max="4866" width="46" style="940" bestFit="1" customWidth="1"/>
    <col min="4867" max="4867" width="6" style="940" customWidth="1"/>
    <col min="4868" max="4868" width="10.7109375" style="940" customWidth="1"/>
    <col min="4869" max="4869" width="9.7109375" style="940" customWidth="1"/>
    <col min="4870" max="4870" width="12.42578125" style="940" customWidth="1"/>
    <col min="4871" max="4871" width="13.28515625" style="940" customWidth="1"/>
    <col min="4872" max="5120" width="9.140625" style="940"/>
    <col min="5121" max="5121" width="7.28515625" style="940" bestFit="1" customWidth="1"/>
    <col min="5122" max="5122" width="46" style="940" bestFit="1" customWidth="1"/>
    <col min="5123" max="5123" width="6" style="940" customWidth="1"/>
    <col min="5124" max="5124" width="10.7109375" style="940" customWidth="1"/>
    <col min="5125" max="5125" width="9.7109375" style="940" customWidth="1"/>
    <col min="5126" max="5126" width="12.42578125" style="940" customWidth="1"/>
    <col min="5127" max="5127" width="13.28515625" style="940" customWidth="1"/>
    <col min="5128" max="5376" width="9.140625" style="940"/>
    <col min="5377" max="5377" width="7.28515625" style="940" bestFit="1" customWidth="1"/>
    <col min="5378" max="5378" width="46" style="940" bestFit="1" customWidth="1"/>
    <col min="5379" max="5379" width="6" style="940" customWidth="1"/>
    <col min="5380" max="5380" width="10.7109375" style="940" customWidth="1"/>
    <col min="5381" max="5381" width="9.7109375" style="940" customWidth="1"/>
    <col min="5382" max="5382" width="12.42578125" style="940" customWidth="1"/>
    <col min="5383" max="5383" width="13.28515625" style="940" customWidth="1"/>
    <col min="5384" max="5632" width="9.140625" style="940"/>
    <col min="5633" max="5633" width="7.28515625" style="940" bestFit="1" customWidth="1"/>
    <col min="5634" max="5634" width="46" style="940" bestFit="1" customWidth="1"/>
    <col min="5635" max="5635" width="6" style="940" customWidth="1"/>
    <col min="5636" max="5636" width="10.7109375" style="940" customWidth="1"/>
    <col min="5637" max="5637" width="9.7109375" style="940" customWidth="1"/>
    <col min="5638" max="5638" width="12.42578125" style="940" customWidth="1"/>
    <col min="5639" max="5639" width="13.28515625" style="940" customWidth="1"/>
    <col min="5640" max="5888" width="9.140625" style="940"/>
    <col min="5889" max="5889" width="7.28515625" style="940" bestFit="1" customWidth="1"/>
    <col min="5890" max="5890" width="46" style="940" bestFit="1" customWidth="1"/>
    <col min="5891" max="5891" width="6" style="940" customWidth="1"/>
    <col min="5892" max="5892" width="10.7109375" style="940" customWidth="1"/>
    <col min="5893" max="5893" width="9.7109375" style="940" customWidth="1"/>
    <col min="5894" max="5894" width="12.42578125" style="940" customWidth="1"/>
    <col min="5895" max="5895" width="13.28515625" style="940" customWidth="1"/>
    <col min="5896" max="6144" width="9.140625" style="940"/>
    <col min="6145" max="6145" width="7.28515625" style="940" bestFit="1" customWidth="1"/>
    <col min="6146" max="6146" width="46" style="940" bestFit="1" customWidth="1"/>
    <col min="6147" max="6147" width="6" style="940" customWidth="1"/>
    <col min="6148" max="6148" width="10.7109375" style="940" customWidth="1"/>
    <col min="6149" max="6149" width="9.7109375" style="940" customWidth="1"/>
    <col min="6150" max="6150" width="12.42578125" style="940" customWidth="1"/>
    <col min="6151" max="6151" width="13.28515625" style="940" customWidth="1"/>
    <col min="6152" max="6400" width="9.140625" style="940"/>
    <col min="6401" max="6401" width="7.28515625" style="940" bestFit="1" customWidth="1"/>
    <col min="6402" max="6402" width="46" style="940" bestFit="1" customWidth="1"/>
    <col min="6403" max="6403" width="6" style="940" customWidth="1"/>
    <col min="6404" max="6404" width="10.7109375" style="940" customWidth="1"/>
    <col min="6405" max="6405" width="9.7109375" style="940" customWidth="1"/>
    <col min="6406" max="6406" width="12.42578125" style="940" customWidth="1"/>
    <col min="6407" max="6407" width="13.28515625" style="940" customWidth="1"/>
    <col min="6408" max="6656" width="9.140625" style="940"/>
    <col min="6657" max="6657" width="7.28515625" style="940" bestFit="1" customWidth="1"/>
    <col min="6658" max="6658" width="46" style="940" bestFit="1" customWidth="1"/>
    <col min="6659" max="6659" width="6" style="940" customWidth="1"/>
    <col min="6660" max="6660" width="10.7109375" style="940" customWidth="1"/>
    <col min="6661" max="6661" width="9.7109375" style="940" customWidth="1"/>
    <col min="6662" max="6662" width="12.42578125" style="940" customWidth="1"/>
    <col min="6663" max="6663" width="13.28515625" style="940" customWidth="1"/>
    <col min="6664" max="6912" width="9.140625" style="940"/>
    <col min="6913" max="6913" width="7.28515625" style="940" bestFit="1" customWidth="1"/>
    <col min="6914" max="6914" width="46" style="940" bestFit="1" customWidth="1"/>
    <col min="6915" max="6915" width="6" style="940" customWidth="1"/>
    <col min="6916" max="6916" width="10.7109375" style="940" customWidth="1"/>
    <col min="6917" max="6917" width="9.7109375" style="940" customWidth="1"/>
    <col min="6918" max="6918" width="12.42578125" style="940" customWidth="1"/>
    <col min="6919" max="6919" width="13.28515625" style="940" customWidth="1"/>
    <col min="6920" max="7168" width="9.140625" style="940"/>
    <col min="7169" max="7169" width="7.28515625" style="940" bestFit="1" customWidth="1"/>
    <col min="7170" max="7170" width="46" style="940" bestFit="1" customWidth="1"/>
    <col min="7171" max="7171" width="6" style="940" customWidth="1"/>
    <col min="7172" max="7172" width="10.7109375" style="940" customWidth="1"/>
    <col min="7173" max="7173" width="9.7109375" style="940" customWidth="1"/>
    <col min="7174" max="7174" width="12.42578125" style="940" customWidth="1"/>
    <col min="7175" max="7175" width="13.28515625" style="940" customWidth="1"/>
    <col min="7176" max="7424" width="9.140625" style="940"/>
    <col min="7425" max="7425" width="7.28515625" style="940" bestFit="1" customWidth="1"/>
    <col min="7426" max="7426" width="46" style="940" bestFit="1" customWidth="1"/>
    <col min="7427" max="7427" width="6" style="940" customWidth="1"/>
    <col min="7428" max="7428" width="10.7109375" style="940" customWidth="1"/>
    <col min="7429" max="7429" width="9.7109375" style="940" customWidth="1"/>
    <col min="7430" max="7430" width="12.42578125" style="940" customWidth="1"/>
    <col min="7431" max="7431" width="13.28515625" style="940" customWidth="1"/>
    <col min="7432" max="7680" width="9.140625" style="940"/>
    <col min="7681" max="7681" width="7.28515625" style="940" bestFit="1" customWidth="1"/>
    <col min="7682" max="7682" width="46" style="940" bestFit="1" customWidth="1"/>
    <col min="7683" max="7683" width="6" style="940" customWidth="1"/>
    <col min="7684" max="7684" width="10.7109375" style="940" customWidth="1"/>
    <col min="7685" max="7685" width="9.7109375" style="940" customWidth="1"/>
    <col min="7686" max="7686" width="12.42578125" style="940" customWidth="1"/>
    <col min="7687" max="7687" width="13.28515625" style="940" customWidth="1"/>
    <col min="7688" max="7936" width="9.140625" style="940"/>
    <col min="7937" max="7937" width="7.28515625" style="940" bestFit="1" customWidth="1"/>
    <col min="7938" max="7938" width="46" style="940" bestFit="1" customWidth="1"/>
    <col min="7939" max="7939" width="6" style="940" customWidth="1"/>
    <col min="7940" max="7940" width="10.7109375" style="940" customWidth="1"/>
    <col min="7941" max="7941" width="9.7109375" style="940" customWidth="1"/>
    <col min="7942" max="7942" width="12.42578125" style="940" customWidth="1"/>
    <col min="7943" max="7943" width="13.28515625" style="940" customWidth="1"/>
    <col min="7944" max="8192" width="9.140625" style="940"/>
    <col min="8193" max="8193" width="7.28515625" style="940" bestFit="1" customWidth="1"/>
    <col min="8194" max="8194" width="46" style="940" bestFit="1" customWidth="1"/>
    <col min="8195" max="8195" width="6" style="940" customWidth="1"/>
    <col min="8196" max="8196" width="10.7109375" style="940" customWidth="1"/>
    <col min="8197" max="8197" width="9.7109375" style="940" customWidth="1"/>
    <col min="8198" max="8198" width="12.42578125" style="940" customWidth="1"/>
    <col min="8199" max="8199" width="13.28515625" style="940" customWidth="1"/>
    <col min="8200" max="8448" width="9.140625" style="940"/>
    <col min="8449" max="8449" width="7.28515625" style="940" bestFit="1" customWidth="1"/>
    <col min="8450" max="8450" width="46" style="940" bestFit="1" customWidth="1"/>
    <col min="8451" max="8451" width="6" style="940" customWidth="1"/>
    <col min="8452" max="8452" width="10.7109375" style="940" customWidth="1"/>
    <col min="8453" max="8453" width="9.7109375" style="940" customWidth="1"/>
    <col min="8454" max="8454" width="12.42578125" style="940" customWidth="1"/>
    <col min="8455" max="8455" width="13.28515625" style="940" customWidth="1"/>
    <col min="8456" max="8704" width="9.140625" style="940"/>
    <col min="8705" max="8705" width="7.28515625" style="940" bestFit="1" customWidth="1"/>
    <col min="8706" max="8706" width="46" style="940" bestFit="1" customWidth="1"/>
    <col min="8707" max="8707" width="6" style="940" customWidth="1"/>
    <col min="8708" max="8708" width="10.7109375" style="940" customWidth="1"/>
    <col min="8709" max="8709" width="9.7109375" style="940" customWidth="1"/>
    <col min="8710" max="8710" width="12.42578125" style="940" customWidth="1"/>
    <col min="8711" max="8711" width="13.28515625" style="940" customWidth="1"/>
    <col min="8712" max="8960" width="9.140625" style="940"/>
    <col min="8961" max="8961" width="7.28515625" style="940" bestFit="1" customWidth="1"/>
    <col min="8962" max="8962" width="46" style="940" bestFit="1" customWidth="1"/>
    <col min="8963" max="8963" width="6" style="940" customWidth="1"/>
    <col min="8964" max="8964" width="10.7109375" style="940" customWidth="1"/>
    <col min="8965" max="8965" width="9.7109375" style="940" customWidth="1"/>
    <col min="8966" max="8966" width="12.42578125" style="940" customWidth="1"/>
    <col min="8967" max="8967" width="13.28515625" style="940" customWidth="1"/>
    <col min="8968" max="9216" width="9.140625" style="940"/>
    <col min="9217" max="9217" width="7.28515625" style="940" bestFit="1" customWidth="1"/>
    <col min="9218" max="9218" width="46" style="940" bestFit="1" customWidth="1"/>
    <col min="9219" max="9219" width="6" style="940" customWidth="1"/>
    <col min="9220" max="9220" width="10.7109375" style="940" customWidth="1"/>
    <col min="9221" max="9221" width="9.7109375" style="940" customWidth="1"/>
    <col min="9222" max="9222" width="12.42578125" style="940" customWidth="1"/>
    <col min="9223" max="9223" width="13.28515625" style="940" customWidth="1"/>
    <col min="9224" max="9472" width="9.140625" style="940"/>
    <col min="9473" max="9473" width="7.28515625" style="940" bestFit="1" customWidth="1"/>
    <col min="9474" max="9474" width="46" style="940" bestFit="1" customWidth="1"/>
    <col min="9475" max="9475" width="6" style="940" customWidth="1"/>
    <col min="9476" max="9476" width="10.7109375" style="940" customWidth="1"/>
    <col min="9477" max="9477" width="9.7109375" style="940" customWidth="1"/>
    <col min="9478" max="9478" width="12.42578125" style="940" customWidth="1"/>
    <col min="9479" max="9479" width="13.28515625" style="940" customWidth="1"/>
    <col min="9480" max="9728" width="9.140625" style="940"/>
    <col min="9729" max="9729" width="7.28515625" style="940" bestFit="1" customWidth="1"/>
    <col min="9730" max="9730" width="46" style="940" bestFit="1" customWidth="1"/>
    <col min="9731" max="9731" width="6" style="940" customWidth="1"/>
    <col min="9732" max="9732" width="10.7109375" style="940" customWidth="1"/>
    <col min="9733" max="9733" width="9.7109375" style="940" customWidth="1"/>
    <col min="9734" max="9734" width="12.42578125" style="940" customWidth="1"/>
    <col min="9735" max="9735" width="13.28515625" style="940" customWidth="1"/>
    <col min="9736" max="9984" width="9.140625" style="940"/>
    <col min="9985" max="9985" width="7.28515625" style="940" bestFit="1" customWidth="1"/>
    <col min="9986" max="9986" width="46" style="940" bestFit="1" customWidth="1"/>
    <col min="9987" max="9987" width="6" style="940" customWidth="1"/>
    <col min="9988" max="9988" width="10.7109375" style="940" customWidth="1"/>
    <col min="9989" max="9989" width="9.7109375" style="940" customWidth="1"/>
    <col min="9990" max="9990" width="12.42578125" style="940" customWidth="1"/>
    <col min="9991" max="9991" width="13.28515625" style="940" customWidth="1"/>
    <col min="9992" max="10240" width="9.140625" style="940"/>
    <col min="10241" max="10241" width="7.28515625" style="940" bestFit="1" customWidth="1"/>
    <col min="10242" max="10242" width="46" style="940" bestFit="1" customWidth="1"/>
    <col min="10243" max="10243" width="6" style="940" customWidth="1"/>
    <col min="10244" max="10244" width="10.7109375" style="940" customWidth="1"/>
    <col min="10245" max="10245" width="9.7109375" style="940" customWidth="1"/>
    <col min="10246" max="10246" width="12.42578125" style="940" customWidth="1"/>
    <col min="10247" max="10247" width="13.28515625" style="940" customWidth="1"/>
    <col min="10248" max="10496" width="9.140625" style="940"/>
    <col min="10497" max="10497" width="7.28515625" style="940" bestFit="1" customWidth="1"/>
    <col min="10498" max="10498" width="46" style="940" bestFit="1" customWidth="1"/>
    <col min="10499" max="10499" width="6" style="940" customWidth="1"/>
    <col min="10500" max="10500" width="10.7109375" style="940" customWidth="1"/>
    <col min="10501" max="10501" width="9.7109375" style="940" customWidth="1"/>
    <col min="10502" max="10502" width="12.42578125" style="940" customWidth="1"/>
    <col min="10503" max="10503" width="13.28515625" style="940" customWidth="1"/>
    <col min="10504" max="10752" width="9.140625" style="940"/>
    <col min="10753" max="10753" width="7.28515625" style="940" bestFit="1" customWidth="1"/>
    <col min="10754" max="10754" width="46" style="940" bestFit="1" customWidth="1"/>
    <col min="10755" max="10755" width="6" style="940" customWidth="1"/>
    <col min="10756" max="10756" width="10.7109375" style="940" customWidth="1"/>
    <col min="10757" max="10757" width="9.7109375" style="940" customWidth="1"/>
    <col min="10758" max="10758" width="12.42578125" style="940" customWidth="1"/>
    <col min="10759" max="10759" width="13.28515625" style="940" customWidth="1"/>
    <col min="10760" max="11008" width="9.140625" style="940"/>
    <col min="11009" max="11009" width="7.28515625" style="940" bestFit="1" customWidth="1"/>
    <col min="11010" max="11010" width="46" style="940" bestFit="1" customWidth="1"/>
    <col min="11011" max="11011" width="6" style="940" customWidth="1"/>
    <col min="11012" max="11012" width="10.7109375" style="940" customWidth="1"/>
    <col min="11013" max="11013" width="9.7109375" style="940" customWidth="1"/>
    <col min="11014" max="11014" width="12.42578125" style="940" customWidth="1"/>
    <col min="11015" max="11015" width="13.28515625" style="940" customWidth="1"/>
    <col min="11016" max="11264" width="9.140625" style="940"/>
    <col min="11265" max="11265" width="7.28515625" style="940" bestFit="1" customWidth="1"/>
    <col min="11266" max="11266" width="46" style="940" bestFit="1" customWidth="1"/>
    <col min="11267" max="11267" width="6" style="940" customWidth="1"/>
    <col min="11268" max="11268" width="10.7109375" style="940" customWidth="1"/>
    <col min="11269" max="11269" width="9.7109375" style="940" customWidth="1"/>
    <col min="11270" max="11270" width="12.42578125" style="940" customWidth="1"/>
    <col min="11271" max="11271" width="13.28515625" style="940" customWidth="1"/>
    <col min="11272" max="11520" width="9.140625" style="940"/>
    <col min="11521" max="11521" width="7.28515625" style="940" bestFit="1" customWidth="1"/>
    <col min="11522" max="11522" width="46" style="940" bestFit="1" customWidth="1"/>
    <col min="11523" max="11523" width="6" style="940" customWidth="1"/>
    <col min="11524" max="11524" width="10.7109375" style="940" customWidth="1"/>
    <col min="11525" max="11525" width="9.7109375" style="940" customWidth="1"/>
    <col min="11526" max="11526" width="12.42578125" style="940" customWidth="1"/>
    <col min="11527" max="11527" width="13.28515625" style="940" customWidth="1"/>
    <col min="11528" max="11776" width="9.140625" style="940"/>
    <col min="11777" max="11777" width="7.28515625" style="940" bestFit="1" customWidth="1"/>
    <col min="11778" max="11778" width="46" style="940" bestFit="1" customWidth="1"/>
    <col min="11779" max="11779" width="6" style="940" customWidth="1"/>
    <col min="11780" max="11780" width="10.7109375" style="940" customWidth="1"/>
    <col min="11781" max="11781" width="9.7109375" style="940" customWidth="1"/>
    <col min="11782" max="11782" width="12.42578125" style="940" customWidth="1"/>
    <col min="11783" max="11783" width="13.28515625" style="940" customWidth="1"/>
    <col min="11784" max="12032" width="9.140625" style="940"/>
    <col min="12033" max="12033" width="7.28515625" style="940" bestFit="1" customWidth="1"/>
    <col min="12034" max="12034" width="46" style="940" bestFit="1" customWidth="1"/>
    <col min="12035" max="12035" width="6" style="940" customWidth="1"/>
    <col min="12036" max="12036" width="10.7109375" style="940" customWidth="1"/>
    <col min="12037" max="12037" width="9.7109375" style="940" customWidth="1"/>
    <col min="12038" max="12038" width="12.42578125" style="940" customWidth="1"/>
    <col min="12039" max="12039" width="13.28515625" style="940" customWidth="1"/>
    <col min="12040" max="12288" width="9.140625" style="940"/>
    <col min="12289" max="12289" width="7.28515625" style="940" bestFit="1" customWidth="1"/>
    <col min="12290" max="12290" width="46" style="940" bestFit="1" customWidth="1"/>
    <col min="12291" max="12291" width="6" style="940" customWidth="1"/>
    <col min="12292" max="12292" width="10.7109375" style="940" customWidth="1"/>
    <col min="12293" max="12293" width="9.7109375" style="940" customWidth="1"/>
    <col min="12294" max="12294" width="12.42578125" style="940" customWidth="1"/>
    <col min="12295" max="12295" width="13.28515625" style="940" customWidth="1"/>
    <col min="12296" max="12544" width="9.140625" style="940"/>
    <col min="12545" max="12545" width="7.28515625" style="940" bestFit="1" customWidth="1"/>
    <col min="12546" max="12546" width="46" style="940" bestFit="1" customWidth="1"/>
    <col min="12547" max="12547" width="6" style="940" customWidth="1"/>
    <col min="12548" max="12548" width="10.7109375" style="940" customWidth="1"/>
    <col min="12549" max="12549" width="9.7109375" style="940" customWidth="1"/>
    <col min="12550" max="12550" width="12.42578125" style="940" customWidth="1"/>
    <col min="12551" max="12551" width="13.28515625" style="940" customWidth="1"/>
    <col min="12552" max="12800" width="9.140625" style="940"/>
    <col min="12801" max="12801" width="7.28515625" style="940" bestFit="1" customWidth="1"/>
    <col min="12802" max="12802" width="46" style="940" bestFit="1" customWidth="1"/>
    <col min="12803" max="12803" width="6" style="940" customWidth="1"/>
    <col min="12804" max="12804" width="10.7109375" style="940" customWidth="1"/>
    <col min="12805" max="12805" width="9.7109375" style="940" customWidth="1"/>
    <col min="12806" max="12806" width="12.42578125" style="940" customWidth="1"/>
    <col min="12807" max="12807" width="13.28515625" style="940" customWidth="1"/>
    <col min="12808" max="13056" width="9.140625" style="940"/>
    <col min="13057" max="13057" width="7.28515625" style="940" bestFit="1" customWidth="1"/>
    <col min="13058" max="13058" width="46" style="940" bestFit="1" customWidth="1"/>
    <col min="13059" max="13059" width="6" style="940" customWidth="1"/>
    <col min="13060" max="13060" width="10.7109375" style="940" customWidth="1"/>
    <col min="13061" max="13061" width="9.7109375" style="940" customWidth="1"/>
    <col min="13062" max="13062" width="12.42578125" style="940" customWidth="1"/>
    <col min="13063" max="13063" width="13.28515625" style="940" customWidth="1"/>
    <col min="13064" max="13312" width="9.140625" style="940"/>
    <col min="13313" max="13313" width="7.28515625" style="940" bestFit="1" customWidth="1"/>
    <col min="13314" max="13314" width="46" style="940" bestFit="1" customWidth="1"/>
    <col min="13315" max="13315" width="6" style="940" customWidth="1"/>
    <col min="13316" max="13316" width="10.7109375" style="940" customWidth="1"/>
    <col min="13317" max="13317" width="9.7109375" style="940" customWidth="1"/>
    <col min="13318" max="13318" width="12.42578125" style="940" customWidth="1"/>
    <col min="13319" max="13319" width="13.28515625" style="940" customWidth="1"/>
    <col min="13320" max="13568" width="9.140625" style="940"/>
    <col min="13569" max="13569" width="7.28515625" style="940" bestFit="1" customWidth="1"/>
    <col min="13570" max="13570" width="46" style="940" bestFit="1" customWidth="1"/>
    <col min="13571" max="13571" width="6" style="940" customWidth="1"/>
    <col min="13572" max="13572" width="10.7109375" style="940" customWidth="1"/>
    <col min="13573" max="13573" width="9.7109375" style="940" customWidth="1"/>
    <col min="13574" max="13574" width="12.42578125" style="940" customWidth="1"/>
    <col min="13575" max="13575" width="13.28515625" style="940" customWidth="1"/>
    <col min="13576" max="13824" width="9.140625" style="940"/>
    <col min="13825" max="13825" width="7.28515625" style="940" bestFit="1" customWidth="1"/>
    <col min="13826" max="13826" width="46" style="940" bestFit="1" customWidth="1"/>
    <col min="13827" max="13827" width="6" style="940" customWidth="1"/>
    <col min="13828" max="13828" width="10.7109375" style="940" customWidth="1"/>
    <col min="13829" max="13829" width="9.7109375" style="940" customWidth="1"/>
    <col min="13830" max="13830" width="12.42578125" style="940" customWidth="1"/>
    <col min="13831" max="13831" width="13.28515625" style="940" customWidth="1"/>
    <col min="13832" max="14080" width="9.140625" style="940"/>
    <col min="14081" max="14081" width="7.28515625" style="940" bestFit="1" customWidth="1"/>
    <col min="14082" max="14082" width="46" style="940" bestFit="1" customWidth="1"/>
    <col min="14083" max="14083" width="6" style="940" customWidth="1"/>
    <col min="14084" max="14084" width="10.7109375" style="940" customWidth="1"/>
    <col min="14085" max="14085" width="9.7109375" style="940" customWidth="1"/>
    <col min="14086" max="14086" width="12.42578125" style="940" customWidth="1"/>
    <col min="14087" max="14087" width="13.28515625" style="940" customWidth="1"/>
    <col min="14088" max="14336" width="9.140625" style="940"/>
    <col min="14337" max="14337" width="7.28515625" style="940" bestFit="1" customWidth="1"/>
    <col min="14338" max="14338" width="46" style="940" bestFit="1" customWidth="1"/>
    <col min="14339" max="14339" width="6" style="940" customWidth="1"/>
    <col min="14340" max="14340" width="10.7109375" style="940" customWidth="1"/>
    <col min="14341" max="14341" width="9.7109375" style="940" customWidth="1"/>
    <col min="14342" max="14342" width="12.42578125" style="940" customWidth="1"/>
    <col min="14343" max="14343" width="13.28515625" style="940" customWidth="1"/>
    <col min="14344" max="14592" width="9.140625" style="940"/>
    <col min="14593" max="14593" width="7.28515625" style="940" bestFit="1" customWidth="1"/>
    <col min="14594" max="14594" width="46" style="940" bestFit="1" customWidth="1"/>
    <col min="14595" max="14595" width="6" style="940" customWidth="1"/>
    <col min="14596" max="14596" width="10.7109375" style="940" customWidth="1"/>
    <col min="14597" max="14597" width="9.7109375" style="940" customWidth="1"/>
    <col min="14598" max="14598" width="12.42578125" style="940" customWidth="1"/>
    <col min="14599" max="14599" width="13.28515625" style="940" customWidth="1"/>
    <col min="14600" max="14848" width="9.140625" style="940"/>
    <col min="14849" max="14849" width="7.28515625" style="940" bestFit="1" customWidth="1"/>
    <col min="14850" max="14850" width="46" style="940" bestFit="1" customWidth="1"/>
    <col min="14851" max="14851" width="6" style="940" customWidth="1"/>
    <col min="14852" max="14852" width="10.7109375" style="940" customWidth="1"/>
    <col min="14853" max="14853" width="9.7109375" style="940" customWidth="1"/>
    <col min="14854" max="14854" width="12.42578125" style="940" customWidth="1"/>
    <col min="14855" max="14855" width="13.28515625" style="940" customWidth="1"/>
    <col min="14856" max="15104" width="9.140625" style="940"/>
    <col min="15105" max="15105" width="7.28515625" style="940" bestFit="1" customWidth="1"/>
    <col min="15106" max="15106" width="46" style="940" bestFit="1" customWidth="1"/>
    <col min="15107" max="15107" width="6" style="940" customWidth="1"/>
    <col min="15108" max="15108" width="10.7109375" style="940" customWidth="1"/>
    <col min="15109" max="15109" width="9.7109375" style="940" customWidth="1"/>
    <col min="15110" max="15110" width="12.42578125" style="940" customWidth="1"/>
    <col min="15111" max="15111" width="13.28515625" style="940" customWidth="1"/>
    <col min="15112" max="15360" width="9.140625" style="940"/>
    <col min="15361" max="15361" width="7.28515625" style="940" bestFit="1" customWidth="1"/>
    <col min="15362" max="15362" width="46" style="940" bestFit="1" customWidth="1"/>
    <col min="15363" max="15363" width="6" style="940" customWidth="1"/>
    <col min="15364" max="15364" width="10.7109375" style="940" customWidth="1"/>
    <col min="15365" max="15365" width="9.7109375" style="940" customWidth="1"/>
    <col min="15366" max="15366" width="12.42578125" style="940" customWidth="1"/>
    <col min="15367" max="15367" width="13.28515625" style="940" customWidth="1"/>
    <col min="15368" max="15616" width="9.140625" style="940"/>
    <col min="15617" max="15617" width="7.28515625" style="940" bestFit="1" customWidth="1"/>
    <col min="15618" max="15618" width="46" style="940" bestFit="1" customWidth="1"/>
    <col min="15619" max="15619" width="6" style="940" customWidth="1"/>
    <col min="15620" max="15620" width="10.7109375" style="940" customWidth="1"/>
    <col min="15621" max="15621" width="9.7109375" style="940" customWidth="1"/>
    <col min="15622" max="15622" width="12.42578125" style="940" customWidth="1"/>
    <col min="15623" max="15623" width="13.28515625" style="940" customWidth="1"/>
    <col min="15624" max="15872" width="9.140625" style="940"/>
    <col min="15873" max="15873" width="7.28515625" style="940" bestFit="1" customWidth="1"/>
    <col min="15874" max="15874" width="46" style="940" bestFit="1" customWidth="1"/>
    <col min="15875" max="15875" width="6" style="940" customWidth="1"/>
    <col min="15876" max="15876" width="10.7109375" style="940" customWidth="1"/>
    <col min="15877" max="15877" width="9.7109375" style="940" customWidth="1"/>
    <col min="15878" max="15878" width="12.42578125" style="940" customWidth="1"/>
    <col min="15879" max="15879" width="13.28515625" style="940" customWidth="1"/>
    <col min="15880" max="16128" width="9.140625" style="940"/>
    <col min="16129" max="16129" width="7.28515625" style="940" bestFit="1" customWidth="1"/>
    <col min="16130" max="16130" width="46" style="940" bestFit="1" customWidth="1"/>
    <col min="16131" max="16131" width="6" style="940" customWidth="1"/>
    <col min="16132" max="16132" width="10.7109375" style="940" customWidth="1"/>
    <col min="16133" max="16133" width="9.7109375" style="940" customWidth="1"/>
    <col min="16134" max="16134" width="12.42578125" style="940" customWidth="1"/>
    <col min="16135" max="16135" width="13.28515625" style="940" customWidth="1"/>
    <col min="16136" max="16384" width="9.140625" style="940"/>
  </cols>
  <sheetData>
    <row r="1" spans="1:6" ht="15">
      <c r="A1" s="945" t="s">
        <v>743</v>
      </c>
      <c r="B1" s="946" t="s">
        <v>1076</v>
      </c>
      <c r="C1" s="947"/>
      <c r="D1" s="948"/>
      <c r="E1" s="132"/>
      <c r="F1" s="973"/>
    </row>
    <row r="2" spans="1:6">
      <c r="A2" s="949"/>
      <c r="B2" s="950" t="s">
        <v>1088</v>
      </c>
      <c r="C2" s="947"/>
      <c r="D2" s="948"/>
      <c r="E2" s="132"/>
      <c r="F2" s="973"/>
    </row>
    <row r="3" spans="1:6">
      <c r="A3" s="951"/>
      <c r="B3" s="950"/>
      <c r="C3" s="947"/>
      <c r="D3" s="948"/>
      <c r="E3" s="132"/>
      <c r="F3" s="973"/>
    </row>
    <row r="4" spans="1:6">
      <c r="A4" s="952"/>
      <c r="B4" s="952" t="s">
        <v>1089</v>
      </c>
      <c r="C4" s="953"/>
      <c r="D4" s="954"/>
      <c r="E4" s="133"/>
      <c r="F4" s="134"/>
    </row>
    <row r="5" spans="1:6">
      <c r="A5" s="952"/>
      <c r="B5" s="952"/>
      <c r="C5" s="953"/>
      <c r="D5" s="954"/>
      <c r="E5" s="133"/>
      <c r="F5" s="134"/>
    </row>
    <row r="6" spans="1:6" s="201" customFormat="1">
      <c r="A6" s="917" t="s">
        <v>853</v>
      </c>
      <c r="B6" s="235" t="s">
        <v>1090</v>
      </c>
      <c r="C6" s="236" t="s">
        <v>855</v>
      </c>
      <c r="D6" s="237" t="s">
        <v>493</v>
      </c>
      <c r="E6" s="817" t="s">
        <v>856</v>
      </c>
      <c r="F6" s="892" t="s">
        <v>1091</v>
      </c>
    </row>
    <row r="7" spans="1:6" s="201" customFormat="1">
      <c r="A7" s="955"/>
      <c r="B7" s="239"/>
      <c r="C7" s="240"/>
      <c r="D7" s="241"/>
      <c r="E7" s="818"/>
      <c r="F7" s="893"/>
    </row>
    <row r="8" spans="1:6" s="201" customFormat="1">
      <c r="A8" s="845" t="s">
        <v>772</v>
      </c>
      <c r="B8" s="846" t="s">
        <v>1092</v>
      </c>
      <c r="C8" s="240"/>
      <c r="D8" s="241"/>
      <c r="E8" s="818"/>
      <c r="F8" s="893"/>
    </row>
    <row r="9" spans="1:6">
      <c r="A9" s="956"/>
      <c r="B9" s="957"/>
      <c r="C9" s="953"/>
      <c r="D9" s="958"/>
      <c r="E9" s="135"/>
      <c r="F9" s="131"/>
    </row>
    <row r="10" spans="1:6" s="907" customFormat="1" ht="14.25">
      <c r="A10" s="959">
        <f>COUNT($A$1:A9)+1</f>
        <v>1</v>
      </c>
      <c r="B10" s="960" t="s">
        <v>1093</v>
      </c>
      <c r="C10" s="125" t="s">
        <v>885</v>
      </c>
      <c r="D10" s="947">
        <v>140</v>
      </c>
      <c r="E10" s="205"/>
      <c r="F10" s="282">
        <f>D10*E10</f>
        <v>0</v>
      </c>
    </row>
    <row r="11" spans="1:6" s="907" customFormat="1">
      <c r="A11" s="927"/>
      <c r="B11" s="960"/>
      <c r="C11" s="961"/>
      <c r="D11" s="962"/>
      <c r="E11" s="135"/>
      <c r="F11" s="131"/>
    </row>
    <row r="12" spans="1:6" s="907" customFormat="1" ht="25.5">
      <c r="A12" s="959">
        <f>COUNT($A$1:A11)+1</f>
        <v>2</v>
      </c>
      <c r="B12" s="960" t="s">
        <v>1094</v>
      </c>
      <c r="C12" s="961" t="s">
        <v>12</v>
      </c>
      <c r="D12" s="947">
        <v>10</v>
      </c>
      <c r="E12" s="205"/>
      <c r="F12" s="282">
        <f>D12*E12</f>
        <v>0</v>
      </c>
    </row>
    <row r="13" spans="1:6" s="907" customFormat="1">
      <c r="A13" s="257"/>
      <c r="B13" s="963"/>
      <c r="C13" s="961"/>
      <c r="D13" s="964"/>
      <c r="E13" s="138"/>
      <c r="F13" s="131"/>
    </row>
    <row r="14" spans="1:6" s="907" customFormat="1">
      <c r="A14" s="257"/>
      <c r="B14" s="963"/>
      <c r="C14" s="961"/>
      <c r="D14" s="964"/>
      <c r="E14" s="830" t="s">
        <v>1095</v>
      </c>
      <c r="F14" s="285">
        <f>SUM(F10:F12)</f>
        <v>0</v>
      </c>
    </row>
    <row r="15" spans="1:6" s="907" customFormat="1">
      <c r="A15" s="257"/>
      <c r="B15" s="963"/>
      <c r="C15" s="961"/>
      <c r="D15" s="964"/>
      <c r="E15" s="830"/>
      <c r="F15" s="974"/>
    </row>
    <row r="16" spans="1:6" s="907" customFormat="1">
      <c r="A16" s="264" t="s">
        <v>880</v>
      </c>
      <c r="B16" s="265" t="s">
        <v>881</v>
      </c>
      <c r="C16" s="872"/>
      <c r="D16" s="266">
        <v>0.1</v>
      </c>
      <c r="E16" s="137"/>
      <c r="F16" s="285">
        <f>F14*D16</f>
        <v>0</v>
      </c>
    </row>
    <row r="17" spans="1:6" s="907" customFormat="1">
      <c r="A17" s="257"/>
      <c r="B17" s="963"/>
      <c r="C17" s="961"/>
      <c r="D17" s="964"/>
      <c r="E17" s="830"/>
      <c r="F17" s="974"/>
    </row>
    <row r="18" spans="1:6" s="907" customFormat="1">
      <c r="A18" s="257"/>
      <c r="B18" s="963"/>
      <c r="C18" s="961"/>
      <c r="D18" s="964"/>
      <c r="E18" s="830"/>
      <c r="F18" s="974"/>
    </row>
    <row r="19" spans="1:6" s="907" customFormat="1">
      <c r="A19" s="847"/>
      <c r="B19" s="928" t="s">
        <v>77</v>
      </c>
      <c r="C19" s="872"/>
      <c r="D19" s="929"/>
      <c r="E19" s="137"/>
      <c r="F19" s="287"/>
    </row>
    <row r="20" spans="1:6" s="907" customFormat="1">
      <c r="A20" s="267" t="s">
        <v>772</v>
      </c>
      <c r="B20" s="930" t="str">
        <f>B8</f>
        <v>MONTAŽNA DELA IN MATERIAL</v>
      </c>
      <c r="C20" s="872"/>
      <c r="D20" s="929"/>
      <c r="E20" s="137"/>
      <c r="F20" s="282">
        <f>F14</f>
        <v>0</v>
      </c>
    </row>
    <row r="21" spans="1:6" s="908" customFormat="1">
      <c r="A21" s="267" t="s">
        <v>880</v>
      </c>
      <c r="B21" s="272" t="str">
        <f>+B16</f>
        <v xml:space="preserve">DODATNA IN NEPREDVIDENA DELA </v>
      </c>
      <c r="C21" s="931"/>
      <c r="D21" s="932"/>
      <c r="E21" s="133"/>
      <c r="F21" s="282">
        <f>F16</f>
        <v>0</v>
      </c>
    </row>
    <row r="22" spans="1:6" s="943" customFormat="1" ht="13.5" thickBot="1">
      <c r="A22" s="965"/>
      <c r="B22" s="933" t="s">
        <v>1096</v>
      </c>
      <c r="C22" s="966"/>
      <c r="D22" s="140"/>
      <c r="E22" s="139"/>
      <c r="F22" s="285">
        <f>SUM(F20:F21)</f>
        <v>0</v>
      </c>
    </row>
    <row r="23" spans="1:6" ht="13.5" thickTop="1">
      <c r="A23" s="956"/>
      <c r="B23" s="952"/>
      <c r="C23" s="953"/>
      <c r="D23" s="954"/>
      <c r="E23" s="133"/>
      <c r="F23" s="975"/>
    </row>
    <row r="24" spans="1:6" s="207" customFormat="1">
      <c r="A24" s="257"/>
      <c r="B24" s="967"/>
      <c r="C24" s="262"/>
      <c r="D24" s="263"/>
      <c r="E24" s="830"/>
      <c r="F24" s="974"/>
    </row>
    <row r="25" spans="1:6">
      <c r="A25" s="968"/>
      <c r="B25" s="969"/>
      <c r="C25" s="969"/>
      <c r="D25" s="969"/>
      <c r="E25" s="944"/>
      <c r="F25" s="976"/>
    </row>
    <row r="26" spans="1:6">
      <c r="A26" s="968"/>
      <c r="B26" s="969"/>
      <c r="C26" s="969"/>
      <c r="D26" s="969"/>
      <c r="E26" s="944"/>
      <c r="F26" s="976"/>
    </row>
    <row r="27" spans="1:6">
      <c r="A27" s="970"/>
      <c r="B27" s="971"/>
      <c r="C27" s="953"/>
      <c r="D27" s="954"/>
      <c r="E27" s="133"/>
      <c r="F27" s="134"/>
    </row>
    <row r="28" spans="1:6">
      <c r="A28" s="956"/>
      <c r="B28" s="957"/>
      <c r="C28" s="953"/>
      <c r="D28" s="954"/>
      <c r="E28" s="133"/>
      <c r="F28" s="134"/>
    </row>
    <row r="29" spans="1:6">
      <c r="A29" s="970"/>
      <c r="B29" s="971"/>
      <c r="C29" s="953"/>
      <c r="D29" s="954"/>
      <c r="E29" s="133"/>
      <c r="F29" s="134"/>
    </row>
    <row r="30" spans="1:6">
      <c r="A30" s="956"/>
      <c r="B30" s="957"/>
      <c r="C30" s="953"/>
      <c r="D30" s="954"/>
      <c r="E30" s="133"/>
      <c r="F30" s="134"/>
    </row>
    <row r="31" spans="1:6">
      <c r="A31" s="970"/>
      <c r="B31" s="971"/>
      <c r="C31" s="953"/>
      <c r="D31" s="954"/>
      <c r="E31" s="133"/>
      <c r="F31" s="134"/>
    </row>
    <row r="32" spans="1:6">
      <c r="A32" s="956"/>
      <c r="B32" s="957"/>
      <c r="C32" s="953"/>
      <c r="D32" s="954"/>
      <c r="E32" s="133"/>
      <c r="F32" s="134"/>
    </row>
    <row r="33" spans="1:6">
      <c r="A33" s="970"/>
      <c r="B33" s="971"/>
      <c r="C33" s="953"/>
      <c r="D33" s="954"/>
      <c r="E33" s="133"/>
      <c r="F33" s="134"/>
    </row>
    <row r="34" spans="1:6">
      <c r="A34" s="956"/>
      <c r="B34" s="957"/>
      <c r="C34" s="953"/>
      <c r="D34" s="954"/>
      <c r="E34" s="133"/>
      <c r="F34" s="134"/>
    </row>
    <row r="35" spans="1:6">
      <c r="A35" s="970"/>
      <c r="B35" s="971"/>
      <c r="C35" s="953"/>
      <c r="D35" s="954"/>
      <c r="E35" s="133"/>
      <c r="F35" s="134"/>
    </row>
    <row r="36" spans="1:6">
      <c r="A36" s="956"/>
      <c r="B36" s="957"/>
      <c r="C36" s="953"/>
      <c r="D36" s="954"/>
      <c r="E36" s="133"/>
      <c r="F36" s="134"/>
    </row>
    <row r="37" spans="1:6">
      <c r="A37" s="970"/>
      <c r="B37" s="971"/>
      <c r="C37" s="953"/>
      <c r="D37" s="954"/>
      <c r="E37" s="133"/>
      <c r="F37" s="134"/>
    </row>
    <row r="38" spans="1:6">
      <c r="A38" s="956"/>
      <c r="B38" s="957"/>
      <c r="C38" s="953"/>
      <c r="D38" s="954"/>
      <c r="E38" s="133"/>
      <c r="F38" s="134"/>
    </row>
    <row r="39" spans="1:6">
      <c r="A39" s="970"/>
      <c r="B39" s="971"/>
      <c r="C39" s="953"/>
      <c r="D39" s="954"/>
      <c r="E39" s="133"/>
      <c r="F39" s="134"/>
    </row>
    <row r="40" spans="1:6">
      <c r="A40" s="956"/>
      <c r="B40" s="957"/>
      <c r="C40" s="953"/>
      <c r="D40" s="954"/>
      <c r="E40" s="133"/>
      <c r="F40" s="134"/>
    </row>
    <row r="41" spans="1:6">
      <c r="A41" s="970"/>
      <c r="B41" s="971"/>
      <c r="C41" s="953"/>
      <c r="D41" s="954"/>
      <c r="E41" s="133"/>
      <c r="F41" s="134"/>
    </row>
    <row r="42" spans="1:6">
      <c r="A42" s="956"/>
      <c r="B42" s="957"/>
      <c r="C42" s="953"/>
      <c r="D42" s="954"/>
      <c r="E42" s="133"/>
      <c r="F42" s="134"/>
    </row>
    <row r="43" spans="1:6">
      <c r="A43" s="927"/>
      <c r="B43" s="957"/>
      <c r="C43" s="953"/>
      <c r="D43" s="954"/>
      <c r="E43" s="133"/>
      <c r="F43" s="134"/>
    </row>
  </sheetData>
  <sheetProtection algorithmName="SHA-512" hashValue="F4bO0L94SWAEi4EYIElVGOlC2cqmd+BQrndZwlLTQ7kDZun3pPvNND/9bnSPd/aPvwmL/kHv/rnRCmwH9kjKjQ==" saltValue="hEhjmszsTtgqRuVMoDQjag==" spinCount="100000" sheet="1" objects="1" scenarios="1" formatColumns="0"/>
  <pageMargins left="0.78740157480314965" right="0.59055118110236227" top="0.86614173228346458" bottom="1.1811023622047245" header="0.31496062992125984" footer="0.51181102362204722"/>
  <pageSetup paperSize="9" scale="85"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4"/>
  <sheetViews>
    <sheetView view="pageBreakPreview" zoomScale="115" zoomScaleNormal="100" zoomScaleSheetLayoutView="115" workbookViewId="0"/>
  </sheetViews>
  <sheetFormatPr defaultRowHeight="12.75"/>
  <cols>
    <col min="1" max="1" width="5.85546875" style="937" customWidth="1"/>
    <col min="2" max="2" width="45" style="937" customWidth="1"/>
    <col min="3" max="3" width="6" style="936" customWidth="1"/>
    <col min="4" max="4" width="8.140625" style="936" customWidth="1"/>
    <col min="5" max="5" width="9.42578125" style="145" customWidth="1"/>
    <col min="6" max="6" width="13.28515625" style="936" customWidth="1"/>
    <col min="7" max="256" width="9.140625" style="906"/>
    <col min="257" max="257" width="5.140625" style="906" customWidth="1"/>
    <col min="258" max="258" width="44.42578125" style="906" customWidth="1"/>
    <col min="259" max="259" width="6" style="906" customWidth="1"/>
    <col min="260" max="260" width="10.7109375" style="906" customWidth="1"/>
    <col min="261" max="261" width="11.5703125" style="906" customWidth="1"/>
    <col min="262" max="262" width="14.85546875" style="906" customWidth="1"/>
    <col min="263" max="512" width="9.140625" style="906"/>
    <col min="513" max="513" width="5.140625" style="906" customWidth="1"/>
    <col min="514" max="514" width="44.42578125" style="906" customWidth="1"/>
    <col min="515" max="515" width="6" style="906" customWidth="1"/>
    <col min="516" max="516" width="10.7109375" style="906" customWidth="1"/>
    <col min="517" max="517" width="11.5703125" style="906" customWidth="1"/>
    <col min="518" max="518" width="14.85546875" style="906" customWidth="1"/>
    <col min="519" max="768" width="9.140625" style="906"/>
    <col min="769" max="769" width="5.140625" style="906" customWidth="1"/>
    <col min="770" max="770" width="44.42578125" style="906" customWidth="1"/>
    <col min="771" max="771" width="6" style="906" customWidth="1"/>
    <col min="772" max="772" width="10.7109375" style="906" customWidth="1"/>
    <col min="773" max="773" width="11.5703125" style="906" customWidth="1"/>
    <col min="774" max="774" width="14.85546875" style="906" customWidth="1"/>
    <col min="775" max="1024" width="9.140625" style="906"/>
    <col min="1025" max="1025" width="5.140625" style="906" customWidth="1"/>
    <col min="1026" max="1026" width="44.42578125" style="906" customWidth="1"/>
    <col min="1027" max="1027" width="6" style="906" customWidth="1"/>
    <col min="1028" max="1028" width="10.7109375" style="906" customWidth="1"/>
    <col min="1029" max="1029" width="11.5703125" style="906" customWidth="1"/>
    <col min="1030" max="1030" width="14.85546875" style="906" customWidth="1"/>
    <col min="1031" max="1280" width="9.140625" style="906"/>
    <col min="1281" max="1281" width="5.140625" style="906" customWidth="1"/>
    <col min="1282" max="1282" width="44.42578125" style="906" customWidth="1"/>
    <col min="1283" max="1283" width="6" style="906" customWidth="1"/>
    <col min="1284" max="1284" width="10.7109375" style="906" customWidth="1"/>
    <col min="1285" max="1285" width="11.5703125" style="906" customWidth="1"/>
    <col min="1286" max="1286" width="14.85546875" style="906" customWidth="1"/>
    <col min="1287" max="1536" width="9.140625" style="906"/>
    <col min="1537" max="1537" width="5.140625" style="906" customWidth="1"/>
    <col min="1538" max="1538" width="44.42578125" style="906" customWidth="1"/>
    <col min="1539" max="1539" width="6" style="906" customWidth="1"/>
    <col min="1540" max="1540" width="10.7109375" style="906" customWidth="1"/>
    <col min="1541" max="1541" width="11.5703125" style="906" customWidth="1"/>
    <col min="1542" max="1542" width="14.85546875" style="906" customWidth="1"/>
    <col min="1543" max="1792" width="9.140625" style="906"/>
    <col min="1793" max="1793" width="5.140625" style="906" customWidth="1"/>
    <col min="1794" max="1794" width="44.42578125" style="906" customWidth="1"/>
    <col min="1795" max="1795" width="6" style="906" customWidth="1"/>
    <col min="1796" max="1796" width="10.7109375" style="906" customWidth="1"/>
    <col min="1797" max="1797" width="11.5703125" style="906" customWidth="1"/>
    <col min="1798" max="1798" width="14.85546875" style="906" customWidth="1"/>
    <col min="1799" max="2048" width="9.140625" style="906"/>
    <col min="2049" max="2049" width="5.140625" style="906" customWidth="1"/>
    <col min="2050" max="2050" width="44.42578125" style="906" customWidth="1"/>
    <col min="2051" max="2051" width="6" style="906" customWidth="1"/>
    <col min="2052" max="2052" width="10.7109375" style="906" customWidth="1"/>
    <col min="2053" max="2053" width="11.5703125" style="906" customWidth="1"/>
    <col min="2054" max="2054" width="14.85546875" style="906" customWidth="1"/>
    <col min="2055" max="2304" width="9.140625" style="906"/>
    <col min="2305" max="2305" width="5.140625" style="906" customWidth="1"/>
    <col min="2306" max="2306" width="44.42578125" style="906" customWidth="1"/>
    <col min="2307" max="2307" width="6" style="906" customWidth="1"/>
    <col min="2308" max="2308" width="10.7109375" style="906" customWidth="1"/>
    <col min="2309" max="2309" width="11.5703125" style="906" customWidth="1"/>
    <col min="2310" max="2310" width="14.85546875" style="906" customWidth="1"/>
    <col min="2311" max="2560" width="9.140625" style="906"/>
    <col min="2561" max="2561" width="5.140625" style="906" customWidth="1"/>
    <col min="2562" max="2562" width="44.42578125" style="906" customWidth="1"/>
    <col min="2563" max="2563" width="6" style="906" customWidth="1"/>
    <col min="2564" max="2564" width="10.7109375" style="906" customWidth="1"/>
    <col min="2565" max="2565" width="11.5703125" style="906" customWidth="1"/>
    <col min="2566" max="2566" width="14.85546875" style="906" customWidth="1"/>
    <col min="2567" max="2816" width="9.140625" style="906"/>
    <col min="2817" max="2817" width="5.140625" style="906" customWidth="1"/>
    <col min="2818" max="2818" width="44.42578125" style="906" customWidth="1"/>
    <col min="2819" max="2819" width="6" style="906" customWidth="1"/>
    <col min="2820" max="2820" width="10.7109375" style="906" customWidth="1"/>
    <col min="2821" max="2821" width="11.5703125" style="906" customWidth="1"/>
    <col min="2822" max="2822" width="14.85546875" style="906" customWidth="1"/>
    <col min="2823" max="3072" width="9.140625" style="906"/>
    <col min="3073" max="3073" width="5.140625" style="906" customWidth="1"/>
    <col min="3074" max="3074" width="44.42578125" style="906" customWidth="1"/>
    <col min="3075" max="3075" width="6" style="906" customWidth="1"/>
    <col min="3076" max="3076" width="10.7109375" style="906" customWidth="1"/>
    <col min="3077" max="3077" width="11.5703125" style="906" customWidth="1"/>
    <col min="3078" max="3078" width="14.85546875" style="906" customWidth="1"/>
    <col min="3079" max="3328" width="9.140625" style="906"/>
    <col min="3329" max="3329" width="5.140625" style="906" customWidth="1"/>
    <col min="3330" max="3330" width="44.42578125" style="906" customWidth="1"/>
    <col min="3331" max="3331" width="6" style="906" customWidth="1"/>
    <col min="3332" max="3332" width="10.7109375" style="906" customWidth="1"/>
    <col min="3333" max="3333" width="11.5703125" style="906" customWidth="1"/>
    <col min="3334" max="3334" width="14.85546875" style="906" customWidth="1"/>
    <col min="3335" max="3584" width="9.140625" style="906"/>
    <col min="3585" max="3585" width="5.140625" style="906" customWidth="1"/>
    <col min="3586" max="3586" width="44.42578125" style="906" customWidth="1"/>
    <col min="3587" max="3587" width="6" style="906" customWidth="1"/>
    <col min="3588" max="3588" width="10.7109375" style="906" customWidth="1"/>
    <col min="3589" max="3589" width="11.5703125" style="906" customWidth="1"/>
    <col min="3590" max="3590" width="14.85546875" style="906" customWidth="1"/>
    <col min="3591" max="3840" width="9.140625" style="906"/>
    <col min="3841" max="3841" width="5.140625" style="906" customWidth="1"/>
    <col min="3842" max="3842" width="44.42578125" style="906" customWidth="1"/>
    <col min="3843" max="3843" width="6" style="906" customWidth="1"/>
    <col min="3844" max="3844" width="10.7109375" style="906" customWidth="1"/>
    <col min="3845" max="3845" width="11.5703125" style="906" customWidth="1"/>
    <col min="3846" max="3846" width="14.85546875" style="906" customWidth="1"/>
    <col min="3847" max="4096" width="9.140625" style="906"/>
    <col min="4097" max="4097" width="5.140625" style="906" customWidth="1"/>
    <col min="4098" max="4098" width="44.42578125" style="906" customWidth="1"/>
    <col min="4099" max="4099" width="6" style="906" customWidth="1"/>
    <col min="4100" max="4100" width="10.7109375" style="906" customWidth="1"/>
    <col min="4101" max="4101" width="11.5703125" style="906" customWidth="1"/>
    <col min="4102" max="4102" width="14.85546875" style="906" customWidth="1"/>
    <col min="4103" max="4352" width="9.140625" style="906"/>
    <col min="4353" max="4353" width="5.140625" style="906" customWidth="1"/>
    <col min="4354" max="4354" width="44.42578125" style="906" customWidth="1"/>
    <col min="4355" max="4355" width="6" style="906" customWidth="1"/>
    <col min="4356" max="4356" width="10.7109375" style="906" customWidth="1"/>
    <col min="4357" max="4357" width="11.5703125" style="906" customWidth="1"/>
    <col min="4358" max="4358" width="14.85546875" style="906" customWidth="1"/>
    <col min="4359" max="4608" width="9.140625" style="906"/>
    <col min="4609" max="4609" width="5.140625" style="906" customWidth="1"/>
    <col min="4610" max="4610" width="44.42578125" style="906" customWidth="1"/>
    <col min="4611" max="4611" width="6" style="906" customWidth="1"/>
    <col min="4612" max="4612" width="10.7109375" style="906" customWidth="1"/>
    <col min="4613" max="4613" width="11.5703125" style="906" customWidth="1"/>
    <col min="4614" max="4614" width="14.85546875" style="906" customWidth="1"/>
    <col min="4615" max="4864" width="9.140625" style="906"/>
    <col min="4865" max="4865" width="5.140625" style="906" customWidth="1"/>
    <col min="4866" max="4866" width="44.42578125" style="906" customWidth="1"/>
    <col min="4867" max="4867" width="6" style="906" customWidth="1"/>
    <col min="4868" max="4868" width="10.7109375" style="906" customWidth="1"/>
    <col min="4869" max="4869" width="11.5703125" style="906" customWidth="1"/>
    <col min="4870" max="4870" width="14.85546875" style="906" customWidth="1"/>
    <col min="4871" max="5120" width="9.140625" style="906"/>
    <col min="5121" max="5121" width="5.140625" style="906" customWidth="1"/>
    <col min="5122" max="5122" width="44.42578125" style="906" customWidth="1"/>
    <col min="5123" max="5123" width="6" style="906" customWidth="1"/>
    <col min="5124" max="5124" width="10.7109375" style="906" customWidth="1"/>
    <col min="5125" max="5125" width="11.5703125" style="906" customWidth="1"/>
    <col min="5126" max="5126" width="14.85546875" style="906" customWidth="1"/>
    <col min="5127" max="5376" width="9.140625" style="906"/>
    <col min="5377" max="5377" width="5.140625" style="906" customWidth="1"/>
    <col min="5378" max="5378" width="44.42578125" style="906" customWidth="1"/>
    <col min="5379" max="5379" width="6" style="906" customWidth="1"/>
    <col min="5380" max="5380" width="10.7109375" style="906" customWidth="1"/>
    <col min="5381" max="5381" width="11.5703125" style="906" customWidth="1"/>
    <col min="5382" max="5382" width="14.85546875" style="906" customWidth="1"/>
    <col min="5383" max="5632" width="9.140625" style="906"/>
    <col min="5633" max="5633" width="5.140625" style="906" customWidth="1"/>
    <col min="5634" max="5634" width="44.42578125" style="906" customWidth="1"/>
    <col min="5635" max="5635" width="6" style="906" customWidth="1"/>
    <col min="5636" max="5636" width="10.7109375" style="906" customWidth="1"/>
    <col min="5637" max="5637" width="11.5703125" style="906" customWidth="1"/>
    <col min="5638" max="5638" width="14.85546875" style="906" customWidth="1"/>
    <col min="5639" max="5888" width="9.140625" style="906"/>
    <col min="5889" max="5889" width="5.140625" style="906" customWidth="1"/>
    <col min="5890" max="5890" width="44.42578125" style="906" customWidth="1"/>
    <col min="5891" max="5891" width="6" style="906" customWidth="1"/>
    <col min="5892" max="5892" width="10.7109375" style="906" customWidth="1"/>
    <col min="5893" max="5893" width="11.5703125" style="906" customWidth="1"/>
    <col min="5894" max="5894" width="14.85546875" style="906" customWidth="1"/>
    <col min="5895" max="6144" width="9.140625" style="906"/>
    <col min="6145" max="6145" width="5.140625" style="906" customWidth="1"/>
    <col min="6146" max="6146" width="44.42578125" style="906" customWidth="1"/>
    <col min="6147" max="6147" width="6" style="906" customWidth="1"/>
    <col min="6148" max="6148" width="10.7109375" style="906" customWidth="1"/>
    <col min="6149" max="6149" width="11.5703125" style="906" customWidth="1"/>
    <col min="6150" max="6150" width="14.85546875" style="906" customWidth="1"/>
    <col min="6151" max="6400" width="9.140625" style="906"/>
    <col min="6401" max="6401" width="5.140625" style="906" customWidth="1"/>
    <col min="6402" max="6402" width="44.42578125" style="906" customWidth="1"/>
    <col min="6403" max="6403" width="6" style="906" customWidth="1"/>
    <col min="6404" max="6404" width="10.7109375" style="906" customWidth="1"/>
    <col min="6405" max="6405" width="11.5703125" style="906" customWidth="1"/>
    <col min="6406" max="6406" width="14.85546875" style="906" customWidth="1"/>
    <col min="6407" max="6656" width="9.140625" style="906"/>
    <col min="6657" max="6657" width="5.140625" style="906" customWidth="1"/>
    <col min="6658" max="6658" width="44.42578125" style="906" customWidth="1"/>
    <col min="6659" max="6659" width="6" style="906" customWidth="1"/>
    <col min="6660" max="6660" width="10.7109375" style="906" customWidth="1"/>
    <col min="6661" max="6661" width="11.5703125" style="906" customWidth="1"/>
    <col min="6662" max="6662" width="14.85546875" style="906" customWidth="1"/>
    <col min="6663" max="6912" width="9.140625" style="906"/>
    <col min="6913" max="6913" width="5.140625" style="906" customWidth="1"/>
    <col min="6914" max="6914" width="44.42578125" style="906" customWidth="1"/>
    <col min="6915" max="6915" width="6" style="906" customWidth="1"/>
    <col min="6916" max="6916" width="10.7109375" style="906" customWidth="1"/>
    <col min="6917" max="6917" width="11.5703125" style="906" customWidth="1"/>
    <col min="6918" max="6918" width="14.85546875" style="906" customWidth="1"/>
    <col min="6919" max="7168" width="9.140625" style="906"/>
    <col min="7169" max="7169" width="5.140625" style="906" customWidth="1"/>
    <col min="7170" max="7170" width="44.42578125" style="906" customWidth="1"/>
    <col min="7171" max="7171" width="6" style="906" customWidth="1"/>
    <col min="7172" max="7172" width="10.7109375" style="906" customWidth="1"/>
    <col min="7173" max="7173" width="11.5703125" style="906" customWidth="1"/>
    <col min="7174" max="7174" width="14.85546875" style="906" customWidth="1"/>
    <col min="7175" max="7424" width="9.140625" style="906"/>
    <col min="7425" max="7425" width="5.140625" style="906" customWidth="1"/>
    <col min="7426" max="7426" width="44.42578125" style="906" customWidth="1"/>
    <col min="7427" max="7427" width="6" style="906" customWidth="1"/>
    <col min="7428" max="7428" width="10.7109375" style="906" customWidth="1"/>
    <col min="7429" max="7429" width="11.5703125" style="906" customWidth="1"/>
    <col min="7430" max="7430" width="14.85546875" style="906" customWidth="1"/>
    <col min="7431" max="7680" width="9.140625" style="906"/>
    <col min="7681" max="7681" width="5.140625" style="906" customWidth="1"/>
    <col min="7682" max="7682" width="44.42578125" style="906" customWidth="1"/>
    <col min="7683" max="7683" width="6" style="906" customWidth="1"/>
    <col min="7684" max="7684" width="10.7109375" style="906" customWidth="1"/>
    <col min="7685" max="7685" width="11.5703125" style="906" customWidth="1"/>
    <col min="7686" max="7686" width="14.85546875" style="906" customWidth="1"/>
    <col min="7687" max="7936" width="9.140625" style="906"/>
    <col min="7937" max="7937" width="5.140625" style="906" customWidth="1"/>
    <col min="7938" max="7938" width="44.42578125" style="906" customWidth="1"/>
    <col min="7939" max="7939" width="6" style="906" customWidth="1"/>
    <col min="7940" max="7940" width="10.7109375" style="906" customWidth="1"/>
    <col min="7941" max="7941" width="11.5703125" style="906" customWidth="1"/>
    <col min="7942" max="7942" width="14.85546875" style="906" customWidth="1"/>
    <col min="7943" max="8192" width="9.140625" style="906"/>
    <col min="8193" max="8193" width="5.140625" style="906" customWidth="1"/>
    <col min="8194" max="8194" width="44.42578125" style="906" customWidth="1"/>
    <col min="8195" max="8195" width="6" style="906" customWidth="1"/>
    <col min="8196" max="8196" width="10.7109375" style="906" customWidth="1"/>
    <col min="8197" max="8197" width="11.5703125" style="906" customWidth="1"/>
    <col min="8198" max="8198" width="14.85546875" style="906" customWidth="1"/>
    <col min="8199" max="8448" width="9.140625" style="906"/>
    <col min="8449" max="8449" width="5.140625" style="906" customWidth="1"/>
    <col min="8450" max="8450" width="44.42578125" style="906" customWidth="1"/>
    <col min="8451" max="8451" width="6" style="906" customWidth="1"/>
    <col min="8452" max="8452" width="10.7109375" style="906" customWidth="1"/>
    <col min="8453" max="8453" width="11.5703125" style="906" customWidth="1"/>
    <col min="8454" max="8454" width="14.85546875" style="906" customWidth="1"/>
    <col min="8455" max="8704" width="9.140625" style="906"/>
    <col min="8705" max="8705" width="5.140625" style="906" customWidth="1"/>
    <col min="8706" max="8706" width="44.42578125" style="906" customWidth="1"/>
    <col min="8707" max="8707" width="6" style="906" customWidth="1"/>
    <col min="8708" max="8708" width="10.7109375" style="906" customWidth="1"/>
    <col min="8709" max="8709" width="11.5703125" style="906" customWidth="1"/>
    <col min="8710" max="8710" width="14.85546875" style="906" customWidth="1"/>
    <col min="8711" max="8960" width="9.140625" style="906"/>
    <col min="8961" max="8961" width="5.140625" style="906" customWidth="1"/>
    <col min="8962" max="8962" width="44.42578125" style="906" customWidth="1"/>
    <col min="8963" max="8963" width="6" style="906" customWidth="1"/>
    <col min="8964" max="8964" width="10.7109375" style="906" customWidth="1"/>
    <col min="8965" max="8965" width="11.5703125" style="906" customWidth="1"/>
    <col min="8966" max="8966" width="14.85546875" style="906" customWidth="1"/>
    <col min="8967" max="9216" width="9.140625" style="906"/>
    <col min="9217" max="9217" width="5.140625" style="906" customWidth="1"/>
    <col min="9218" max="9218" width="44.42578125" style="906" customWidth="1"/>
    <col min="9219" max="9219" width="6" style="906" customWidth="1"/>
    <col min="9220" max="9220" width="10.7109375" style="906" customWidth="1"/>
    <col min="9221" max="9221" width="11.5703125" style="906" customWidth="1"/>
    <col min="9222" max="9222" width="14.85546875" style="906" customWidth="1"/>
    <col min="9223" max="9472" width="9.140625" style="906"/>
    <col min="9473" max="9473" width="5.140625" style="906" customWidth="1"/>
    <col min="9474" max="9474" width="44.42578125" style="906" customWidth="1"/>
    <col min="9475" max="9475" width="6" style="906" customWidth="1"/>
    <col min="9476" max="9476" width="10.7109375" style="906" customWidth="1"/>
    <col min="9477" max="9477" width="11.5703125" style="906" customWidth="1"/>
    <col min="9478" max="9478" width="14.85546875" style="906" customWidth="1"/>
    <col min="9479" max="9728" width="9.140625" style="906"/>
    <col min="9729" max="9729" width="5.140625" style="906" customWidth="1"/>
    <col min="9730" max="9730" width="44.42578125" style="906" customWidth="1"/>
    <col min="9731" max="9731" width="6" style="906" customWidth="1"/>
    <col min="9732" max="9732" width="10.7109375" style="906" customWidth="1"/>
    <col min="9733" max="9733" width="11.5703125" style="906" customWidth="1"/>
    <col min="9734" max="9734" width="14.85546875" style="906" customWidth="1"/>
    <col min="9735" max="9984" width="9.140625" style="906"/>
    <col min="9985" max="9985" width="5.140625" style="906" customWidth="1"/>
    <col min="9986" max="9986" width="44.42578125" style="906" customWidth="1"/>
    <col min="9987" max="9987" width="6" style="906" customWidth="1"/>
    <col min="9988" max="9988" width="10.7109375" style="906" customWidth="1"/>
    <col min="9989" max="9989" width="11.5703125" style="906" customWidth="1"/>
    <col min="9990" max="9990" width="14.85546875" style="906" customWidth="1"/>
    <col min="9991" max="10240" width="9.140625" style="906"/>
    <col min="10241" max="10241" width="5.140625" style="906" customWidth="1"/>
    <col min="10242" max="10242" width="44.42578125" style="906" customWidth="1"/>
    <col min="10243" max="10243" width="6" style="906" customWidth="1"/>
    <col min="10244" max="10244" width="10.7109375" style="906" customWidth="1"/>
    <col min="10245" max="10245" width="11.5703125" style="906" customWidth="1"/>
    <col min="10246" max="10246" width="14.85546875" style="906" customWidth="1"/>
    <col min="10247" max="10496" width="9.140625" style="906"/>
    <col min="10497" max="10497" width="5.140625" style="906" customWidth="1"/>
    <col min="10498" max="10498" width="44.42578125" style="906" customWidth="1"/>
    <col min="10499" max="10499" width="6" style="906" customWidth="1"/>
    <col min="10500" max="10500" width="10.7109375" style="906" customWidth="1"/>
    <col min="10501" max="10501" width="11.5703125" style="906" customWidth="1"/>
    <col min="10502" max="10502" width="14.85546875" style="906" customWidth="1"/>
    <col min="10503" max="10752" width="9.140625" style="906"/>
    <col min="10753" max="10753" width="5.140625" style="906" customWidth="1"/>
    <col min="10754" max="10754" width="44.42578125" style="906" customWidth="1"/>
    <col min="10755" max="10755" width="6" style="906" customWidth="1"/>
    <col min="10756" max="10756" width="10.7109375" style="906" customWidth="1"/>
    <col min="10757" max="10757" width="11.5703125" style="906" customWidth="1"/>
    <col min="10758" max="10758" width="14.85546875" style="906" customWidth="1"/>
    <col min="10759" max="11008" width="9.140625" style="906"/>
    <col min="11009" max="11009" width="5.140625" style="906" customWidth="1"/>
    <col min="11010" max="11010" width="44.42578125" style="906" customWidth="1"/>
    <col min="11011" max="11011" width="6" style="906" customWidth="1"/>
    <col min="11012" max="11012" width="10.7109375" style="906" customWidth="1"/>
    <col min="11013" max="11013" width="11.5703125" style="906" customWidth="1"/>
    <col min="11014" max="11014" width="14.85546875" style="906" customWidth="1"/>
    <col min="11015" max="11264" width="9.140625" style="906"/>
    <col min="11265" max="11265" width="5.140625" style="906" customWidth="1"/>
    <col min="11266" max="11266" width="44.42578125" style="906" customWidth="1"/>
    <col min="11267" max="11267" width="6" style="906" customWidth="1"/>
    <col min="11268" max="11268" width="10.7109375" style="906" customWidth="1"/>
    <col min="11269" max="11269" width="11.5703125" style="906" customWidth="1"/>
    <col min="11270" max="11270" width="14.85546875" style="906" customWidth="1"/>
    <col min="11271" max="11520" width="9.140625" style="906"/>
    <col min="11521" max="11521" width="5.140625" style="906" customWidth="1"/>
    <col min="11522" max="11522" width="44.42578125" style="906" customWidth="1"/>
    <col min="11523" max="11523" width="6" style="906" customWidth="1"/>
    <col min="11524" max="11524" width="10.7109375" style="906" customWidth="1"/>
    <col min="11525" max="11525" width="11.5703125" style="906" customWidth="1"/>
    <col min="11526" max="11526" width="14.85546875" style="906" customWidth="1"/>
    <col min="11527" max="11776" width="9.140625" style="906"/>
    <col min="11777" max="11777" width="5.140625" style="906" customWidth="1"/>
    <col min="11778" max="11778" width="44.42578125" style="906" customWidth="1"/>
    <col min="11779" max="11779" width="6" style="906" customWidth="1"/>
    <col min="11780" max="11780" width="10.7109375" style="906" customWidth="1"/>
    <col min="11781" max="11781" width="11.5703125" style="906" customWidth="1"/>
    <col min="11782" max="11782" width="14.85546875" style="906" customWidth="1"/>
    <col min="11783" max="12032" width="9.140625" style="906"/>
    <col min="12033" max="12033" width="5.140625" style="906" customWidth="1"/>
    <col min="12034" max="12034" width="44.42578125" style="906" customWidth="1"/>
    <col min="12035" max="12035" width="6" style="906" customWidth="1"/>
    <col min="12036" max="12036" width="10.7109375" style="906" customWidth="1"/>
    <col min="12037" max="12037" width="11.5703125" style="906" customWidth="1"/>
    <col min="12038" max="12038" width="14.85546875" style="906" customWidth="1"/>
    <col min="12039" max="12288" width="9.140625" style="906"/>
    <col min="12289" max="12289" width="5.140625" style="906" customWidth="1"/>
    <col min="12290" max="12290" width="44.42578125" style="906" customWidth="1"/>
    <col min="12291" max="12291" width="6" style="906" customWidth="1"/>
    <col min="12292" max="12292" width="10.7109375" style="906" customWidth="1"/>
    <col min="12293" max="12293" width="11.5703125" style="906" customWidth="1"/>
    <col min="12294" max="12294" width="14.85546875" style="906" customWidth="1"/>
    <col min="12295" max="12544" width="9.140625" style="906"/>
    <col min="12545" max="12545" width="5.140625" style="906" customWidth="1"/>
    <col min="12546" max="12546" width="44.42578125" style="906" customWidth="1"/>
    <col min="12547" max="12547" width="6" style="906" customWidth="1"/>
    <col min="12548" max="12548" width="10.7109375" style="906" customWidth="1"/>
    <col min="12549" max="12549" width="11.5703125" style="906" customWidth="1"/>
    <col min="12550" max="12550" width="14.85546875" style="906" customWidth="1"/>
    <col min="12551" max="12800" width="9.140625" style="906"/>
    <col min="12801" max="12801" width="5.140625" style="906" customWidth="1"/>
    <col min="12802" max="12802" width="44.42578125" style="906" customWidth="1"/>
    <col min="12803" max="12803" width="6" style="906" customWidth="1"/>
    <col min="12804" max="12804" width="10.7109375" style="906" customWidth="1"/>
    <col min="12805" max="12805" width="11.5703125" style="906" customWidth="1"/>
    <col min="12806" max="12806" width="14.85546875" style="906" customWidth="1"/>
    <col min="12807" max="13056" width="9.140625" style="906"/>
    <col min="13057" max="13057" width="5.140625" style="906" customWidth="1"/>
    <col min="13058" max="13058" width="44.42578125" style="906" customWidth="1"/>
    <col min="13059" max="13059" width="6" style="906" customWidth="1"/>
    <col min="13060" max="13060" width="10.7109375" style="906" customWidth="1"/>
    <col min="13061" max="13061" width="11.5703125" style="906" customWidth="1"/>
    <col min="13062" max="13062" width="14.85546875" style="906" customWidth="1"/>
    <col min="13063" max="13312" width="9.140625" style="906"/>
    <col min="13313" max="13313" width="5.140625" style="906" customWidth="1"/>
    <col min="13314" max="13314" width="44.42578125" style="906" customWidth="1"/>
    <col min="13315" max="13315" width="6" style="906" customWidth="1"/>
    <col min="13316" max="13316" width="10.7109375" style="906" customWidth="1"/>
    <col min="13317" max="13317" width="11.5703125" style="906" customWidth="1"/>
    <col min="13318" max="13318" width="14.85546875" style="906" customWidth="1"/>
    <col min="13319" max="13568" width="9.140625" style="906"/>
    <col min="13569" max="13569" width="5.140625" style="906" customWidth="1"/>
    <col min="13570" max="13570" width="44.42578125" style="906" customWidth="1"/>
    <col min="13571" max="13571" width="6" style="906" customWidth="1"/>
    <col min="13572" max="13572" width="10.7109375" style="906" customWidth="1"/>
    <col min="13573" max="13573" width="11.5703125" style="906" customWidth="1"/>
    <col min="13574" max="13574" width="14.85546875" style="906" customWidth="1"/>
    <col min="13575" max="13824" width="9.140625" style="906"/>
    <col min="13825" max="13825" width="5.140625" style="906" customWidth="1"/>
    <col min="13826" max="13826" width="44.42578125" style="906" customWidth="1"/>
    <col min="13827" max="13827" width="6" style="906" customWidth="1"/>
    <col min="13828" max="13828" width="10.7109375" style="906" customWidth="1"/>
    <col min="13829" max="13829" width="11.5703125" style="906" customWidth="1"/>
    <col min="13830" max="13830" width="14.85546875" style="906" customWidth="1"/>
    <col min="13831" max="14080" width="9.140625" style="906"/>
    <col min="14081" max="14081" width="5.140625" style="906" customWidth="1"/>
    <col min="14082" max="14082" width="44.42578125" style="906" customWidth="1"/>
    <col min="14083" max="14083" width="6" style="906" customWidth="1"/>
    <col min="14084" max="14084" width="10.7109375" style="906" customWidth="1"/>
    <col min="14085" max="14085" width="11.5703125" style="906" customWidth="1"/>
    <col min="14086" max="14086" width="14.85546875" style="906" customWidth="1"/>
    <col min="14087" max="14336" width="9.140625" style="906"/>
    <col min="14337" max="14337" width="5.140625" style="906" customWidth="1"/>
    <col min="14338" max="14338" width="44.42578125" style="906" customWidth="1"/>
    <col min="14339" max="14339" width="6" style="906" customWidth="1"/>
    <col min="14340" max="14340" width="10.7109375" style="906" customWidth="1"/>
    <col min="14341" max="14341" width="11.5703125" style="906" customWidth="1"/>
    <col min="14342" max="14342" width="14.85546875" style="906" customWidth="1"/>
    <col min="14343" max="14592" width="9.140625" style="906"/>
    <col min="14593" max="14593" width="5.140625" style="906" customWidth="1"/>
    <col min="14594" max="14594" width="44.42578125" style="906" customWidth="1"/>
    <col min="14595" max="14595" width="6" style="906" customWidth="1"/>
    <col min="14596" max="14596" width="10.7109375" style="906" customWidth="1"/>
    <col min="14597" max="14597" width="11.5703125" style="906" customWidth="1"/>
    <col min="14598" max="14598" width="14.85546875" style="906" customWidth="1"/>
    <col min="14599" max="14848" width="9.140625" style="906"/>
    <col min="14849" max="14849" width="5.140625" style="906" customWidth="1"/>
    <col min="14850" max="14850" width="44.42578125" style="906" customWidth="1"/>
    <col min="14851" max="14851" width="6" style="906" customWidth="1"/>
    <col min="14852" max="14852" width="10.7109375" style="906" customWidth="1"/>
    <col min="14853" max="14853" width="11.5703125" style="906" customWidth="1"/>
    <col min="14854" max="14854" width="14.85546875" style="906" customWidth="1"/>
    <col min="14855" max="15104" width="9.140625" style="906"/>
    <col min="15105" max="15105" width="5.140625" style="906" customWidth="1"/>
    <col min="15106" max="15106" width="44.42578125" style="906" customWidth="1"/>
    <col min="15107" max="15107" width="6" style="906" customWidth="1"/>
    <col min="15108" max="15108" width="10.7109375" style="906" customWidth="1"/>
    <col min="15109" max="15109" width="11.5703125" style="906" customWidth="1"/>
    <col min="15110" max="15110" width="14.85546875" style="906" customWidth="1"/>
    <col min="15111" max="15360" width="9.140625" style="906"/>
    <col min="15361" max="15361" width="5.140625" style="906" customWidth="1"/>
    <col min="15362" max="15362" width="44.42578125" style="906" customWidth="1"/>
    <col min="15363" max="15363" width="6" style="906" customWidth="1"/>
    <col min="15364" max="15364" width="10.7109375" style="906" customWidth="1"/>
    <col min="15365" max="15365" width="11.5703125" style="906" customWidth="1"/>
    <col min="15366" max="15366" width="14.85546875" style="906" customWidth="1"/>
    <col min="15367" max="15616" width="9.140625" style="906"/>
    <col min="15617" max="15617" width="5.140625" style="906" customWidth="1"/>
    <col min="15618" max="15618" width="44.42578125" style="906" customWidth="1"/>
    <col min="15619" max="15619" width="6" style="906" customWidth="1"/>
    <col min="15620" max="15620" width="10.7109375" style="906" customWidth="1"/>
    <col min="15621" max="15621" width="11.5703125" style="906" customWidth="1"/>
    <col min="15622" max="15622" width="14.85546875" style="906" customWidth="1"/>
    <col min="15623" max="15872" width="9.140625" style="906"/>
    <col min="15873" max="15873" width="5.140625" style="906" customWidth="1"/>
    <col min="15874" max="15874" width="44.42578125" style="906" customWidth="1"/>
    <col min="15875" max="15875" width="6" style="906" customWidth="1"/>
    <col min="15876" max="15876" width="10.7109375" style="906" customWidth="1"/>
    <col min="15877" max="15877" width="11.5703125" style="906" customWidth="1"/>
    <col min="15878" max="15878" width="14.85546875" style="906" customWidth="1"/>
    <col min="15879" max="16128" width="9.140625" style="906"/>
    <col min="16129" max="16129" width="5.140625" style="906" customWidth="1"/>
    <col min="16130" max="16130" width="44.42578125" style="906" customWidth="1"/>
    <col min="16131" max="16131" width="6" style="906" customWidth="1"/>
    <col min="16132" max="16132" width="10.7109375" style="906" customWidth="1"/>
    <col min="16133" max="16133" width="11.5703125" style="906" customWidth="1"/>
    <col min="16134" max="16134" width="14.85546875" style="906" customWidth="1"/>
    <col min="16135" max="16384" width="9.140625" style="906"/>
  </cols>
  <sheetData>
    <row r="1" spans="1:6" s="903" customFormat="1" ht="15">
      <c r="A1" s="910" t="s">
        <v>745</v>
      </c>
      <c r="B1" s="911" t="s">
        <v>1097</v>
      </c>
      <c r="C1" s="912"/>
      <c r="D1" s="913"/>
      <c r="E1" s="141"/>
      <c r="F1" s="913"/>
    </row>
    <row r="2" spans="1:6" s="206" customFormat="1">
      <c r="A2" s="845"/>
      <c r="B2" s="846" t="s">
        <v>516</v>
      </c>
      <c r="C2" s="914"/>
      <c r="D2" s="915"/>
      <c r="E2" s="904"/>
      <c r="F2" s="938"/>
    </row>
    <row r="3" spans="1:6" s="206" customFormat="1">
      <c r="A3" s="238"/>
      <c r="B3" s="239"/>
      <c r="C3" s="240"/>
      <c r="D3" s="916"/>
      <c r="E3" s="905"/>
      <c r="F3" s="939"/>
    </row>
    <row r="4" spans="1:6" s="201" customFormat="1">
      <c r="A4" s="917" t="s">
        <v>853</v>
      </c>
      <c r="B4" s="235" t="s">
        <v>854</v>
      </c>
      <c r="C4" s="236" t="s">
        <v>855</v>
      </c>
      <c r="D4" s="237" t="s">
        <v>493</v>
      </c>
      <c r="E4" s="817" t="s">
        <v>856</v>
      </c>
      <c r="F4" s="892" t="s">
        <v>857</v>
      </c>
    </row>
    <row r="5" spans="1:6">
      <c r="A5" s="918"/>
      <c r="B5" s="918"/>
      <c r="C5" s="143"/>
      <c r="D5" s="143"/>
      <c r="E5" s="142"/>
      <c r="F5" s="143"/>
    </row>
    <row r="6" spans="1:6">
      <c r="A6" s="845" t="s">
        <v>772</v>
      </c>
      <c r="B6" s="846" t="s">
        <v>516</v>
      </c>
      <c r="C6" s="143"/>
      <c r="D6" s="143"/>
      <c r="E6" s="142"/>
      <c r="F6" s="143"/>
    </row>
    <row r="7" spans="1:6">
      <c r="A7" s="918"/>
      <c r="B7" s="918"/>
      <c r="C7" s="143"/>
      <c r="D7" s="143"/>
      <c r="E7" s="142"/>
      <c r="F7" s="143"/>
    </row>
    <row r="8" spans="1:6" s="907" customFormat="1" ht="14.25">
      <c r="A8" s="257">
        <f>COUNT($A$5:A5)+1</f>
        <v>1</v>
      </c>
      <c r="B8" s="278" t="s">
        <v>1098</v>
      </c>
      <c r="C8" s="243" t="s">
        <v>885</v>
      </c>
      <c r="D8" s="269">
        <v>95</v>
      </c>
      <c r="E8" s="205"/>
      <c r="F8" s="282">
        <f>E8*D8</f>
        <v>0</v>
      </c>
    </row>
    <row r="9" spans="1:6" s="908" customFormat="1">
      <c r="A9" s="919"/>
      <c r="B9" s="920"/>
      <c r="C9" s="921"/>
      <c r="D9" s="922"/>
      <c r="E9" s="136"/>
      <c r="F9" s="131"/>
    </row>
    <row r="10" spans="1:6" s="907" customFormat="1" ht="127.5">
      <c r="A10" s="257">
        <f>COUNT($A$5:A9)+1</f>
        <v>2</v>
      </c>
      <c r="B10" s="923" t="s">
        <v>1099</v>
      </c>
      <c r="C10" s="924"/>
      <c r="D10" s="269"/>
      <c r="E10" s="205"/>
      <c r="F10" s="131"/>
    </row>
    <row r="11" spans="1:6" s="908" customFormat="1" ht="14.25">
      <c r="A11" s="919"/>
      <c r="B11" s="925" t="s">
        <v>1100</v>
      </c>
      <c r="C11" s="243" t="s">
        <v>885</v>
      </c>
      <c r="D11" s="269">
        <v>65</v>
      </c>
      <c r="E11" s="205"/>
      <c r="F11" s="282">
        <f>E11*D11</f>
        <v>0</v>
      </c>
    </row>
    <row r="12" spans="1:6" s="908" customFormat="1">
      <c r="A12" s="919"/>
      <c r="B12" s="925"/>
      <c r="C12" s="243"/>
      <c r="D12" s="269"/>
      <c r="E12" s="205"/>
      <c r="F12" s="282"/>
    </row>
    <row r="13" spans="1:6" s="908" customFormat="1" ht="114.75">
      <c r="A13" s="257">
        <f>COUNT($A$6:A12)+1</f>
        <v>3</v>
      </c>
      <c r="B13" s="926" t="s">
        <v>1101</v>
      </c>
      <c r="C13" s="243"/>
      <c r="D13" s="269"/>
      <c r="E13" s="205"/>
      <c r="F13" s="282"/>
    </row>
    <row r="14" spans="1:6" s="908" customFormat="1" ht="25.5">
      <c r="A14" s="257"/>
      <c r="B14" s="925" t="s">
        <v>1102</v>
      </c>
      <c r="C14" s="243" t="s">
        <v>885</v>
      </c>
      <c r="D14" s="269">
        <v>30</v>
      </c>
      <c r="E14" s="205"/>
      <c r="F14" s="282">
        <f>E14*D14</f>
        <v>0</v>
      </c>
    </row>
    <row r="15" spans="1:6" s="908" customFormat="1">
      <c r="A15" s="257"/>
      <c r="B15" s="925"/>
      <c r="C15" s="243"/>
      <c r="D15" s="269"/>
      <c r="E15" s="205"/>
      <c r="F15" s="282"/>
    </row>
    <row r="16" spans="1:6" s="907" customFormat="1" ht="102">
      <c r="A16" s="257">
        <f>COUNT($A$5:A14)+1</f>
        <v>4</v>
      </c>
      <c r="B16" s="479" t="s">
        <v>1103</v>
      </c>
      <c r="C16" s="924" t="s">
        <v>12</v>
      </c>
      <c r="D16" s="269">
        <v>1</v>
      </c>
      <c r="E16" s="205"/>
      <c r="F16" s="282">
        <f>E16*D16</f>
        <v>0</v>
      </c>
    </row>
    <row r="17" spans="1:8" s="907" customFormat="1">
      <c r="A17" s="257"/>
      <c r="B17" s="479"/>
      <c r="C17" s="924"/>
      <c r="D17" s="269"/>
      <c r="E17" s="205"/>
      <c r="F17" s="282"/>
    </row>
    <row r="18" spans="1:8" s="907" customFormat="1" ht="89.25">
      <c r="A18" s="257">
        <f>COUNT($A$5:A17)+1</f>
        <v>5</v>
      </c>
      <c r="B18" s="479" t="s">
        <v>1104</v>
      </c>
      <c r="C18" s="924" t="s">
        <v>12</v>
      </c>
      <c r="D18" s="269">
        <v>3</v>
      </c>
      <c r="E18" s="205"/>
      <c r="F18" s="282">
        <f>E18*D18</f>
        <v>0</v>
      </c>
    </row>
    <row r="19" spans="1:8" s="907" customFormat="1">
      <c r="A19" s="257"/>
      <c r="B19" s="278"/>
      <c r="C19" s="924"/>
      <c r="D19" s="269"/>
      <c r="E19" s="135"/>
      <c r="F19" s="131"/>
    </row>
    <row r="20" spans="1:8" s="907" customFormat="1">
      <c r="A20" s="257"/>
      <c r="B20" s="278"/>
      <c r="C20" s="924"/>
      <c r="D20" s="269"/>
      <c r="E20" s="830" t="s">
        <v>1040</v>
      </c>
      <c r="F20" s="285">
        <f>SUM(F8:F18)</f>
        <v>0</v>
      </c>
    </row>
    <row r="21" spans="1:8" s="908" customFormat="1">
      <c r="A21" s="927"/>
      <c r="B21" s="278"/>
      <c r="C21" s="924"/>
      <c r="D21" s="269"/>
      <c r="E21" s="135"/>
      <c r="F21" s="131"/>
    </row>
    <row r="22" spans="1:8" s="907" customFormat="1">
      <c r="A22" s="264" t="s">
        <v>880</v>
      </c>
      <c r="B22" s="265" t="s">
        <v>881</v>
      </c>
      <c r="C22" s="872"/>
      <c r="D22" s="266">
        <v>0.1</v>
      </c>
      <c r="E22" s="137"/>
      <c r="F22" s="285">
        <f>F20*D22</f>
        <v>0</v>
      </c>
    </row>
    <row r="23" spans="1:8" s="907" customFormat="1">
      <c r="A23" s="927"/>
      <c r="B23" s="278"/>
      <c r="C23" s="247"/>
      <c r="D23" s="269"/>
      <c r="E23" s="144"/>
      <c r="F23" s="131"/>
    </row>
    <row r="24" spans="1:8" s="907" customFormat="1">
      <c r="A24" s="927"/>
      <c r="B24" s="278"/>
      <c r="C24" s="247"/>
      <c r="D24" s="269"/>
      <c r="E24" s="144"/>
      <c r="F24" s="131"/>
    </row>
    <row r="25" spans="1:8" s="907" customFormat="1">
      <c r="A25" s="847"/>
      <c r="B25" s="928" t="s">
        <v>77</v>
      </c>
      <c r="C25" s="872"/>
      <c r="D25" s="929"/>
      <c r="E25" s="137"/>
      <c r="F25" s="287"/>
    </row>
    <row r="26" spans="1:8" s="907" customFormat="1">
      <c r="A26" s="267" t="s">
        <v>772</v>
      </c>
      <c r="B26" s="930" t="str">
        <f>B6</f>
        <v>GRADBENA DELA</v>
      </c>
      <c r="C26" s="872"/>
      <c r="D26" s="929"/>
      <c r="E26" s="137"/>
      <c r="F26" s="282">
        <f>F20</f>
        <v>0</v>
      </c>
    </row>
    <row r="27" spans="1:8" s="907" customFormat="1">
      <c r="A27" s="267" t="s">
        <v>880</v>
      </c>
      <c r="B27" s="272" t="str">
        <f>+B22</f>
        <v xml:space="preserve">DODATNA IN NEPREDVIDENA DELA </v>
      </c>
      <c r="C27" s="931"/>
      <c r="D27" s="932"/>
      <c r="E27" s="133"/>
      <c r="F27" s="282">
        <f>F22</f>
        <v>0</v>
      </c>
    </row>
    <row r="28" spans="1:8" s="206" customFormat="1">
      <c r="A28" s="267"/>
      <c r="B28" s="933" t="s">
        <v>1105</v>
      </c>
      <c r="C28" s="276"/>
      <c r="D28" s="934"/>
      <c r="E28" s="228"/>
      <c r="F28" s="285">
        <f>SUM(F26:F27)</f>
        <v>0</v>
      </c>
    </row>
    <row r="29" spans="1:8" s="909" customFormat="1">
      <c r="A29" s="143"/>
      <c r="B29" s="935"/>
      <c r="C29" s="936"/>
      <c r="D29" s="936"/>
      <c r="E29" s="145"/>
      <c r="F29" s="936"/>
      <c r="G29" s="906"/>
      <c r="H29" s="906"/>
    </row>
    <row r="30" spans="1:8" s="909" customFormat="1">
      <c r="A30" s="927"/>
      <c r="B30" s="923"/>
      <c r="C30" s="936"/>
      <c r="D30" s="936"/>
      <c r="E30" s="145"/>
      <c r="F30" s="936"/>
      <c r="G30" s="906"/>
      <c r="H30" s="906"/>
    </row>
    <row r="31" spans="1:8" s="909" customFormat="1">
      <c r="A31" s="143"/>
      <c r="B31" s="935"/>
      <c r="C31" s="936"/>
      <c r="D31" s="936"/>
      <c r="E31" s="145"/>
      <c r="F31" s="936"/>
      <c r="G31" s="906"/>
      <c r="H31" s="906"/>
    </row>
    <row r="32" spans="1:8" s="909" customFormat="1">
      <c r="A32" s="927"/>
      <c r="B32" s="923"/>
      <c r="C32" s="936"/>
      <c r="D32" s="936"/>
      <c r="E32" s="145"/>
      <c r="F32" s="936"/>
      <c r="G32" s="906"/>
      <c r="H32" s="906"/>
    </row>
    <row r="33" spans="1:8" s="909" customFormat="1">
      <c r="A33" s="143"/>
      <c r="B33" s="935"/>
      <c r="C33" s="936"/>
      <c r="D33" s="936"/>
      <c r="E33" s="145"/>
      <c r="F33" s="936"/>
      <c r="G33" s="906"/>
      <c r="H33" s="906"/>
    </row>
    <row r="34" spans="1:8" s="909" customFormat="1">
      <c r="A34" s="927"/>
      <c r="B34" s="935"/>
      <c r="C34" s="936"/>
      <c r="D34" s="936"/>
      <c r="E34" s="145"/>
      <c r="F34" s="936"/>
      <c r="G34" s="906"/>
      <c r="H34" s="906"/>
    </row>
  </sheetData>
  <sheetProtection algorithmName="SHA-512" hashValue="5hsSiyTdCZATikdtoBBDpG2tLUp5BIderPlwIseopAJCctyPgGXwbDCLWnCL8878CSMaAbseVvT/8V3SlZqkPA==" saltValue="Zg7uv1GkDzHsGMbl4c4Xrw==" spinCount="100000" sheet="1" objects="1" scenarios="1" formatColumns="0"/>
  <pageMargins left="0.78740157480314965" right="0.59055118110236227" top="0.86614173228346458" bottom="1.1811023622047245" header="0.31496062992125984" footer="0.51181102362204722"/>
  <pageSetup paperSize="9" scale="92"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V39"/>
  <sheetViews>
    <sheetView showZeros="0" view="pageBreakPreview" zoomScale="115" zoomScaleNormal="100" zoomScaleSheetLayoutView="115" workbookViewId="0">
      <selection activeCell="E7" sqref="E7"/>
    </sheetView>
  </sheetViews>
  <sheetFormatPr defaultColWidth="9.140625" defaultRowHeight="12.75"/>
  <cols>
    <col min="1" max="1" width="5.85546875" style="245" customWidth="1"/>
    <col min="2" max="2" width="45" style="278" customWidth="1"/>
    <col min="3" max="3" width="6" style="247" customWidth="1"/>
    <col min="4" max="4" width="8.140625" style="248" customWidth="1"/>
    <col min="5" max="5" width="9.42578125" style="229" customWidth="1"/>
    <col min="6" max="6" width="13.28515625" style="283" customWidth="1"/>
    <col min="7" max="7" width="9.140625" style="206"/>
    <col min="8" max="8" width="9.140625" style="207"/>
    <col min="9" max="9" width="10.28515625" style="207" customWidth="1"/>
    <col min="10" max="10" width="11.42578125" style="207" customWidth="1"/>
    <col min="11" max="15" width="9.140625" style="207"/>
    <col min="16" max="16384" width="9.140625" style="206"/>
  </cols>
  <sheetData>
    <row r="1" spans="1:256" s="195" customFormat="1" ht="15">
      <c r="A1" s="230" t="s">
        <v>747</v>
      </c>
      <c r="B1" s="231" t="s">
        <v>773</v>
      </c>
      <c r="C1" s="232"/>
      <c r="D1" s="233"/>
      <c r="E1" s="814"/>
      <c r="F1" s="891"/>
      <c r="H1" s="196"/>
      <c r="I1" s="196"/>
      <c r="J1" s="196"/>
      <c r="K1" s="196"/>
      <c r="L1" s="196"/>
      <c r="M1" s="196"/>
      <c r="N1" s="196"/>
      <c r="O1" s="196"/>
    </row>
    <row r="2" spans="1:256" s="195" customFormat="1" ht="15">
      <c r="A2" s="230"/>
      <c r="B2" s="231"/>
      <c r="C2" s="232"/>
      <c r="D2" s="233"/>
      <c r="E2" s="814"/>
      <c r="F2" s="891"/>
      <c r="H2" s="815"/>
      <c r="I2" s="198"/>
      <c r="J2" s="816"/>
      <c r="K2" s="815"/>
      <c r="L2" s="816"/>
      <c r="M2" s="816"/>
      <c r="N2" s="816"/>
      <c r="O2" s="816"/>
    </row>
    <row r="3" spans="1:256" s="201" customFormat="1">
      <c r="A3" s="234" t="s">
        <v>853</v>
      </c>
      <c r="B3" s="235" t="s">
        <v>854</v>
      </c>
      <c r="C3" s="236" t="s">
        <v>855</v>
      </c>
      <c r="D3" s="237" t="s">
        <v>493</v>
      </c>
      <c r="E3" s="817" t="s">
        <v>856</v>
      </c>
      <c r="F3" s="892" t="s">
        <v>857</v>
      </c>
      <c r="H3" s="202"/>
      <c r="I3" s="202"/>
      <c r="J3" s="202"/>
      <c r="K3" s="202"/>
      <c r="L3" s="202"/>
      <c r="M3" s="202"/>
      <c r="N3" s="202"/>
      <c r="O3" s="202"/>
    </row>
    <row r="4" spans="1:256" s="201" customFormat="1">
      <c r="A4" s="238"/>
      <c r="B4" s="239"/>
      <c r="C4" s="240"/>
      <c r="D4" s="241"/>
      <c r="E4" s="818"/>
      <c r="F4" s="893"/>
      <c r="H4" s="202"/>
      <c r="I4" s="202"/>
      <c r="J4" s="202"/>
      <c r="K4" s="202"/>
      <c r="L4" s="202"/>
      <c r="M4" s="202"/>
      <c r="N4" s="202"/>
      <c r="O4" s="202"/>
    </row>
    <row r="5" spans="1:256">
      <c r="A5" s="836"/>
      <c r="B5" s="837" t="s">
        <v>1106</v>
      </c>
      <c r="C5" s="838"/>
      <c r="D5" s="839"/>
      <c r="E5" s="819"/>
      <c r="F5" s="894"/>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c r="BL5" s="820"/>
      <c r="BM5" s="820"/>
      <c r="BN5" s="820"/>
      <c r="BO5" s="820"/>
      <c r="BP5" s="820"/>
      <c r="BQ5" s="820"/>
      <c r="BR5" s="820"/>
      <c r="BS5" s="820"/>
      <c r="BT5" s="820"/>
      <c r="BU5" s="820"/>
      <c r="BV5" s="820"/>
      <c r="BW5" s="820"/>
      <c r="BX5" s="820"/>
      <c r="BY5" s="820"/>
      <c r="BZ5" s="820"/>
      <c r="CA5" s="820"/>
      <c r="CB5" s="820"/>
      <c r="CC5" s="820"/>
      <c r="CD5" s="820"/>
      <c r="CE5" s="820"/>
      <c r="CF5" s="820"/>
      <c r="CG5" s="820"/>
      <c r="CH5" s="820"/>
      <c r="CI5" s="820"/>
      <c r="CJ5" s="820"/>
      <c r="CK5" s="820"/>
      <c r="CL5" s="820"/>
      <c r="CM5" s="820"/>
      <c r="CN5" s="820"/>
      <c r="CO5" s="820"/>
      <c r="CP5" s="820"/>
      <c r="CQ5" s="820"/>
      <c r="CR5" s="820"/>
      <c r="CS5" s="820"/>
      <c r="CT5" s="820"/>
      <c r="CU5" s="820"/>
      <c r="CV5" s="820"/>
      <c r="CW5" s="820"/>
      <c r="CX5" s="820"/>
      <c r="CY5" s="820"/>
      <c r="CZ5" s="820"/>
      <c r="DA5" s="820"/>
      <c r="DB5" s="820"/>
      <c r="DC5" s="820"/>
      <c r="DD5" s="820"/>
      <c r="DE5" s="820"/>
      <c r="DF5" s="820"/>
      <c r="DG5" s="820"/>
      <c r="DH5" s="820"/>
      <c r="DI5" s="820"/>
      <c r="DJ5" s="820"/>
      <c r="DK5" s="820"/>
      <c r="DL5" s="820"/>
      <c r="DM5" s="820"/>
      <c r="DN5" s="820"/>
      <c r="DO5" s="820"/>
      <c r="DP5" s="820"/>
      <c r="DQ5" s="820"/>
      <c r="DR5" s="820"/>
      <c r="DS5" s="820"/>
      <c r="DT5" s="820"/>
      <c r="DU5" s="820"/>
      <c r="DV5" s="820"/>
      <c r="DW5" s="820"/>
      <c r="DX5" s="820"/>
      <c r="DY5" s="820"/>
      <c r="DZ5" s="820"/>
      <c r="EA5" s="820"/>
      <c r="EB5" s="820"/>
      <c r="EC5" s="820"/>
      <c r="ED5" s="820"/>
      <c r="EE5" s="820"/>
      <c r="EF5" s="820"/>
      <c r="EG5" s="820"/>
      <c r="EH5" s="820"/>
      <c r="EI5" s="820"/>
      <c r="EJ5" s="820"/>
      <c r="EK5" s="820"/>
      <c r="EL5" s="820"/>
      <c r="EM5" s="820"/>
      <c r="EN5" s="820"/>
      <c r="EO5" s="820"/>
      <c r="EP5" s="820"/>
      <c r="EQ5" s="820"/>
      <c r="ER5" s="820"/>
      <c r="ES5" s="820"/>
      <c r="ET5" s="820"/>
      <c r="EU5" s="820"/>
      <c r="EV5" s="820"/>
      <c r="EW5" s="820"/>
      <c r="EX5" s="820"/>
      <c r="EY5" s="820"/>
      <c r="EZ5" s="820"/>
      <c r="FA5" s="820"/>
      <c r="FB5" s="820"/>
      <c r="FC5" s="820"/>
      <c r="FD5" s="820"/>
      <c r="FE5" s="820"/>
      <c r="FF5" s="820"/>
      <c r="FG5" s="820"/>
      <c r="FH5" s="820"/>
      <c r="FI5" s="820"/>
      <c r="FJ5" s="820"/>
      <c r="FK5" s="820"/>
      <c r="FL5" s="820"/>
      <c r="FM5" s="820"/>
      <c r="FN5" s="820"/>
      <c r="FO5" s="820"/>
      <c r="FP5" s="820"/>
      <c r="FQ5" s="820"/>
      <c r="FR5" s="820"/>
      <c r="FS5" s="820"/>
      <c r="FT5" s="820"/>
      <c r="FU5" s="820"/>
      <c r="FV5" s="820"/>
      <c r="FW5" s="820"/>
      <c r="FX5" s="820"/>
      <c r="FY5" s="820"/>
      <c r="FZ5" s="820"/>
      <c r="GA5" s="820"/>
      <c r="GB5" s="820"/>
      <c r="GC5" s="820"/>
      <c r="GD5" s="820"/>
      <c r="GE5" s="820"/>
      <c r="GF5" s="820"/>
      <c r="GG5" s="820"/>
      <c r="GH5" s="820"/>
      <c r="GI5" s="820"/>
      <c r="GJ5" s="820"/>
      <c r="GK5" s="820"/>
      <c r="GL5" s="820"/>
      <c r="GM5" s="820"/>
      <c r="GN5" s="820"/>
      <c r="GO5" s="820"/>
      <c r="GP5" s="820"/>
      <c r="GQ5" s="820"/>
      <c r="GR5" s="820"/>
      <c r="GS5" s="820"/>
      <c r="GT5" s="820"/>
      <c r="GU5" s="820"/>
      <c r="GV5" s="820"/>
      <c r="GW5" s="820"/>
      <c r="GX5" s="820"/>
      <c r="GY5" s="820"/>
      <c r="GZ5" s="820"/>
      <c r="HA5" s="820"/>
      <c r="HB5" s="820"/>
      <c r="HC5" s="820"/>
      <c r="HD5" s="820"/>
      <c r="HE5" s="820"/>
      <c r="HF5" s="820"/>
      <c r="HG5" s="820"/>
      <c r="HH5" s="820"/>
      <c r="HI5" s="820"/>
      <c r="HJ5" s="820"/>
      <c r="HK5" s="820"/>
      <c r="HL5" s="820"/>
      <c r="HM5" s="820"/>
      <c r="HN5" s="820"/>
      <c r="HO5" s="820"/>
      <c r="HP5" s="820"/>
      <c r="HQ5" s="820"/>
      <c r="HR5" s="820"/>
      <c r="HS5" s="820"/>
      <c r="HT5" s="820"/>
      <c r="HU5" s="820"/>
      <c r="HV5" s="820"/>
      <c r="HW5" s="820"/>
      <c r="HX5" s="820"/>
      <c r="HY5" s="820"/>
      <c r="HZ5" s="820"/>
      <c r="IA5" s="820"/>
      <c r="IB5" s="820"/>
      <c r="IC5" s="820"/>
      <c r="ID5" s="820"/>
      <c r="IE5" s="820"/>
      <c r="IF5" s="820"/>
      <c r="IG5" s="820"/>
      <c r="IH5" s="820"/>
      <c r="II5" s="820"/>
      <c r="IJ5" s="820"/>
      <c r="IK5" s="820"/>
      <c r="IL5" s="820"/>
      <c r="IM5" s="820"/>
      <c r="IN5" s="820"/>
      <c r="IO5" s="820"/>
      <c r="IP5" s="820"/>
      <c r="IQ5" s="820"/>
      <c r="IR5" s="820"/>
      <c r="IS5" s="820"/>
      <c r="IT5" s="820"/>
      <c r="IU5" s="820"/>
      <c r="IV5" s="820"/>
    </row>
    <row r="6" spans="1:256">
      <c r="A6" s="840"/>
      <c r="B6" s="841" t="s">
        <v>1107</v>
      </c>
      <c r="C6" s="842"/>
      <c r="D6" s="843"/>
      <c r="E6" s="821"/>
      <c r="F6" s="895"/>
      <c r="G6" s="822"/>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2"/>
      <c r="AY6" s="822"/>
      <c r="AZ6" s="822"/>
      <c r="BA6" s="822"/>
      <c r="BB6" s="822"/>
      <c r="BC6" s="822"/>
      <c r="BD6" s="822"/>
      <c r="BE6" s="822"/>
      <c r="BF6" s="822"/>
      <c r="BG6" s="822"/>
      <c r="BH6" s="822"/>
      <c r="BI6" s="822"/>
      <c r="BJ6" s="822"/>
      <c r="BK6" s="822"/>
      <c r="BL6" s="822"/>
      <c r="BM6" s="822"/>
      <c r="BN6" s="822"/>
      <c r="BO6" s="822"/>
      <c r="BP6" s="822"/>
      <c r="BQ6" s="822"/>
      <c r="BR6" s="822"/>
      <c r="BS6" s="822"/>
      <c r="BT6" s="822"/>
      <c r="BU6" s="822"/>
      <c r="BV6" s="822"/>
      <c r="BW6" s="822"/>
      <c r="BX6" s="822"/>
      <c r="BY6" s="822"/>
      <c r="BZ6" s="822"/>
      <c r="CA6" s="822"/>
      <c r="CB6" s="822"/>
      <c r="CC6" s="822"/>
      <c r="CD6" s="822"/>
      <c r="CE6" s="822"/>
      <c r="CF6" s="822"/>
      <c r="CG6" s="822"/>
      <c r="CH6" s="822"/>
      <c r="CI6" s="822"/>
      <c r="CJ6" s="822"/>
      <c r="CK6" s="822"/>
      <c r="CL6" s="822"/>
      <c r="CM6" s="822"/>
      <c r="CN6" s="822"/>
      <c r="CO6" s="822"/>
      <c r="CP6" s="822"/>
      <c r="CQ6" s="822"/>
      <c r="CR6" s="822"/>
      <c r="CS6" s="822"/>
      <c r="CT6" s="822"/>
      <c r="CU6" s="822"/>
      <c r="CV6" s="822"/>
      <c r="CW6" s="822"/>
      <c r="CX6" s="822"/>
      <c r="CY6" s="822"/>
      <c r="CZ6" s="822"/>
      <c r="DA6" s="822"/>
      <c r="DB6" s="822"/>
      <c r="DC6" s="822"/>
      <c r="DD6" s="822"/>
      <c r="DE6" s="822"/>
      <c r="DF6" s="822"/>
      <c r="DG6" s="822"/>
      <c r="DH6" s="822"/>
      <c r="DI6" s="822"/>
      <c r="DJ6" s="822"/>
      <c r="DK6" s="822"/>
      <c r="DL6" s="822"/>
      <c r="DM6" s="822"/>
      <c r="DN6" s="822"/>
      <c r="DO6" s="822"/>
      <c r="DP6" s="822"/>
      <c r="DQ6" s="822"/>
      <c r="DR6" s="822"/>
      <c r="DS6" s="822"/>
      <c r="DT6" s="822"/>
      <c r="DU6" s="822"/>
      <c r="DV6" s="822"/>
      <c r="DW6" s="822"/>
      <c r="DX6" s="822"/>
      <c r="DY6" s="822"/>
      <c r="DZ6" s="822"/>
      <c r="EA6" s="822"/>
      <c r="EB6" s="822"/>
      <c r="EC6" s="822"/>
      <c r="ED6" s="822"/>
      <c r="EE6" s="822"/>
      <c r="EF6" s="822"/>
      <c r="EG6" s="822"/>
      <c r="EH6" s="822"/>
      <c r="EI6" s="822"/>
      <c r="EJ6" s="822"/>
      <c r="EK6" s="822"/>
      <c r="EL6" s="822"/>
      <c r="EM6" s="822"/>
      <c r="EN6" s="822"/>
      <c r="EO6" s="822"/>
      <c r="EP6" s="822"/>
      <c r="EQ6" s="822"/>
      <c r="ER6" s="822"/>
      <c r="ES6" s="822"/>
      <c r="ET6" s="822"/>
      <c r="EU6" s="822"/>
      <c r="EV6" s="822"/>
      <c r="EW6" s="822"/>
      <c r="EX6" s="822"/>
      <c r="EY6" s="822"/>
      <c r="EZ6" s="822"/>
      <c r="FA6" s="822"/>
      <c r="FB6" s="822"/>
      <c r="FC6" s="822"/>
      <c r="FD6" s="822"/>
      <c r="FE6" s="822"/>
      <c r="FF6" s="822"/>
      <c r="FG6" s="822"/>
      <c r="FH6" s="822"/>
      <c r="FI6" s="822"/>
      <c r="FJ6" s="822"/>
      <c r="FK6" s="822"/>
      <c r="FL6" s="822"/>
      <c r="FM6" s="822"/>
      <c r="FN6" s="822"/>
      <c r="FO6" s="822"/>
      <c r="FP6" s="822"/>
      <c r="FQ6" s="822"/>
      <c r="FR6" s="822"/>
      <c r="FS6" s="822"/>
      <c r="FT6" s="822"/>
      <c r="FU6" s="822"/>
      <c r="FV6" s="822"/>
      <c r="FW6" s="822"/>
      <c r="FX6" s="822"/>
      <c r="FY6" s="822"/>
      <c r="FZ6" s="822"/>
      <c r="GA6" s="822"/>
      <c r="GB6" s="822"/>
      <c r="GC6" s="822"/>
      <c r="GD6" s="822"/>
      <c r="GE6" s="822"/>
      <c r="GF6" s="822"/>
      <c r="GG6" s="822"/>
      <c r="GH6" s="822"/>
      <c r="GI6" s="822"/>
      <c r="GJ6" s="822"/>
      <c r="GK6" s="822"/>
      <c r="GL6" s="822"/>
      <c r="GM6" s="822"/>
      <c r="GN6" s="822"/>
      <c r="GO6" s="822"/>
      <c r="GP6" s="822"/>
      <c r="GQ6" s="822"/>
      <c r="GR6" s="822"/>
      <c r="GS6" s="822"/>
      <c r="GT6" s="822"/>
      <c r="GU6" s="822"/>
      <c r="GV6" s="822"/>
      <c r="GW6" s="822"/>
      <c r="GX6" s="822"/>
      <c r="GY6" s="822"/>
      <c r="GZ6" s="822"/>
      <c r="HA6" s="822"/>
      <c r="HB6" s="822"/>
      <c r="HC6" s="822"/>
      <c r="HD6" s="822"/>
      <c r="HE6" s="822"/>
      <c r="HF6" s="822"/>
      <c r="HG6" s="822"/>
      <c r="HH6" s="822"/>
      <c r="HI6" s="822"/>
      <c r="HJ6" s="822"/>
      <c r="HK6" s="822"/>
      <c r="HL6" s="822"/>
      <c r="HM6" s="822"/>
      <c r="HN6" s="822"/>
      <c r="HO6" s="822"/>
      <c r="HP6" s="822"/>
      <c r="HQ6" s="822"/>
      <c r="HR6" s="822"/>
      <c r="HS6" s="822"/>
      <c r="HT6" s="822"/>
      <c r="HU6" s="822"/>
      <c r="HV6" s="822"/>
      <c r="HW6" s="822"/>
      <c r="HX6" s="822"/>
      <c r="HY6" s="822"/>
      <c r="HZ6" s="822"/>
      <c r="IA6" s="822"/>
      <c r="IB6" s="822"/>
      <c r="IC6" s="822"/>
      <c r="ID6" s="822"/>
      <c r="IE6" s="822"/>
      <c r="IF6" s="822"/>
      <c r="IG6" s="822"/>
      <c r="IH6" s="822"/>
      <c r="II6" s="822"/>
      <c r="IJ6" s="822"/>
      <c r="IK6" s="822"/>
      <c r="IL6" s="822"/>
      <c r="IM6" s="822"/>
      <c r="IN6" s="822"/>
      <c r="IO6" s="822"/>
      <c r="IP6" s="822"/>
      <c r="IQ6" s="822"/>
      <c r="IR6" s="822"/>
      <c r="IS6" s="822"/>
      <c r="IT6" s="822"/>
      <c r="IU6" s="822"/>
      <c r="IV6" s="822"/>
    </row>
    <row r="7" spans="1:256" ht="132">
      <c r="A7" s="840"/>
      <c r="B7" s="844" t="s">
        <v>1108</v>
      </c>
      <c r="C7" s="842"/>
      <c r="D7" s="843"/>
      <c r="E7" s="821"/>
      <c r="F7" s="895"/>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2"/>
      <c r="AY7" s="822"/>
      <c r="AZ7" s="822"/>
      <c r="BA7" s="822"/>
      <c r="BB7" s="822"/>
      <c r="BC7" s="822"/>
      <c r="BD7" s="822"/>
      <c r="BE7" s="822"/>
      <c r="BF7" s="822"/>
      <c r="BG7" s="822"/>
      <c r="BH7" s="822"/>
      <c r="BI7" s="822"/>
      <c r="BJ7" s="822"/>
      <c r="BK7" s="822"/>
      <c r="BL7" s="822"/>
      <c r="BM7" s="822"/>
      <c r="BN7" s="822"/>
      <c r="BO7" s="822"/>
      <c r="BP7" s="822"/>
      <c r="BQ7" s="822"/>
      <c r="BR7" s="822"/>
      <c r="BS7" s="822"/>
      <c r="BT7" s="822"/>
      <c r="BU7" s="822"/>
      <c r="BV7" s="822"/>
      <c r="BW7" s="822"/>
      <c r="BX7" s="822"/>
      <c r="BY7" s="822"/>
      <c r="BZ7" s="822"/>
      <c r="CA7" s="822"/>
      <c r="CB7" s="822"/>
      <c r="CC7" s="822"/>
      <c r="CD7" s="822"/>
      <c r="CE7" s="822"/>
      <c r="CF7" s="822"/>
      <c r="CG7" s="822"/>
      <c r="CH7" s="822"/>
      <c r="CI7" s="822"/>
      <c r="CJ7" s="822"/>
      <c r="CK7" s="822"/>
      <c r="CL7" s="822"/>
      <c r="CM7" s="822"/>
      <c r="CN7" s="822"/>
      <c r="CO7" s="822"/>
      <c r="CP7" s="822"/>
      <c r="CQ7" s="822"/>
      <c r="CR7" s="822"/>
      <c r="CS7" s="822"/>
      <c r="CT7" s="822"/>
      <c r="CU7" s="822"/>
      <c r="CV7" s="822"/>
      <c r="CW7" s="822"/>
      <c r="CX7" s="822"/>
      <c r="CY7" s="822"/>
      <c r="CZ7" s="822"/>
      <c r="DA7" s="822"/>
      <c r="DB7" s="822"/>
      <c r="DC7" s="822"/>
      <c r="DD7" s="822"/>
      <c r="DE7" s="822"/>
      <c r="DF7" s="822"/>
      <c r="DG7" s="822"/>
      <c r="DH7" s="822"/>
      <c r="DI7" s="822"/>
      <c r="DJ7" s="822"/>
      <c r="DK7" s="822"/>
      <c r="DL7" s="822"/>
      <c r="DM7" s="822"/>
      <c r="DN7" s="822"/>
      <c r="DO7" s="822"/>
      <c r="DP7" s="822"/>
      <c r="DQ7" s="822"/>
      <c r="DR7" s="822"/>
      <c r="DS7" s="822"/>
      <c r="DT7" s="822"/>
      <c r="DU7" s="822"/>
      <c r="DV7" s="822"/>
      <c r="DW7" s="822"/>
      <c r="DX7" s="822"/>
      <c r="DY7" s="822"/>
      <c r="DZ7" s="822"/>
      <c r="EA7" s="822"/>
      <c r="EB7" s="822"/>
      <c r="EC7" s="822"/>
      <c r="ED7" s="822"/>
      <c r="EE7" s="822"/>
      <c r="EF7" s="822"/>
      <c r="EG7" s="822"/>
      <c r="EH7" s="822"/>
      <c r="EI7" s="822"/>
      <c r="EJ7" s="822"/>
      <c r="EK7" s="822"/>
      <c r="EL7" s="822"/>
      <c r="EM7" s="822"/>
      <c r="EN7" s="822"/>
      <c r="EO7" s="822"/>
      <c r="EP7" s="822"/>
      <c r="EQ7" s="822"/>
      <c r="ER7" s="822"/>
      <c r="ES7" s="822"/>
      <c r="ET7" s="822"/>
      <c r="EU7" s="822"/>
      <c r="EV7" s="822"/>
      <c r="EW7" s="822"/>
      <c r="EX7" s="822"/>
      <c r="EY7" s="822"/>
      <c r="EZ7" s="822"/>
      <c r="FA7" s="822"/>
      <c r="FB7" s="822"/>
      <c r="FC7" s="822"/>
      <c r="FD7" s="822"/>
      <c r="FE7" s="822"/>
      <c r="FF7" s="822"/>
      <c r="FG7" s="822"/>
      <c r="FH7" s="822"/>
      <c r="FI7" s="822"/>
      <c r="FJ7" s="822"/>
      <c r="FK7" s="822"/>
      <c r="FL7" s="822"/>
      <c r="FM7" s="822"/>
      <c r="FN7" s="822"/>
      <c r="FO7" s="822"/>
      <c r="FP7" s="822"/>
      <c r="FQ7" s="822"/>
      <c r="FR7" s="822"/>
      <c r="FS7" s="822"/>
      <c r="FT7" s="822"/>
      <c r="FU7" s="822"/>
      <c r="FV7" s="822"/>
      <c r="FW7" s="822"/>
      <c r="FX7" s="822"/>
      <c r="FY7" s="822"/>
      <c r="FZ7" s="822"/>
      <c r="GA7" s="822"/>
      <c r="GB7" s="822"/>
      <c r="GC7" s="822"/>
      <c r="GD7" s="822"/>
      <c r="GE7" s="822"/>
      <c r="GF7" s="822"/>
      <c r="GG7" s="822"/>
      <c r="GH7" s="822"/>
      <c r="GI7" s="822"/>
      <c r="GJ7" s="822"/>
      <c r="GK7" s="822"/>
      <c r="GL7" s="822"/>
      <c r="GM7" s="822"/>
      <c r="GN7" s="822"/>
      <c r="GO7" s="822"/>
      <c r="GP7" s="822"/>
      <c r="GQ7" s="822"/>
      <c r="GR7" s="822"/>
      <c r="GS7" s="822"/>
      <c r="GT7" s="822"/>
      <c r="GU7" s="822"/>
      <c r="GV7" s="822"/>
      <c r="GW7" s="822"/>
      <c r="GX7" s="822"/>
      <c r="GY7" s="822"/>
      <c r="GZ7" s="822"/>
      <c r="HA7" s="822"/>
      <c r="HB7" s="822"/>
      <c r="HC7" s="822"/>
      <c r="HD7" s="822"/>
      <c r="HE7" s="822"/>
      <c r="HF7" s="822"/>
      <c r="HG7" s="822"/>
      <c r="HH7" s="822"/>
      <c r="HI7" s="822"/>
      <c r="HJ7" s="822"/>
      <c r="HK7" s="822"/>
      <c r="HL7" s="822"/>
      <c r="HM7" s="822"/>
      <c r="HN7" s="822"/>
      <c r="HO7" s="822"/>
      <c r="HP7" s="822"/>
      <c r="HQ7" s="822"/>
      <c r="HR7" s="822"/>
      <c r="HS7" s="822"/>
      <c r="HT7" s="822"/>
      <c r="HU7" s="822"/>
      <c r="HV7" s="822"/>
      <c r="HW7" s="822"/>
      <c r="HX7" s="822"/>
      <c r="HY7" s="822"/>
      <c r="HZ7" s="822"/>
      <c r="IA7" s="822"/>
      <c r="IB7" s="822"/>
      <c r="IC7" s="822"/>
      <c r="ID7" s="822"/>
      <c r="IE7" s="822"/>
      <c r="IF7" s="822"/>
      <c r="IG7" s="822"/>
      <c r="IH7" s="822"/>
      <c r="II7" s="822"/>
      <c r="IJ7" s="822"/>
      <c r="IK7" s="822"/>
      <c r="IL7" s="822"/>
      <c r="IM7" s="822"/>
      <c r="IN7" s="822"/>
      <c r="IO7" s="822"/>
      <c r="IP7" s="822"/>
      <c r="IQ7" s="822"/>
      <c r="IR7" s="822"/>
      <c r="IS7" s="822"/>
      <c r="IT7" s="822"/>
      <c r="IU7" s="822"/>
      <c r="IV7" s="822"/>
    </row>
    <row r="8" spans="1:256">
      <c r="A8" s="238"/>
      <c r="B8" s="239"/>
      <c r="C8" s="240"/>
      <c r="D8" s="241"/>
      <c r="E8" s="818"/>
      <c r="F8" s="893"/>
      <c r="G8" s="201"/>
      <c r="H8" s="204"/>
      <c r="I8" s="204"/>
      <c r="J8" s="204"/>
      <c r="K8" s="204"/>
      <c r="L8" s="204"/>
      <c r="M8" s="204"/>
      <c r="N8" s="204"/>
      <c r="O8" s="204"/>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c r="IK8" s="201"/>
      <c r="IL8" s="201"/>
      <c r="IM8" s="201"/>
      <c r="IN8" s="201"/>
      <c r="IO8" s="201"/>
      <c r="IP8" s="201"/>
      <c r="IQ8" s="201"/>
      <c r="IR8" s="201"/>
      <c r="IS8" s="201"/>
      <c r="IT8" s="201"/>
      <c r="IU8" s="201"/>
      <c r="IV8" s="201"/>
    </row>
    <row r="9" spans="1:256">
      <c r="A9" s="845" t="s">
        <v>772</v>
      </c>
      <c r="B9" s="846" t="s">
        <v>773</v>
      </c>
      <c r="C9" s="240"/>
      <c r="D9" s="241"/>
      <c r="E9" s="818"/>
      <c r="F9" s="893"/>
      <c r="G9" s="201"/>
      <c r="H9" s="204"/>
      <c r="I9" s="204"/>
      <c r="J9" s="204"/>
      <c r="K9" s="204"/>
      <c r="L9" s="204"/>
      <c r="M9" s="204"/>
      <c r="N9" s="204"/>
      <c r="O9" s="204"/>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c r="HN9" s="201"/>
      <c r="HO9" s="201"/>
      <c r="HP9" s="201"/>
      <c r="HQ9" s="201"/>
      <c r="HR9" s="201"/>
      <c r="HS9" s="201"/>
      <c r="HT9" s="201"/>
      <c r="HU9" s="201"/>
      <c r="HV9" s="201"/>
      <c r="HW9" s="201"/>
      <c r="HX9" s="201"/>
      <c r="HY9" s="201"/>
      <c r="HZ9" s="201"/>
      <c r="IA9" s="201"/>
      <c r="IB9" s="201"/>
      <c r="IC9" s="201"/>
      <c r="ID9" s="201"/>
      <c r="IE9" s="201"/>
      <c r="IF9" s="201"/>
      <c r="IG9" s="201"/>
      <c r="IH9" s="201"/>
      <c r="II9" s="201"/>
      <c r="IJ9" s="201"/>
      <c r="IK9" s="201"/>
      <c r="IL9" s="201"/>
      <c r="IM9" s="201"/>
      <c r="IN9" s="201"/>
      <c r="IO9" s="201"/>
      <c r="IP9" s="201"/>
      <c r="IQ9" s="201"/>
      <c r="IR9" s="201"/>
      <c r="IS9" s="201"/>
      <c r="IT9" s="201"/>
      <c r="IU9" s="201"/>
      <c r="IV9" s="201"/>
    </row>
    <row r="10" spans="1:256">
      <c r="A10" s="845"/>
      <c r="B10" s="846"/>
      <c r="C10" s="240"/>
      <c r="D10" s="241"/>
      <c r="E10" s="818"/>
      <c r="F10" s="893"/>
      <c r="G10" s="201"/>
      <c r="H10" s="204"/>
      <c r="I10" s="204"/>
      <c r="J10" s="204"/>
      <c r="K10" s="204"/>
      <c r="L10" s="204"/>
      <c r="M10" s="204"/>
      <c r="N10" s="204"/>
      <c r="O10" s="204"/>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c r="HN10" s="201"/>
      <c r="HO10" s="201"/>
      <c r="HP10" s="201"/>
      <c r="HQ10" s="201"/>
      <c r="HR10" s="201"/>
      <c r="HS10" s="201"/>
      <c r="HT10" s="201"/>
      <c r="HU10" s="201"/>
      <c r="HV10" s="201"/>
      <c r="HW10" s="201"/>
      <c r="HX10" s="201"/>
      <c r="HY10" s="201"/>
      <c r="HZ10" s="201"/>
      <c r="IA10" s="201"/>
      <c r="IB10" s="201"/>
      <c r="IC10" s="201"/>
      <c r="ID10" s="201"/>
      <c r="IE10" s="201"/>
      <c r="IF10" s="201"/>
      <c r="IG10" s="201"/>
      <c r="IH10" s="201"/>
      <c r="II10" s="201"/>
      <c r="IJ10" s="201"/>
      <c r="IK10" s="201"/>
      <c r="IL10" s="201"/>
      <c r="IM10" s="201"/>
      <c r="IN10" s="201"/>
      <c r="IO10" s="201"/>
      <c r="IP10" s="201"/>
      <c r="IQ10" s="201"/>
      <c r="IR10" s="201"/>
      <c r="IS10" s="201"/>
      <c r="IT10" s="201"/>
      <c r="IU10" s="201"/>
      <c r="IV10" s="201"/>
    </row>
    <row r="11" spans="1:256">
      <c r="A11" s="847"/>
      <c r="B11" s="848" t="s">
        <v>1107</v>
      </c>
      <c r="C11" s="849"/>
      <c r="D11" s="850"/>
      <c r="E11" s="823"/>
      <c r="F11" s="896"/>
      <c r="H11" s="360"/>
      <c r="I11" s="360"/>
      <c r="J11" s="360"/>
      <c r="K11" s="360"/>
      <c r="L11" s="360"/>
      <c r="M11" s="360"/>
      <c r="N11" s="360"/>
      <c r="O11" s="360"/>
    </row>
    <row r="12" spans="1:256" ht="48">
      <c r="A12" s="851">
        <v>1</v>
      </c>
      <c r="B12" s="852" t="s">
        <v>1109</v>
      </c>
      <c r="C12" s="853"/>
      <c r="D12" s="843"/>
      <c r="E12" s="821"/>
      <c r="F12" s="895">
        <v>0</v>
      </c>
    </row>
    <row r="13" spans="1:256">
      <c r="A13" s="854"/>
      <c r="B13" s="855" t="s">
        <v>1110</v>
      </c>
      <c r="C13" s="853" t="s">
        <v>353</v>
      </c>
      <c r="D13" s="843">
        <v>17</v>
      </c>
      <c r="E13" s="821"/>
      <c r="F13" s="895">
        <f>D13*E13</f>
        <v>0</v>
      </c>
      <c r="G13" s="824"/>
      <c r="H13" s="360"/>
      <c r="I13" s="360"/>
      <c r="J13" s="825"/>
      <c r="K13" s="826"/>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360"/>
      <c r="EJ13" s="360"/>
      <c r="EK13" s="360"/>
      <c r="EL13" s="360"/>
      <c r="EM13" s="360"/>
      <c r="EN13" s="360"/>
      <c r="EO13" s="360"/>
      <c r="EP13" s="360"/>
      <c r="EQ13" s="360"/>
      <c r="ER13" s="360"/>
      <c r="ES13" s="360"/>
      <c r="ET13" s="360"/>
      <c r="EU13" s="360"/>
      <c r="EV13" s="360"/>
      <c r="EW13" s="360"/>
      <c r="EX13" s="360"/>
      <c r="EY13" s="360"/>
      <c r="EZ13" s="360"/>
      <c r="FA13" s="360"/>
      <c r="FB13" s="360"/>
      <c r="FC13" s="360"/>
      <c r="FD13" s="360"/>
      <c r="FE13" s="360"/>
      <c r="FF13" s="360"/>
      <c r="FG13" s="360"/>
      <c r="FH13" s="360"/>
      <c r="FI13" s="360"/>
      <c r="FJ13" s="360"/>
      <c r="FK13" s="360"/>
      <c r="FL13" s="360"/>
      <c r="FM13" s="360"/>
      <c r="FN13" s="360"/>
      <c r="FO13" s="360"/>
      <c r="FP13" s="360"/>
      <c r="FQ13" s="360"/>
      <c r="FR13" s="360"/>
      <c r="FS13" s="360"/>
      <c r="FT13" s="360"/>
      <c r="FU13" s="360"/>
      <c r="FV13" s="360"/>
      <c r="FW13" s="360"/>
      <c r="FX13" s="360"/>
      <c r="FY13" s="360"/>
      <c r="FZ13" s="360"/>
      <c r="GA13" s="360"/>
      <c r="GB13" s="360"/>
      <c r="GC13" s="360"/>
      <c r="GD13" s="360"/>
      <c r="GE13" s="360"/>
      <c r="GF13" s="360"/>
      <c r="GG13" s="360"/>
      <c r="GH13" s="360"/>
      <c r="GI13" s="360"/>
      <c r="GJ13" s="360"/>
      <c r="GK13" s="360"/>
      <c r="GL13" s="360"/>
      <c r="GM13" s="360"/>
      <c r="GN13" s="360"/>
      <c r="GO13" s="360"/>
      <c r="GP13" s="360"/>
      <c r="GQ13" s="360"/>
      <c r="GR13" s="360"/>
      <c r="GS13" s="360"/>
      <c r="GT13" s="360"/>
      <c r="GU13" s="360"/>
      <c r="GV13" s="360"/>
      <c r="GW13" s="360"/>
      <c r="GX13" s="360"/>
      <c r="GY13" s="360"/>
      <c r="GZ13" s="360"/>
      <c r="HA13" s="360"/>
      <c r="HB13" s="360"/>
      <c r="HC13" s="360"/>
      <c r="HD13" s="360"/>
      <c r="HE13" s="360"/>
      <c r="HF13" s="360"/>
      <c r="HG13" s="360"/>
      <c r="HH13" s="360"/>
      <c r="HI13" s="360"/>
      <c r="HJ13" s="360"/>
      <c r="HK13" s="360"/>
      <c r="HL13" s="360"/>
      <c r="HM13" s="360"/>
      <c r="HN13" s="360"/>
      <c r="HO13" s="360"/>
      <c r="HP13" s="360"/>
      <c r="HQ13" s="360"/>
      <c r="HR13" s="360"/>
      <c r="HS13" s="360"/>
      <c r="HT13" s="360"/>
      <c r="HU13" s="360"/>
      <c r="HV13" s="360"/>
      <c r="HW13" s="360"/>
      <c r="HX13" s="360"/>
      <c r="HY13" s="360"/>
      <c r="HZ13" s="360"/>
      <c r="IA13" s="360"/>
      <c r="IB13" s="360"/>
      <c r="IC13" s="360"/>
      <c r="ID13" s="360"/>
      <c r="IE13" s="360"/>
      <c r="IF13" s="360"/>
      <c r="IG13" s="360"/>
      <c r="IH13" s="360"/>
      <c r="II13" s="360"/>
      <c r="IJ13" s="360"/>
      <c r="IK13" s="360"/>
      <c r="IL13" s="360"/>
      <c r="IM13" s="360"/>
      <c r="IN13" s="360"/>
      <c r="IO13" s="360"/>
      <c r="IP13" s="360"/>
      <c r="IQ13" s="360"/>
      <c r="IR13" s="360"/>
      <c r="IS13" s="360"/>
      <c r="IT13" s="360"/>
      <c r="IU13" s="360"/>
      <c r="IV13" s="360"/>
    </row>
    <row r="14" spans="1:256">
      <c r="A14" s="854"/>
      <c r="B14" s="855" t="s">
        <v>1111</v>
      </c>
      <c r="C14" s="853" t="s">
        <v>353</v>
      </c>
      <c r="D14" s="843">
        <v>17</v>
      </c>
      <c r="E14" s="821"/>
      <c r="F14" s="895">
        <f>D14*E14</f>
        <v>0</v>
      </c>
      <c r="G14" s="824"/>
      <c r="H14" s="360"/>
      <c r="I14" s="360"/>
      <c r="J14" s="825"/>
      <c r="K14" s="826"/>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360"/>
      <c r="GP14" s="360"/>
      <c r="GQ14" s="360"/>
      <c r="GR14" s="360"/>
      <c r="GS14" s="360"/>
      <c r="GT14" s="360"/>
      <c r="GU14" s="360"/>
      <c r="GV14" s="360"/>
      <c r="GW14" s="360"/>
      <c r="GX14" s="360"/>
      <c r="GY14" s="360"/>
      <c r="GZ14" s="360"/>
      <c r="HA14" s="360"/>
      <c r="HB14" s="360"/>
      <c r="HC14" s="360"/>
      <c r="HD14" s="360"/>
      <c r="HE14" s="360"/>
      <c r="HF14" s="360"/>
      <c r="HG14" s="360"/>
      <c r="HH14" s="360"/>
      <c r="HI14" s="360"/>
      <c r="HJ14" s="360"/>
      <c r="HK14" s="360"/>
      <c r="HL14" s="360"/>
      <c r="HM14" s="360"/>
      <c r="HN14" s="360"/>
      <c r="HO14" s="360"/>
      <c r="HP14" s="360"/>
      <c r="HQ14" s="360"/>
      <c r="HR14" s="360"/>
      <c r="HS14" s="360"/>
      <c r="HT14" s="360"/>
      <c r="HU14" s="360"/>
      <c r="HV14" s="360"/>
      <c r="HW14" s="360"/>
      <c r="HX14" s="360"/>
      <c r="HY14" s="360"/>
      <c r="HZ14" s="360"/>
      <c r="IA14" s="360"/>
      <c r="IB14" s="360"/>
      <c r="IC14" s="360"/>
      <c r="ID14" s="360"/>
      <c r="IE14" s="360"/>
      <c r="IF14" s="360"/>
      <c r="IG14" s="360"/>
      <c r="IH14" s="360"/>
      <c r="II14" s="360"/>
      <c r="IJ14" s="360"/>
      <c r="IK14" s="360"/>
      <c r="IL14" s="360"/>
      <c r="IM14" s="360"/>
      <c r="IN14" s="360"/>
      <c r="IO14" s="360"/>
      <c r="IP14" s="360"/>
      <c r="IQ14" s="360"/>
      <c r="IR14" s="360"/>
      <c r="IS14" s="360"/>
      <c r="IT14" s="360"/>
      <c r="IU14" s="360"/>
      <c r="IV14" s="360"/>
    </row>
    <row r="15" spans="1:256">
      <c r="A15" s="854"/>
      <c r="B15" s="841"/>
      <c r="C15" s="842"/>
      <c r="D15" s="856"/>
      <c r="E15" s="827"/>
      <c r="F15" s="897"/>
      <c r="G15" s="824"/>
      <c r="H15" s="360"/>
      <c r="I15" s="360"/>
      <c r="J15" s="825"/>
      <c r="K15" s="826"/>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0"/>
      <c r="FA15" s="360"/>
      <c r="FB15" s="360"/>
      <c r="FC15" s="360"/>
      <c r="FD15" s="360"/>
      <c r="FE15" s="360"/>
      <c r="FF15" s="360"/>
      <c r="FG15" s="360"/>
      <c r="FH15" s="360"/>
      <c r="FI15" s="360"/>
      <c r="FJ15" s="360"/>
      <c r="FK15" s="360"/>
      <c r="FL15" s="360"/>
      <c r="FM15" s="360"/>
      <c r="FN15" s="360"/>
      <c r="FO15" s="360"/>
      <c r="FP15" s="360"/>
      <c r="FQ15" s="360"/>
      <c r="FR15" s="360"/>
      <c r="FS15" s="360"/>
      <c r="FT15" s="360"/>
      <c r="FU15" s="360"/>
      <c r="FV15" s="360"/>
      <c r="FW15" s="360"/>
      <c r="FX15" s="360"/>
      <c r="FY15" s="360"/>
      <c r="FZ15" s="360"/>
      <c r="GA15" s="360"/>
      <c r="GB15" s="360"/>
      <c r="GC15" s="360"/>
      <c r="GD15" s="360"/>
      <c r="GE15" s="360"/>
      <c r="GF15" s="360"/>
      <c r="GG15" s="360"/>
      <c r="GH15" s="360"/>
      <c r="GI15" s="360"/>
      <c r="GJ15" s="360"/>
      <c r="GK15" s="360"/>
      <c r="GL15" s="360"/>
      <c r="GM15" s="360"/>
      <c r="GN15" s="360"/>
      <c r="GO15" s="360"/>
      <c r="GP15" s="360"/>
      <c r="GQ15" s="360"/>
      <c r="GR15" s="360"/>
      <c r="GS15" s="360"/>
      <c r="GT15" s="360"/>
      <c r="GU15" s="360"/>
      <c r="GV15" s="360"/>
      <c r="GW15" s="360"/>
      <c r="GX15" s="360"/>
      <c r="GY15" s="360"/>
      <c r="GZ15" s="360"/>
      <c r="HA15" s="360"/>
      <c r="HB15" s="360"/>
      <c r="HC15" s="360"/>
      <c r="HD15" s="360"/>
      <c r="HE15" s="360"/>
      <c r="HF15" s="360"/>
      <c r="HG15" s="360"/>
      <c r="HH15" s="360"/>
      <c r="HI15" s="360"/>
      <c r="HJ15" s="360"/>
      <c r="HK15" s="360"/>
      <c r="HL15" s="360"/>
      <c r="HM15" s="360"/>
      <c r="HN15" s="360"/>
      <c r="HO15" s="360"/>
      <c r="HP15" s="360"/>
      <c r="HQ15" s="360"/>
      <c r="HR15" s="360"/>
      <c r="HS15" s="360"/>
      <c r="HT15" s="360"/>
      <c r="HU15" s="360"/>
      <c r="HV15" s="360"/>
      <c r="HW15" s="360"/>
      <c r="HX15" s="360"/>
      <c r="HY15" s="360"/>
      <c r="HZ15" s="360"/>
      <c r="IA15" s="360"/>
      <c r="IB15" s="360"/>
      <c r="IC15" s="360"/>
      <c r="ID15" s="360"/>
      <c r="IE15" s="360"/>
      <c r="IF15" s="360"/>
      <c r="IG15" s="360"/>
      <c r="IH15" s="360"/>
      <c r="II15" s="360"/>
      <c r="IJ15" s="360"/>
      <c r="IK15" s="360"/>
      <c r="IL15" s="360"/>
      <c r="IM15" s="360"/>
      <c r="IN15" s="360"/>
      <c r="IO15" s="360"/>
      <c r="IP15" s="360"/>
      <c r="IQ15" s="360"/>
      <c r="IR15" s="360"/>
      <c r="IS15" s="360"/>
      <c r="IT15" s="360"/>
      <c r="IU15" s="360"/>
      <c r="IV15" s="360"/>
    </row>
    <row r="16" spans="1:256" ht="114.75">
      <c r="A16" s="851">
        <v>2</v>
      </c>
      <c r="B16" s="123" t="s">
        <v>1112</v>
      </c>
      <c r="C16" s="857" t="s">
        <v>1113</v>
      </c>
      <c r="D16" s="856">
        <v>10</v>
      </c>
      <c r="E16" s="827"/>
      <c r="F16" s="895">
        <f>D16*E16</f>
        <v>0</v>
      </c>
      <c r="G16" s="824"/>
      <c r="H16" s="360"/>
      <c r="I16" s="360"/>
      <c r="J16" s="825"/>
      <c r="K16" s="826"/>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0"/>
      <c r="EN16" s="360"/>
      <c r="EO16" s="360"/>
      <c r="EP16" s="360"/>
      <c r="EQ16" s="360"/>
      <c r="ER16" s="360"/>
      <c r="ES16" s="360"/>
      <c r="ET16" s="360"/>
      <c r="EU16" s="360"/>
      <c r="EV16" s="360"/>
      <c r="EW16" s="360"/>
      <c r="EX16" s="360"/>
      <c r="EY16" s="360"/>
      <c r="EZ16" s="360"/>
      <c r="FA16" s="360"/>
      <c r="FB16" s="360"/>
      <c r="FC16" s="360"/>
      <c r="FD16" s="360"/>
      <c r="FE16" s="360"/>
      <c r="FF16" s="360"/>
      <c r="FG16" s="360"/>
      <c r="FH16" s="360"/>
      <c r="FI16" s="360"/>
      <c r="FJ16" s="360"/>
      <c r="FK16" s="360"/>
      <c r="FL16" s="360"/>
      <c r="FM16" s="360"/>
      <c r="FN16" s="360"/>
      <c r="FO16" s="360"/>
      <c r="FP16" s="360"/>
      <c r="FQ16" s="360"/>
      <c r="FR16" s="360"/>
      <c r="FS16" s="360"/>
      <c r="FT16" s="360"/>
      <c r="FU16" s="360"/>
      <c r="FV16" s="360"/>
      <c r="FW16" s="360"/>
      <c r="FX16" s="360"/>
      <c r="FY16" s="360"/>
      <c r="FZ16" s="360"/>
      <c r="GA16" s="360"/>
      <c r="GB16" s="360"/>
      <c r="GC16" s="360"/>
      <c r="GD16" s="360"/>
      <c r="GE16" s="360"/>
      <c r="GF16" s="360"/>
      <c r="GG16" s="360"/>
      <c r="GH16" s="360"/>
      <c r="GI16" s="360"/>
      <c r="GJ16" s="360"/>
      <c r="GK16" s="360"/>
      <c r="GL16" s="360"/>
      <c r="GM16" s="360"/>
      <c r="GN16" s="360"/>
      <c r="GO16" s="360"/>
      <c r="GP16" s="360"/>
      <c r="GQ16" s="360"/>
      <c r="GR16" s="360"/>
      <c r="GS16" s="360"/>
      <c r="GT16" s="360"/>
      <c r="GU16" s="360"/>
      <c r="GV16" s="360"/>
      <c r="GW16" s="360"/>
      <c r="GX16" s="360"/>
      <c r="GY16" s="360"/>
      <c r="GZ16" s="360"/>
      <c r="HA16" s="360"/>
      <c r="HB16" s="360"/>
      <c r="HC16" s="360"/>
      <c r="HD16" s="360"/>
      <c r="HE16" s="360"/>
      <c r="HF16" s="360"/>
      <c r="HG16" s="360"/>
      <c r="HH16" s="360"/>
      <c r="HI16" s="360"/>
      <c r="HJ16" s="360"/>
      <c r="HK16" s="360"/>
      <c r="HL16" s="360"/>
      <c r="HM16" s="360"/>
      <c r="HN16" s="360"/>
      <c r="HO16" s="360"/>
      <c r="HP16" s="360"/>
      <c r="HQ16" s="360"/>
      <c r="HR16" s="360"/>
      <c r="HS16" s="360"/>
      <c r="HT16" s="360"/>
      <c r="HU16" s="360"/>
      <c r="HV16" s="360"/>
      <c r="HW16" s="360"/>
      <c r="HX16" s="360"/>
      <c r="HY16" s="360"/>
      <c r="HZ16" s="360"/>
      <c r="IA16" s="360"/>
      <c r="IB16" s="360"/>
      <c r="IC16" s="360"/>
      <c r="ID16" s="360"/>
      <c r="IE16" s="360"/>
      <c r="IF16" s="360"/>
      <c r="IG16" s="360"/>
      <c r="IH16" s="360"/>
      <c r="II16" s="360"/>
      <c r="IJ16" s="360"/>
      <c r="IK16" s="360"/>
      <c r="IL16" s="360"/>
      <c r="IM16" s="360"/>
      <c r="IN16" s="360"/>
      <c r="IO16" s="360"/>
      <c r="IP16" s="360"/>
      <c r="IQ16" s="360"/>
      <c r="IR16" s="360"/>
      <c r="IS16" s="360"/>
      <c r="IT16" s="360"/>
      <c r="IU16" s="360"/>
      <c r="IV16" s="360"/>
    </row>
    <row r="17" spans="1:256">
      <c r="A17" s="840"/>
      <c r="B17" s="841"/>
      <c r="C17" s="842"/>
      <c r="D17" s="843"/>
      <c r="E17" s="821"/>
      <c r="F17" s="895"/>
    </row>
    <row r="18" spans="1:256">
      <c r="A18" s="847"/>
      <c r="B18" s="848" t="s">
        <v>1114</v>
      </c>
      <c r="C18" s="849"/>
      <c r="D18" s="850"/>
      <c r="E18" s="823"/>
      <c r="F18" s="896"/>
    </row>
    <row r="19" spans="1:256" ht="63.75">
      <c r="A19" s="858">
        <f>COUNT($A$1:A18)+1</f>
        <v>3</v>
      </c>
      <c r="B19" s="859" t="s">
        <v>1115</v>
      </c>
      <c r="C19" s="860" t="s">
        <v>865</v>
      </c>
      <c r="D19" s="861">
        <v>65</v>
      </c>
      <c r="E19" s="828"/>
      <c r="F19" s="898">
        <f>ROUND(D19*E19,2)</f>
        <v>0</v>
      </c>
    </row>
    <row r="20" spans="1:256">
      <c r="A20" s="847"/>
      <c r="B20" s="848"/>
      <c r="C20" s="849"/>
      <c r="D20" s="850"/>
      <c r="E20" s="823"/>
      <c r="F20" s="896"/>
    </row>
    <row r="21" spans="1:256" ht="102">
      <c r="A21" s="858">
        <f>COUNT($A$1:A20)+1</f>
        <v>4</v>
      </c>
      <c r="B21" s="862" t="s">
        <v>1116</v>
      </c>
      <c r="C21" s="857" t="s">
        <v>1113</v>
      </c>
      <c r="D21" s="856">
        <v>320</v>
      </c>
      <c r="E21" s="827"/>
      <c r="F21" s="895">
        <f>D21*E21</f>
        <v>0</v>
      </c>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60"/>
      <c r="CO21" s="360"/>
      <c r="CP21" s="360"/>
      <c r="CQ21" s="360"/>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360"/>
      <c r="EJ21" s="360"/>
      <c r="EK21" s="360"/>
      <c r="EL21" s="360"/>
      <c r="EM21" s="360"/>
      <c r="EN21" s="360"/>
      <c r="EO21" s="360"/>
      <c r="EP21" s="360"/>
      <c r="EQ21" s="360"/>
      <c r="ER21" s="360"/>
      <c r="ES21" s="360"/>
      <c r="ET21" s="360"/>
      <c r="EU21" s="360"/>
      <c r="EV21" s="360"/>
      <c r="EW21" s="360"/>
      <c r="EX21" s="360"/>
      <c r="EY21" s="360"/>
      <c r="EZ21" s="360"/>
      <c r="FA21" s="360"/>
      <c r="FB21" s="360"/>
      <c r="FC21" s="360"/>
      <c r="FD21" s="360"/>
      <c r="FE21" s="360"/>
      <c r="FF21" s="360"/>
      <c r="FG21" s="360"/>
      <c r="FH21" s="360"/>
      <c r="FI21" s="360"/>
      <c r="FJ21" s="360"/>
      <c r="FK21" s="360"/>
      <c r="FL21" s="360"/>
      <c r="FM21" s="360"/>
      <c r="FN21" s="360"/>
      <c r="FO21" s="360"/>
      <c r="FP21" s="360"/>
      <c r="FQ21" s="360"/>
      <c r="FR21" s="360"/>
      <c r="FS21" s="360"/>
      <c r="FT21" s="360"/>
      <c r="FU21" s="360"/>
      <c r="FV21" s="360"/>
      <c r="FW21" s="360"/>
      <c r="FX21" s="360"/>
      <c r="FY21" s="360"/>
      <c r="FZ21" s="360"/>
      <c r="GA21" s="360"/>
      <c r="GB21" s="360"/>
      <c r="GC21" s="360"/>
      <c r="GD21" s="360"/>
      <c r="GE21" s="360"/>
      <c r="GF21" s="360"/>
      <c r="GG21" s="360"/>
      <c r="GH21" s="360"/>
      <c r="GI21" s="360"/>
      <c r="GJ21" s="360"/>
      <c r="GK21" s="360"/>
      <c r="GL21" s="360"/>
      <c r="GM21" s="360"/>
      <c r="GN21" s="360"/>
      <c r="GO21" s="360"/>
      <c r="GP21" s="360"/>
      <c r="GQ21" s="360"/>
      <c r="GR21" s="360"/>
      <c r="GS21" s="360"/>
      <c r="GT21" s="360"/>
      <c r="GU21" s="360"/>
      <c r="GV21" s="360"/>
      <c r="GW21" s="360"/>
      <c r="GX21" s="360"/>
      <c r="GY21" s="360"/>
      <c r="GZ21" s="360"/>
      <c r="HA21" s="360"/>
      <c r="HB21" s="360"/>
      <c r="HC21" s="360"/>
      <c r="HD21" s="360"/>
      <c r="HE21" s="360"/>
      <c r="HF21" s="360"/>
      <c r="HG21" s="360"/>
      <c r="HH21" s="360"/>
      <c r="HI21" s="360"/>
      <c r="HJ21" s="360"/>
      <c r="HK21" s="360"/>
      <c r="HL21" s="360"/>
      <c r="HM21" s="360"/>
      <c r="HN21" s="360"/>
      <c r="HO21" s="360"/>
      <c r="HP21" s="360"/>
      <c r="HQ21" s="360"/>
      <c r="HR21" s="360"/>
      <c r="HS21" s="360"/>
      <c r="HT21" s="360"/>
      <c r="HU21" s="360"/>
      <c r="HV21" s="360"/>
      <c r="HW21" s="360"/>
      <c r="HX21" s="360"/>
      <c r="HY21" s="360"/>
      <c r="HZ21" s="360"/>
      <c r="IA21" s="360"/>
      <c r="IB21" s="360"/>
      <c r="IC21" s="360"/>
      <c r="ID21" s="360"/>
      <c r="IE21" s="360"/>
      <c r="IF21" s="360"/>
      <c r="IG21" s="360"/>
      <c r="IH21" s="360"/>
      <c r="II21" s="360"/>
      <c r="IJ21" s="360"/>
      <c r="IK21" s="360"/>
      <c r="IL21" s="360"/>
      <c r="IM21" s="360"/>
      <c r="IN21" s="360"/>
      <c r="IO21" s="360"/>
      <c r="IP21" s="360"/>
      <c r="IQ21" s="360"/>
      <c r="IR21" s="360"/>
      <c r="IS21" s="360"/>
      <c r="IT21" s="360"/>
      <c r="IU21" s="360"/>
      <c r="IV21" s="360"/>
    </row>
    <row r="22" spans="1:256">
      <c r="A22" s="863"/>
      <c r="B22" s="864"/>
      <c r="C22" s="853"/>
      <c r="D22" s="856"/>
      <c r="E22" s="821"/>
      <c r="F22" s="895"/>
    </row>
    <row r="23" spans="1:256">
      <c r="A23" s="847"/>
      <c r="B23" s="848" t="s">
        <v>310</v>
      </c>
      <c r="C23" s="849"/>
      <c r="D23" s="850"/>
      <c r="E23" s="823"/>
      <c r="F23" s="896"/>
    </row>
    <row r="24" spans="1:256" ht="38.25">
      <c r="A24" s="858">
        <f>COUNT($A$1:A23)+1</f>
        <v>5</v>
      </c>
      <c r="B24" s="147" t="s">
        <v>1152</v>
      </c>
      <c r="C24" s="865" t="s">
        <v>865</v>
      </c>
      <c r="D24" s="856">
        <v>1</v>
      </c>
      <c r="E24" s="829"/>
      <c r="F24" s="895">
        <f>D24*E24</f>
        <v>0</v>
      </c>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c r="ED24" s="360"/>
      <c r="EE24" s="360"/>
      <c r="EF24" s="360"/>
      <c r="EG24" s="360"/>
      <c r="EH24" s="360"/>
      <c r="EI24" s="360"/>
      <c r="EJ24" s="360"/>
      <c r="EK24" s="360"/>
      <c r="EL24" s="360"/>
      <c r="EM24" s="360"/>
      <c r="EN24" s="360"/>
      <c r="EO24" s="360"/>
      <c r="EP24" s="360"/>
      <c r="EQ24" s="360"/>
      <c r="ER24" s="360"/>
      <c r="ES24" s="360"/>
      <c r="ET24" s="360"/>
      <c r="EU24" s="360"/>
      <c r="EV24" s="360"/>
      <c r="EW24" s="360"/>
      <c r="EX24" s="360"/>
      <c r="EY24" s="360"/>
      <c r="EZ24" s="360"/>
      <c r="FA24" s="360"/>
      <c r="FB24" s="360"/>
      <c r="FC24" s="360"/>
      <c r="FD24" s="360"/>
      <c r="FE24" s="360"/>
      <c r="FF24" s="360"/>
      <c r="FG24" s="360"/>
      <c r="FH24" s="360"/>
      <c r="FI24" s="360"/>
      <c r="FJ24" s="360"/>
      <c r="FK24" s="360"/>
      <c r="FL24" s="360"/>
      <c r="FM24" s="360"/>
      <c r="FN24" s="360"/>
      <c r="FO24" s="360"/>
      <c r="FP24" s="360"/>
      <c r="FQ24" s="360"/>
      <c r="FR24" s="360"/>
      <c r="FS24" s="360"/>
      <c r="FT24" s="360"/>
      <c r="FU24" s="360"/>
      <c r="FV24" s="360"/>
      <c r="FW24" s="360"/>
      <c r="FX24" s="360"/>
      <c r="FY24" s="360"/>
      <c r="FZ24" s="360"/>
      <c r="GA24" s="360"/>
      <c r="GB24" s="360"/>
      <c r="GC24" s="360"/>
      <c r="GD24" s="360"/>
      <c r="GE24" s="360"/>
      <c r="GF24" s="360"/>
      <c r="GG24" s="360"/>
      <c r="GH24" s="360"/>
      <c r="GI24" s="360"/>
      <c r="GJ24" s="360"/>
      <c r="GK24" s="360"/>
      <c r="GL24" s="360"/>
      <c r="GM24" s="360"/>
      <c r="GN24" s="360"/>
      <c r="GO24" s="360"/>
      <c r="GP24" s="360"/>
      <c r="GQ24" s="360"/>
      <c r="GR24" s="360"/>
      <c r="GS24" s="360"/>
      <c r="GT24" s="360"/>
      <c r="GU24" s="360"/>
      <c r="GV24" s="360"/>
      <c r="GW24" s="360"/>
      <c r="GX24" s="360"/>
      <c r="GY24" s="360"/>
      <c r="GZ24" s="360"/>
      <c r="HA24" s="360"/>
      <c r="HB24" s="360"/>
      <c r="HC24" s="360"/>
      <c r="HD24" s="360"/>
      <c r="HE24" s="360"/>
      <c r="HF24" s="360"/>
      <c r="HG24" s="360"/>
      <c r="HH24" s="360"/>
      <c r="HI24" s="360"/>
      <c r="HJ24" s="360"/>
      <c r="HK24" s="360"/>
      <c r="HL24" s="360"/>
      <c r="HM24" s="360"/>
      <c r="HN24" s="360"/>
      <c r="HO24" s="360"/>
      <c r="HP24" s="360"/>
      <c r="HQ24" s="360"/>
      <c r="HR24" s="360"/>
      <c r="HS24" s="360"/>
      <c r="HT24" s="360"/>
      <c r="HU24" s="360"/>
      <c r="HV24" s="360"/>
      <c r="HW24" s="360"/>
      <c r="HX24" s="360"/>
      <c r="HY24" s="360"/>
      <c r="HZ24" s="360"/>
      <c r="IA24" s="360"/>
      <c r="IB24" s="360"/>
      <c r="IC24" s="360"/>
      <c r="ID24" s="360"/>
      <c r="IE24" s="360"/>
      <c r="IF24" s="360"/>
      <c r="IG24" s="360"/>
      <c r="IH24" s="360"/>
      <c r="II24" s="360"/>
      <c r="IJ24" s="360"/>
      <c r="IK24" s="360"/>
      <c r="IL24" s="360"/>
      <c r="IM24" s="360"/>
      <c r="IN24" s="360"/>
      <c r="IO24" s="360"/>
      <c r="IP24" s="360"/>
      <c r="IQ24" s="360"/>
      <c r="IR24" s="360"/>
      <c r="IS24" s="360"/>
      <c r="IT24" s="360"/>
      <c r="IU24" s="360"/>
      <c r="IV24" s="360"/>
    </row>
    <row r="25" spans="1:256" s="220" customFormat="1">
      <c r="A25" s="851"/>
      <c r="B25" s="147"/>
      <c r="C25" s="866"/>
      <c r="D25" s="867"/>
      <c r="E25" s="829"/>
      <c r="F25" s="148"/>
      <c r="G25" s="206"/>
      <c r="H25" s="207"/>
      <c r="I25" s="207"/>
      <c r="J25" s="207"/>
      <c r="K25" s="207"/>
      <c r="L25" s="207"/>
      <c r="M25" s="207"/>
      <c r="N25" s="207"/>
      <c r="O25" s="207"/>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c r="IG25" s="206"/>
      <c r="IH25" s="206"/>
      <c r="II25" s="206"/>
      <c r="IJ25" s="206"/>
      <c r="IK25" s="206"/>
      <c r="IL25" s="206"/>
      <c r="IM25" s="206"/>
      <c r="IN25" s="206"/>
      <c r="IO25" s="206"/>
      <c r="IP25" s="206"/>
      <c r="IQ25" s="206"/>
      <c r="IR25" s="206"/>
      <c r="IS25" s="206"/>
      <c r="IT25" s="206"/>
      <c r="IU25" s="206"/>
      <c r="IV25" s="206"/>
    </row>
    <row r="26" spans="1:256">
      <c r="A26" s="868"/>
      <c r="B26" s="869"/>
      <c r="C26" s="870"/>
      <c r="D26" s="871"/>
      <c r="E26" s="830" t="s">
        <v>1117</v>
      </c>
      <c r="F26" s="285">
        <f>SUM(F12:F25)</f>
        <v>0</v>
      </c>
      <c r="H26" s="831"/>
      <c r="I26" s="831"/>
      <c r="J26" s="831"/>
      <c r="K26" s="831"/>
      <c r="L26" s="831"/>
      <c r="M26" s="831"/>
      <c r="N26" s="831"/>
      <c r="O26" s="831"/>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832"/>
      <c r="AS26" s="832"/>
      <c r="AT26" s="832"/>
      <c r="AU26" s="832"/>
      <c r="AV26" s="832"/>
      <c r="AW26" s="832"/>
      <c r="AX26" s="832"/>
      <c r="AY26" s="832"/>
      <c r="AZ26" s="832"/>
      <c r="BA26" s="832"/>
      <c r="BB26" s="832"/>
      <c r="BC26" s="832"/>
      <c r="BD26" s="832"/>
      <c r="BE26" s="832"/>
      <c r="BF26" s="832"/>
      <c r="BG26" s="832"/>
      <c r="BH26" s="832"/>
      <c r="BI26" s="832"/>
      <c r="BJ26" s="832"/>
      <c r="BK26" s="832"/>
      <c r="BL26" s="832"/>
      <c r="BM26" s="832"/>
      <c r="BN26" s="832"/>
      <c r="BO26" s="832"/>
      <c r="BP26" s="832"/>
      <c r="BQ26" s="832"/>
      <c r="BR26" s="832"/>
      <c r="BS26" s="832"/>
      <c r="BT26" s="832"/>
      <c r="BU26" s="832"/>
      <c r="BV26" s="832"/>
      <c r="BW26" s="832"/>
      <c r="BX26" s="832"/>
      <c r="BY26" s="832"/>
      <c r="BZ26" s="832"/>
      <c r="CA26" s="832"/>
      <c r="CB26" s="832"/>
      <c r="CC26" s="832"/>
      <c r="CD26" s="832"/>
      <c r="CE26" s="832"/>
      <c r="CF26" s="832"/>
      <c r="CG26" s="832"/>
      <c r="CH26" s="832"/>
      <c r="CI26" s="832"/>
      <c r="CJ26" s="832"/>
      <c r="CK26" s="832"/>
      <c r="CL26" s="832"/>
      <c r="CM26" s="832"/>
      <c r="CN26" s="832"/>
      <c r="CO26" s="832"/>
      <c r="CP26" s="832"/>
      <c r="CQ26" s="832"/>
      <c r="CR26" s="832"/>
      <c r="CS26" s="832"/>
      <c r="CT26" s="832"/>
      <c r="CU26" s="832"/>
      <c r="CV26" s="832"/>
      <c r="CW26" s="832"/>
      <c r="CX26" s="832"/>
      <c r="CY26" s="832"/>
      <c r="CZ26" s="832"/>
      <c r="DA26" s="832"/>
      <c r="DB26" s="832"/>
      <c r="DC26" s="832"/>
      <c r="DD26" s="832"/>
      <c r="DE26" s="832"/>
      <c r="DF26" s="832"/>
      <c r="DG26" s="832"/>
      <c r="DH26" s="832"/>
      <c r="DI26" s="832"/>
      <c r="DJ26" s="832"/>
      <c r="DK26" s="832"/>
      <c r="DL26" s="832"/>
      <c r="DM26" s="832"/>
      <c r="DN26" s="832"/>
      <c r="DO26" s="832"/>
      <c r="DP26" s="832"/>
      <c r="DQ26" s="832"/>
      <c r="DR26" s="832"/>
      <c r="DS26" s="832"/>
      <c r="DT26" s="832"/>
      <c r="DU26" s="832"/>
      <c r="DV26" s="832"/>
      <c r="DW26" s="832"/>
      <c r="DX26" s="832"/>
      <c r="DY26" s="832"/>
      <c r="DZ26" s="832"/>
      <c r="EA26" s="832"/>
      <c r="EB26" s="832"/>
      <c r="EC26" s="832"/>
      <c r="ED26" s="832"/>
      <c r="EE26" s="832"/>
      <c r="EF26" s="832"/>
      <c r="EG26" s="832"/>
      <c r="EH26" s="832"/>
      <c r="EI26" s="832"/>
      <c r="EJ26" s="832"/>
      <c r="EK26" s="832"/>
      <c r="EL26" s="832"/>
      <c r="EM26" s="832"/>
      <c r="EN26" s="832"/>
      <c r="EO26" s="832"/>
      <c r="EP26" s="832"/>
      <c r="EQ26" s="832"/>
      <c r="ER26" s="832"/>
      <c r="ES26" s="832"/>
      <c r="ET26" s="832"/>
      <c r="EU26" s="832"/>
      <c r="EV26" s="832"/>
      <c r="EW26" s="832"/>
      <c r="EX26" s="832"/>
      <c r="EY26" s="832"/>
      <c r="EZ26" s="832"/>
      <c r="FA26" s="832"/>
      <c r="FB26" s="832"/>
      <c r="FC26" s="832"/>
      <c r="FD26" s="832"/>
      <c r="FE26" s="832"/>
      <c r="FF26" s="832"/>
      <c r="FG26" s="832"/>
      <c r="FH26" s="832"/>
      <c r="FI26" s="832"/>
      <c r="FJ26" s="832"/>
      <c r="FK26" s="832"/>
      <c r="FL26" s="832"/>
      <c r="FM26" s="832"/>
      <c r="FN26" s="832"/>
      <c r="FO26" s="832"/>
      <c r="FP26" s="832"/>
      <c r="FQ26" s="832"/>
      <c r="FR26" s="832"/>
      <c r="FS26" s="832"/>
      <c r="FT26" s="832"/>
      <c r="FU26" s="832"/>
      <c r="FV26" s="832"/>
      <c r="FW26" s="832"/>
      <c r="FX26" s="832"/>
      <c r="FY26" s="832"/>
      <c r="FZ26" s="832"/>
      <c r="GA26" s="832"/>
      <c r="GB26" s="832"/>
      <c r="GC26" s="832"/>
      <c r="GD26" s="832"/>
      <c r="GE26" s="832"/>
      <c r="GF26" s="832"/>
      <c r="GG26" s="832"/>
      <c r="GH26" s="832"/>
      <c r="GI26" s="832"/>
      <c r="GJ26" s="832"/>
      <c r="GK26" s="832"/>
      <c r="GL26" s="832"/>
      <c r="GM26" s="832"/>
      <c r="GN26" s="832"/>
      <c r="GO26" s="832"/>
      <c r="GP26" s="832"/>
      <c r="GQ26" s="832"/>
      <c r="GR26" s="832"/>
      <c r="GS26" s="832"/>
      <c r="GT26" s="832"/>
      <c r="GU26" s="832"/>
      <c r="GV26" s="832"/>
      <c r="GW26" s="832"/>
      <c r="GX26" s="832"/>
      <c r="GY26" s="832"/>
      <c r="GZ26" s="832"/>
      <c r="HA26" s="832"/>
      <c r="HB26" s="832"/>
      <c r="HC26" s="832"/>
      <c r="HD26" s="832"/>
      <c r="HE26" s="832"/>
      <c r="HF26" s="832"/>
      <c r="HG26" s="832"/>
      <c r="HH26" s="832"/>
      <c r="HI26" s="832"/>
      <c r="HJ26" s="832"/>
      <c r="HK26" s="832"/>
      <c r="HL26" s="832"/>
      <c r="HM26" s="832"/>
      <c r="HN26" s="832"/>
      <c r="HO26" s="832"/>
      <c r="HP26" s="832"/>
      <c r="HQ26" s="832"/>
      <c r="HR26" s="832"/>
      <c r="HS26" s="832"/>
      <c r="HT26" s="832"/>
      <c r="HU26" s="832"/>
      <c r="HV26" s="832"/>
      <c r="HW26" s="832"/>
      <c r="HX26" s="832"/>
      <c r="HY26" s="832"/>
      <c r="HZ26" s="832"/>
      <c r="IA26" s="832"/>
      <c r="IB26" s="832"/>
      <c r="IC26" s="832"/>
      <c r="ID26" s="832"/>
      <c r="IE26" s="832"/>
      <c r="IF26" s="832"/>
      <c r="IG26" s="832"/>
      <c r="IH26" s="832"/>
      <c r="II26" s="832"/>
      <c r="IJ26" s="832"/>
      <c r="IK26" s="832"/>
      <c r="IL26" s="832"/>
      <c r="IM26" s="832"/>
      <c r="IN26" s="832"/>
      <c r="IO26" s="832"/>
      <c r="IP26" s="832"/>
      <c r="IQ26" s="832"/>
      <c r="IR26" s="832"/>
      <c r="IS26" s="832"/>
      <c r="IT26" s="832"/>
      <c r="IU26" s="832"/>
      <c r="IV26" s="832"/>
    </row>
    <row r="27" spans="1:256">
      <c r="A27" s="868"/>
      <c r="B27" s="869"/>
      <c r="C27" s="870"/>
      <c r="D27" s="871"/>
      <c r="E27" s="830"/>
      <c r="F27" s="899"/>
      <c r="H27" s="831"/>
      <c r="I27" s="831"/>
      <c r="J27" s="831"/>
      <c r="K27" s="831"/>
      <c r="L27" s="831"/>
      <c r="M27" s="831"/>
      <c r="N27" s="831"/>
      <c r="O27" s="831"/>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832"/>
      <c r="AT27" s="832"/>
      <c r="AU27" s="832"/>
      <c r="AV27" s="832"/>
      <c r="AW27" s="832"/>
      <c r="AX27" s="832"/>
      <c r="AY27" s="832"/>
      <c r="AZ27" s="832"/>
      <c r="BA27" s="832"/>
      <c r="BB27" s="832"/>
      <c r="BC27" s="832"/>
      <c r="BD27" s="832"/>
      <c r="BE27" s="832"/>
      <c r="BF27" s="832"/>
      <c r="BG27" s="832"/>
      <c r="BH27" s="832"/>
      <c r="BI27" s="832"/>
      <c r="BJ27" s="832"/>
      <c r="BK27" s="832"/>
      <c r="BL27" s="832"/>
      <c r="BM27" s="832"/>
      <c r="BN27" s="832"/>
      <c r="BO27" s="832"/>
      <c r="BP27" s="832"/>
      <c r="BQ27" s="832"/>
      <c r="BR27" s="832"/>
      <c r="BS27" s="832"/>
      <c r="BT27" s="832"/>
      <c r="BU27" s="832"/>
      <c r="BV27" s="832"/>
      <c r="BW27" s="832"/>
      <c r="BX27" s="832"/>
      <c r="BY27" s="832"/>
      <c r="BZ27" s="832"/>
      <c r="CA27" s="832"/>
      <c r="CB27" s="832"/>
      <c r="CC27" s="832"/>
      <c r="CD27" s="832"/>
      <c r="CE27" s="832"/>
      <c r="CF27" s="832"/>
      <c r="CG27" s="832"/>
      <c r="CH27" s="832"/>
      <c r="CI27" s="832"/>
      <c r="CJ27" s="832"/>
      <c r="CK27" s="832"/>
      <c r="CL27" s="832"/>
      <c r="CM27" s="832"/>
      <c r="CN27" s="832"/>
      <c r="CO27" s="832"/>
      <c r="CP27" s="832"/>
      <c r="CQ27" s="832"/>
      <c r="CR27" s="832"/>
      <c r="CS27" s="832"/>
      <c r="CT27" s="832"/>
      <c r="CU27" s="832"/>
      <c r="CV27" s="832"/>
      <c r="CW27" s="832"/>
      <c r="CX27" s="832"/>
      <c r="CY27" s="832"/>
      <c r="CZ27" s="832"/>
      <c r="DA27" s="832"/>
      <c r="DB27" s="832"/>
      <c r="DC27" s="832"/>
      <c r="DD27" s="832"/>
      <c r="DE27" s="832"/>
      <c r="DF27" s="832"/>
      <c r="DG27" s="832"/>
      <c r="DH27" s="832"/>
      <c r="DI27" s="832"/>
      <c r="DJ27" s="832"/>
      <c r="DK27" s="832"/>
      <c r="DL27" s="832"/>
      <c r="DM27" s="832"/>
      <c r="DN27" s="832"/>
      <c r="DO27" s="832"/>
      <c r="DP27" s="832"/>
      <c r="DQ27" s="832"/>
      <c r="DR27" s="832"/>
      <c r="DS27" s="832"/>
      <c r="DT27" s="832"/>
      <c r="DU27" s="832"/>
      <c r="DV27" s="832"/>
      <c r="DW27" s="832"/>
      <c r="DX27" s="832"/>
      <c r="DY27" s="832"/>
      <c r="DZ27" s="832"/>
      <c r="EA27" s="832"/>
      <c r="EB27" s="832"/>
      <c r="EC27" s="832"/>
      <c r="ED27" s="832"/>
      <c r="EE27" s="832"/>
      <c r="EF27" s="832"/>
      <c r="EG27" s="832"/>
      <c r="EH27" s="832"/>
      <c r="EI27" s="832"/>
      <c r="EJ27" s="832"/>
      <c r="EK27" s="832"/>
      <c r="EL27" s="832"/>
      <c r="EM27" s="832"/>
      <c r="EN27" s="832"/>
      <c r="EO27" s="832"/>
      <c r="EP27" s="832"/>
      <c r="EQ27" s="832"/>
      <c r="ER27" s="832"/>
      <c r="ES27" s="832"/>
      <c r="ET27" s="832"/>
      <c r="EU27" s="832"/>
      <c r="EV27" s="832"/>
      <c r="EW27" s="832"/>
      <c r="EX27" s="832"/>
      <c r="EY27" s="832"/>
      <c r="EZ27" s="832"/>
      <c r="FA27" s="832"/>
      <c r="FB27" s="832"/>
      <c r="FC27" s="832"/>
      <c r="FD27" s="832"/>
      <c r="FE27" s="832"/>
      <c r="FF27" s="832"/>
      <c r="FG27" s="832"/>
      <c r="FH27" s="832"/>
      <c r="FI27" s="832"/>
      <c r="FJ27" s="832"/>
      <c r="FK27" s="832"/>
      <c r="FL27" s="832"/>
      <c r="FM27" s="832"/>
      <c r="FN27" s="832"/>
      <c r="FO27" s="832"/>
      <c r="FP27" s="832"/>
      <c r="FQ27" s="832"/>
      <c r="FR27" s="832"/>
      <c r="FS27" s="832"/>
      <c r="FT27" s="832"/>
      <c r="FU27" s="832"/>
      <c r="FV27" s="832"/>
      <c r="FW27" s="832"/>
      <c r="FX27" s="832"/>
      <c r="FY27" s="832"/>
      <c r="FZ27" s="832"/>
      <c r="GA27" s="832"/>
      <c r="GB27" s="832"/>
      <c r="GC27" s="832"/>
      <c r="GD27" s="832"/>
      <c r="GE27" s="832"/>
      <c r="GF27" s="832"/>
      <c r="GG27" s="832"/>
      <c r="GH27" s="832"/>
      <c r="GI27" s="832"/>
      <c r="GJ27" s="832"/>
      <c r="GK27" s="832"/>
      <c r="GL27" s="832"/>
      <c r="GM27" s="832"/>
      <c r="GN27" s="832"/>
      <c r="GO27" s="832"/>
      <c r="GP27" s="832"/>
      <c r="GQ27" s="832"/>
      <c r="GR27" s="832"/>
      <c r="GS27" s="832"/>
      <c r="GT27" s="832"/>
      <c r="GU27" s="832"/>
      <c r="GV27" s="832"/>
      <c r="GW27" s="832"/>
      <c r="GX27" s="832"/>
      <c r="GY27" s="832"/>
      <c r="GZ27" s="832"/>
      <c r="HA27" s="832"/>
      <c r="HB27" s="832"/>
      <c r="HC27" s="832"/>
      <c r="HD27" s="832"/>
      <c r="HE27" s="832"/>
      <c r="HF27" s="832"/>
      <c r="HG27" s="832"/>
      <c r="HH27" s="832"/>
      <c r="HI27" s="832"/>
      <c r="HJ27" s="832"/>
      <c r="HK27" s="832"/>
      <c r="HL27" s="832"/>
      <c r="HM27" s="832"/>
      <c r="HN27" s="832"/>
      <c r="HO27" s="832"/>
      <c r="HP27" s="832"/>
      <c r="HQ27" s="832"/>
      <c r="HR27" s="832"/>
      <c r="HS27" s="832"/>
      <c r="HT27" s="832"/>
      <c r="HU27" s="832"/>
      <c r="HV27" s="832"/>
      <c r="HW27" s="832"/>
      <c r="HX27" s="832"/>
      <c r="HY27" s="832"/>
      <c r="HZ27" s="832"/>
      <c r="IA27" s="832"/>
      <c r="IB27" s="832"/>
      <c r="IC27" s="832"/>
      <c r="ID27" s="832"/>
      <c r="IE27" s="832"/>
      <c r="IF27" s="832"/>
      <c r="IG27" s="832"/>
      <c r="IH27" s="832"/>
      <c r="II27" s="832"/>
      <c r="IJ27" s="832"/>
      <c r="IK27" s="832"/>
      <c r="IL27" s="832"/>
      <c r="IM27" s="832"/>
      <c r="IN27" s="832"/>
      <c r="IO27" s="832"/>
      <c r="IP27" s="832"/>
      <c r="IQ27" s="832"/>
      <c r="IR27" s="832"/>
      <c r="IS27" s="832"/>
      <c r="IT27" s="832"/>
      <c r="IU27" s="832"/>
      <c r="IV27" s="832"/>
    </row>
    <row r="28" spans="1:256">
      <c r="A28" s="264" t="s">
        <v>880</v>
      </c>
      <c r="B28" s="265" t="s">
        <v>881</v>
      </c>
      <c r="C28" s="872"/>
      <c r="D28" s="266">
        <v>0.1</v>
      </c>
      <c r="E28" s="137"/>
      <c r="F28" s="285">
        <f>F26*D28</f>
        <v>0</v>
      </c>
      <c r="H28" s="831"/>
      <c r="I28" s="831"/>
      <c r="J28" s="831"/>
      <c r="K28" s="831"/>
      <c r="L28" s="831"/>
      <c r="M28" s="831"/>
      <c r="N28" s="831"/>
      <c r="O28" s="831"/>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2"/>
      <c r="AY28" s="832"/>
      <c r="AZ28" s="832"/>
      <c r="BA28" s="832"/>
      <c r="BB28" s="832"/>
      <c r="BC28" s="832"/>
      <c r="BD28" s="832"/>
      <c r="BE28" s="832"/>
      <c r="BF28" s="832"/>
      <c r="BG28" s="832"/>
      <c r="BH28" s="832"/>
      <c r="BI28" s="832"/>
      <c r="BJ28" s="832"/>
      <c r="BK28" s="832"/>
      <c r="BL28" s="832"/>
      <c r="BM28" s="832"/>
      <c r="BN28" s="832"/>
      <c r="BO28" s="832"/>
      <c r="BP28" s="832"/>
      <c r="BQ28" s="832"/>
      <c r="BR28" s="832"/>
      <c r="BS28" s="832"/>
      <c r="BT28" s="832"/>
      <c r="BU28" s="832"/>
      <c r="BV28" s="832"/>
      <c r="BW28" s="832"/>
      <c r="BX28" s="832"/>
      <c r="BY28" s="832"/>
      <c r="BZ28" s="832"/>
      <c r="CA28" s="832"/>
      <c r="CB28" s="832"/>
      <c r="CC28" s="832"/>
      <c r="CD28" s="832"/>
      <c r="CE28" s="832"/>
      <c r="CF28" s="832"/>
      <c r="CG28" s="832"/>
      <c r="CH28" s="832"/>
      <c r="CI28" s="832"/>
      <c r="CJ28" s="832"/>
      <c r="CK28" s="832"/>
      <c r="CL28" s="832"/>
      <c r="CM28" s="832"/>
      <c r="CN28" s="832"/>
      <c r="CO28" s="832"/>
      <c r="CP28" s="832"/>
      <c r="CQ28" s="832"/>
      <c r="CR28" s="832"/>
      <c r="CS28" s="832"/>
      <c r="CT28" s="832"/>
      <c r="CU28" s="832"/>
      <c r="CV28" s="832"/>
      <c r="CW28" s="832"/>
      <c r="CX28" s="832"/>
      <c r="CY28" s="832"/>
      <c r="CZ28" s="832"/>
      <c r="DA28" s="832"/>
      <c r="DB28" s="832"/>
      <c r="DC28" s="832"/>
      <c r="DD28" s="832"/>
      <c r="DE28" s="832"/>
      <c r="DF28" s="832"/>
      <c r="DG28" s="832"/>
      <c r="DH28" s="832"/>
      <c r="DI28" s="832"/>
      <c r="DJ28" s="832"/>
      <c r="DK28" s="832"/>
      <c r="DL28" s="832"/>
      <c r="DM28" s="832"/>
      <c r="DN28" s="832"/>
      <c r="DO28" s="832"/>
      <c r="DP28" s="832"/>
      <c r="DQ28" s="832"/>
      <c r="DR28" s="832"/>
      <c r="DS28" s="832"/>
      <c r="DT28" s="832"/>
      <c r="DU28" s="832"/>
      <c r="DV28" s="832"/>
      <c r="DW28" s="832"/>
      <c r="DX28" s="832"/>
      <c r="DY28" s="832"/>
      <c r="DZ28" s="832"/>
      <c r="EA28" s="832"/>
      <c r="EB28" s="832"/>
      <c r="EC28" s="832"/>
      <c r="ED28" s="832"/>
      <c r="EE28" s="832"/>
      <c r="EF28" s="832"/>
      <c r="EG28" s="832"/>
      <c r="EH28" s="832"/>
      <c r="EI28" s="832"/>
      <c r="EJ28" s="832"/>
      <c r="EK28" s="832"/>
      <c r="EL28" s="832"/>
      <c r="EM28" s="832"/>
      <c r="EN28" s="832"/>
      <c r="EO28" s="832"/>
      <c r="EP28" s="832"/>
      <c r="EQ28" s="832"/>
      <c r="ER28" s="832"/>
      <c r="ES28" s="832"/>
      <c r="ET28" s="832"/>
      <c r="EU28" s="832"/>
      <c r="EV28" s="832"/>
      <c r="EW28" s="832"/>
      <c r="EX28" s="832"/>
      <c r="EY28" s="832"/>
      <c r="EZ28" s="832"/>
      <c r="FA28" s="832"/>
      <c r="FB28" s="832"/>
      <c r="FC28" s="832"/>
      <c r="FD28" s="832"/>
      <c r="FE28" s="832"/>
      <c r="FF28" s="832"/>
      <c r="FG28" s="832"/>
      <c r="FH28" s="832"/>
      <c r="FI28" s="832"/>
      <c r="FJ28" s="832"/>
      <c r="FK28" s="832"/>
      <c r="FL28" s="832"/>
      <c r="FM28" s="832"/>
      <c r="FN28" s="832"/>
      <c r="FO28" s="832"/>
      <c r="FP28" s="832"/>
      <c r="FQ28" s="832"/>
      <c r="FR28" s="832"/>
      <c r="FS28" s="832"/>
      <c r="FT28" s="832"/>
      <c r="FU28" s="832"/>
      <c r="FV28" s="832"/>
      <c r="FW28" s="832"/>
      <c r="FX28" s="832"/>
      <c r="FY28" s="832"/>
      <c r="FZ28" s="832"/>
      <c r="GA28" s="832"/>
      <c r="GB28" s="832"/>
      <c r="GC28" s="832"/>
      <c r="GD28" s="832"/>
      <c r="GE28" s="832"/>
      <c r="GF28" s="832"/>
      <c r="GG28" s="832"/>
      <c r="GH28" s="832"/>
      <c r="GI28" s="832"/>
      <c r="GJ28" s="832"/>
      <c r="GK28" s="832"/>
      <c r="GL28" s="832"/>
      <c r="GM28" s="832"/>
      <c r="GN28" s="832"/>
      <c r="GO28" s="832"/>
      <c r="GP28" s="832"/>
      <c r="GQ28" s="832"/>
      <c r="GR28" s="832"/>
      <c r="GS28" s="832"/>
      <c r="GT28" s="832"/>
      <c r="GU28" s="832"/>
      <c r="GV28" s="832"/>
      <c r="GW28" s="832"/>
      <c r="GX28" s="832"/>
      <c r="GY28" s="832"/>
      <c r="GZ28" s="832"/>
      <c r="HA28" s="832"/>
      <c r="HB28" s="832"/>
      <c r="HC28" s="832"/>
      <c r="HD28" s="832"/>
      <c r="HE28" s="832"/>
      <c r="HF28" s="832"/>
      <c r="HG28" s="832"/>
      <c r="HH28" s="832"/>
      <c r="HI28" s="832"/>
      <c r="HJ28" s="832"/>
      <c r="HK28" s="832"/>
      <c r="HL28" s="832"/>
      <c r="HM28" s="832"/>
      <c r="HN28" s="832"/>
      <c r="HO28" s="832"/>
      <c r="HP28" s="832"/>
      <c r="HQ28" s="832"/>
      <c r="HR28" s="832"/>
      <c r="HS28" s="832"/>
      <c r="HT28" s="832"/>
      <c r="HU28" s="832"/>
      <c r="HV28" s="832"/>
      <c r="HW28" s="832"/>
      <c r="HX28" s="832"/>
      <c r="HY28" s="832"/>
      <c r="HZ28" s="832"/>
      <c r="IA28" s="832"/>
      <c r="IB28" s="832"/>
      <c r="IC28" s="832"/>
      <c r="ID28" s="832"/>
      <c r="IE28" s="832"/>
      <c r="IF28" s="832"/>
      <c r="IG28" s="832"/>
      <c r="IH28" s="832"/>
      <c r="II28" s="832"/>
      <c r="IJ28" s="832"/>
      <c r="IK28" s="832"/>
      <c r="IL28" s="832"/>
      <c r="IM28" s="832"/>
      <c r="IN28" s="832"/>
      <c r="IO28" s="832"/>
      <c r="IP28" s="832"/>
      <c r="IQ28" s="832"/>
      <c r="IR28" s="832"/>
      <c r="IS28" s="832"/>
      <c r="IT28" s="832"/>
      <c r="IU28" s="832"/>
      <c r="IV28" s="832"/>
    </row>
    <row r="29" spans="1:256">
      <c r="A29" s="264"/>
      <c r="B29" s="265"/>
      <c r="C29" s="872"/>
      <c r="D29" s="266"/>
      <c r="E29" s="137"/>
      <c r="F29" s="899"/>
      <c r="H29" s="831"/>
      <c r="I29" s="831"/>
      <c r="J29" s="831"/>
      <c r="K29" s="831"/>
      <c r="L29" s="831"/>
      <c r="M29" s="831"/>
      <c r="N29" s="831"/>
      <c r="O29" s="831"/>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2"/>
      <c r="AY29" s="832"/>
      <c r="AZ29" s="832"/>
      <c r="BA29" s="832"/>
      <c r="BB29" s="832"/>
      <c r="BC29" s="832"/>
      <c r="BD29" s="832"/>
      <c r="BE29" s="832"/>
      <c r="BF29" s="832"/>
      <c r="BG29" s="832"/>
      <c r="BH29" s="832"/>
      <c r="BI29" s="832"/>
      <c r="BJ29" s="832"/>
      <c r="BK29" s="832"/>
      <c r="BL29" s="832"/>
      <c r="BM29" s="832"/>
      <c r="BN29" s="832"/>
      <c r="BO29" s="832"/>
      <c r="BP29" s="832"/>
      <c r="BQ29" s="832"/>
      <c r="BR29" s="832"/>
      <c r="BS29" s="832"/>
      <c r="BT29" s="832"/>
      <c r="BU29" s="832"/>
      <c r="BV29" s="832"/>
      <c r="BW29" s="832"/>
      <c r="BX29" s="832"/>
      <c r="BY29" s="832"/>
      <c r="BZ29" s="832"/>
      <c r="CA29" s="832"/>
      <c r="CB29" s="832"/>
      <c r="CC29" s="832"/>
      <c r="CD29" s="832"/>
      <c r="CE29" s="832"/>
      <c r="CF29" s="832"/>
      <c r="CG29" s="832"/>
      <c r="CH29" s="832"/>
      <c r="CI29" s="832"/>
      <c r="CJ29" s="832"/>
      <c r="CK29" s="832"/>
      <c r="CL29" s="832"/>
      <c r="CM29" s="832"/>
      <c r="CN29" s="832"/>
      <c r="CO29" s="832"/>
      <c r="CP29" s="832"/>
      <c r="CQ29" s="832"/>
      <c r="CR29" s="832"/>
      <c r="CS29" s="832"/>
      <c r="CT29" s="832"/>
      <c r="CU29" s="832"/>
      <c r="CV29" s="832"/>
      <c r="CW29" s="832"/>
      <c r="CX29" s="832"/>
      <c r="CY29" s="832"/>
      <c r="CZ29" s="832"/>
      <c r="DA29" s="832"/>
      <c r="DB29" s="832"/>
      <c r="DC29" s="832"/>
      <c r="DD29" s="832"/>
      <c r="DE29" s="832"/>
      <c r="DF29" s="832"/>
      <c r="DG29" s="832"/>
      <c r="DH29" s="832"/>
      <c r="DI29" s="832"/>
      <c r="DJ29" s="832"/>
      <c r="DK29" s="832"/>
      <c r="DL29" s="832"/>
      <c r="DM29" s="832"/>
      <c r="DN29" s="832"/>
      <c r="DO29" s="832"/>
      <c r="DP29" s="832"/>
      <c r="DQ29" s="832"/>
      <c r="DR29" s="832"/>
      <c r="DS29" s="832"/>
      <c r="DT29" s="832"/>
      <c r="DU29" s="832"/>
      <c r="DV29" s="832"/>
      <c r="DW29" s="832"/>
      <c r="DX29" s="832"/>
      <c r="DY29" s="832"/>
      <c r="DZ29" s="832"/>
      <c r="EA29" s="832"/>
      <c r="EB29" s="832"/>
      <c r="EC29" s="832"/>
      <c r="ED29" s="832"/>
      <c r="EE29" s="832"/>
      <c r="EF29" s="832"/>
      <c r="EG29" s="832"/>
      <c r="EH29" s="832"/>
      <c r="EI29" s="832"/>
      <c r="EJ29" s="832"/>
      <c r="EK29" s="832"/>
      <c r="EL29" s="832"/>
      <c r="EM29" s="832"/>
      <c r="EN29" s="832"/>
      <c r="EO29" s="832"/>
      <c r="EP29" s="832"/>
      <c r="EQ29" s="832"/>
      <c r="ER29" s="832"/>
      <c r="ES29" s="832"/>
      <c r="ET29" s="832"/>
      <c r="EU29" s="832"/>
      <c r="EV29" s="832"/>
      <c r="EW29" s="832"/>
      <c r="EX29" s="832"/>
      <c r="EY29" s="832"/>
      <c r="EZ29" s="832"/>
      <c r="FA29" s="832"/>
      <c r="FB29" s="832"/>
      <c r="FC29" s="832"/>
      <c r="FD29" s="832"/>
      <c r="FE29" s="832"/>
      <c r="FF29" s="832"/>
      <c r="FG29" s="832"/>
      <c r="FH29" s="832"/>
      <c r="FI29" s="832"/>
      <c r="FJ29" s="832"/>
      <c r="FK29" s="832"/>
      <c r="FL29" s="832"/>
      <c r="FM29" s="832"/>
      <c r="FN29" s="832"/>
      <c r="FO29" s="832"/>
      <c r="FP29" s="832"/>
      <c r="FQ29" s="832"/>
      <c r="FR29" s="832"/>
      <c r="FS29" s="832"/>
      <c r="FT29" s="832"/>
      <c r="FU29" s="832"/>
      <c r="FV29" s="832"/>
      <c r="FW29" s="832"/>
      <c r="FX29" s="832"/>
      <c r="FY29" s="832"/>
      <c r="FZ29" s="832"/>
      <c r="GA29" s="832"/>
      <c r="GB29" s="832"/>
      <c r="GC29" s="832"/>
      <c r="GD29" s="832"/>
      <c r="GE29" s="832"/>
      <c r="GF29" s="832"/>
      <c r="GG29" s="832"/>
      <c r="GH29" s="832"/>
      <c r="GI29" s="832"/>
      <c r="GJ29" s="832"/>
      <c r="GK29" s="832"/>
      <c r="GL29" s="832"/>
      <c r="GM29" s="832"/>
      <c r="GN29" s="832"/>
      <c r="GO29" s="832"/>
      <c r="GP29" s="832"/>
      <c r="GQ29" s="832"/>
      <c r="GR29" s="832"/>
      <c r="GS29" s="832"/>
      <c r="GT29" s="832"/>
      <c r="GU29" s="832"/>
      <c r="GV29" s="832"/>
      <c r="GW29" s="832"/>
      <c r="GX29" s="832"/>
      <c r="GY29" s="832"/>
      <c r="GZ29" s="832"/>
      <c r="HA29" s="832"/>
      <c r="HB29" s="832"/>
      <c r="HC29" s="832"/>
      <c r="HD29" s="832"/>
      <c r="HE29" s="832"/>
      <c r="HF29" s="832"/>
      <c r="HG29" s="832"/>
      <c r="HH29" s="832"/>
      <c r="HI29" s="832"/>
      <c r="HJ29" s="832"/>
      <c r="HK29" s="832"/>
      <c r="HL29" s="832"/>
      <c r="HM29" s="832"/>
      <c r="HN29" s="832"/>
      <c r="HO29" s="832"/>
      <c r="HP29" s="832"/>
      <c r="HQ29" s="832"/>
      <c r="HR29" s="832"/>
      <c r="HS29" s="832"/>
      <c r="HT29" s="832"/>
      <c r="HU29" s="832"/>
      <c r="HV29" s="832"/>
      <c r="HW29" s="832"/>
      <c r="HX29" s="832"/>
      <c r="HY29" s="832"/>
      <c r="HZ29" s="832"/>
      <c r="IA29" s="832"/>
      <c r="IB29" s="832"/>
      <c r="IC29" s="832"/>
      <c r="ID29" s="832"/>
      <c r="IE29" s="832"/>
      <c r="IF29" s="832"/>
      <c r="IG29" s="832"/>
      <c r="IH29" s="832"/>
      <c r="II29" s="832"/>
      <c r="IJ29" s="832"/>
      <c r="IK29" s="832"/>
      <c r="IL29" s="832"/>
      <c r="IM29" s="832"/>
      <c r="IN29" s="832"/>
      <c r="IO29" s="832"/>
      <c r="IP29" s="832"/>
      <c r="IQ29" s="832"/>
      <c r="IR29" s="832"/>
      <c r="IS29" s="832"/>
      <c r="IT29" s="832"/>
      <c r="IU29" s="832"/>
      <c r="IV29" s="832"/>
    </row>
    <row r="30" spans="1:256">
      <c r="A30" s="873"/>
      <c r="B30" s="874"/>
      <c r="C30" s="875"/>
      <c r="D30" s="876"/>
      <c r="E30" s="833"/>
      <c r="F30" s="90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360"/>
      <c r="EJ30" s="360"/>
      <c r="EK30" s="360"/>
      <c r="EL30" s="360"/>
      <c r="EM30" s="360"/>
      <c r="EN30" s="360"/>
      <c r="EO30" s="360"/>
      <c r="EP30" s="360"/>
      <c r="EQ30" s="360"/>
      <c r="ER30" s="360"/>
      <c r="ES30" s="360"/>
      <c r="ET30" s="360"/>
      <c r="EU30" s="360"/>
      <c r="EV30" s="360"/>
      <c r="EW30" s="360"/>
      <c r="EX30" s="360"/>
      <c r="EY30" s="360"/>
      <c r="EZ30" s="360"/>
      <c r="FA30" s="360"/>
      <c r="FB30" s="360"/>
      <c r="FC30" s="360"/>
      <c r="FD30" s="360"/>
      <c r="FE30" s="360"/>
      <c r="FF30" s="360"/>
      <c r="FG30" s="360"/>
      <c r="FH30" s="360"/>
      <c r="FI30" s="360"/>
      <c r="FJ30" s="360"/>
      <c r="FK30" s="360"/>
      <c r="FL30" s="360"/>
      <c r="FM30" s="360"/>
      <c r="FN30" s="360"/>
      <c r="FO30" s="360"/>
      <c r="FP30" s="360"/>
      <c r="FQ30" s="360"/>
      <c r="FR30" s="360"/>
      <c r="FS30" s="360"/>
      <c r="FT30" s="360"/>
      <c r="FU30" s="360"/>
      <c r="FV30" s="360"/>
      <c r="FW30" s="360"/>
      <c r="FX30" s="360"/>
      <c r="FY30" s="360"/>
      <c r="FZ30" s="360"/>
      <c r="GA30" s="360"/>
      <c r="GB30" s="360"/>
      <c r="GC30" s="360"/>
      <c r="GD30" s="360"/>
      <c r="GE30" s="360"/>
      <c r="GF30" s="360"/>
      <c r="GG30" s="360"/>
      <c r="GH30" s="360"/>
      <c r="GI30" s="360"/>
      <c r="GJ30" s="360"/>
      <c r="GK30" s="360"/>
      <c r="GL30" s="360"/>
      <c r="GM30" s="360"/>
      <c r="GN30" s="360"/>
      <c r="GO30" s="360"/>
      <c r="GP30" s="360"/>
      <c r="GQ30" s="360"/>
      <c r="GR30" s="360"/>
      <c r="GS30" s="360"/>
      <c r="GT30" s="360"/>
      <c r="GU30" s="360"/>
      <c r="GV30" s="360"/>
      <c r="GW30" s="360"/>
      <c r="GX30" s="360"/>
      <c r="GY30" s="360"/>
      <c r="GZ30" s="360"/>
      <c r="HA30" s="360"/>
      <c r="HB30" s="360"/>
      <c r="HC30" s="360"/>
      <c r="HD30" s="360"/>
      <c r="HE30" s="360"/>
      <c r="HF30" s="360"/>
      <c r="HG30" s="360"/>
      <c r="HH30" s="360"/>
      <c r="HI30" s="360"/>
      <c r="HJ30" s="360"/>
      <c r="HK30" s="360"/>
      <c r="HL30" s="360"/>
      <c r="HM30" s="360"/>
      <c r="HN30" s="360"/>
      <c r="HO30" s="360"/>
      <c r="HP30" s="360"/>
      <c r="HQ30" s="360"/>
      <c r="HR30" s="360"/>
      <c r="HS30" s="360"/>
      <c r="HT30" s="360"/>
      <c r="HU30" s="360"/>
      <c r="HV30" s="360"/>
      <c r="HW30" s="360"/>
      <c r="HX30" s="360"/>
      <c r="HY30" s="360"/>
      <c r="HZ30" s="360"/>
      <c r="IA30" s="360"/>
      <c r="IB30" s="360"/>
      <c r="IC30" s="360"/>
      <c r="ID30" s="360"/>
      <c r="IE30" s="360"/>
      <c r="IF30" s="360"/>
      <c r="IG30" s="360"/>
      <c r="IH30" s="360"/>
      <c r="II30" s="360"/>
      <c r="IJ30" s="360"/>
      <c r="IK30" s="360"/>
      <c r="IL30" s="360"/>
      <c r="IM30" s="360"/>
      <c r="IN30" s="360"/>
      <c r="IO30" s="360"/>
      <c r="IP30" s="360"/>
      <c r="IQ30" s="360"/>
      <c r="IR30" s="360"/>
      <c r="IS30" s="360"/>
      <c r="IT30" s="360"/>
      <c r="IU30" s="360"/>
      <c r="IV30" s="360"/>
    </row>
    <row r="31" spans="1:256">
      <c r="A31" s="877"/>
      <c r="B31" s="878" t="s">
        <v>77</v>
      </c>
      <c r="C31" s="879"/>
      <c r="D31" s="880"/>
      <c r="E31" s="834"/>
      <c r="F31" s="901"/>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360"/>
      <c r="EJ31" s="360"/>
      <c r="EK31" s="360"/>
      <c r="EL31" s="360"/>
      <c r="EM31" s="360"/>
      <c r="EN31" s="360"/>
      <c r="EO31" s="360"/>
      <c r="EP31" s="360"/>
      <c r="EQ31" s="360"/>
      <c r="ER31" s="360"/>
      <c r="ES31" s="360"/>
      <c r="ET31" s="360"/>
      <c r="EU31" s="360"/>
      <c r="EV31" s="360"/>
      <c r="EW31" s="360"/>
      <c r="EX31" s="360"/>
      <c r="EY31" s="360"/>
      <c r="EZ31" s="360"/>
      <c r="FA31" s="360"/>
      <c r="FB31" s="360"/>
      <c r="FC31" s="360"/>
      <c r="FD31" s="360"/>
      <c r="FE31" s="360"/>
      <c r="FF31" s="360"/>
      <c r="FG31" s="360"/>
      <c r="FH31" s="360"/>
      <c r="FI31" s="360"/>
      <c r="FJ31" s="360"/>
      <c r="FK31" s="360"/>
      <c r="FL31" s="360"/>
      <c r="FM31" s="360"/>
      <c r="FN31" s="360"/>
      <c r="FO31" s="360"/>
      <c r="FP31" s="360"/>
      <c r="FQ31" s="360"/>
      <c r="FR31" s="360"/>
      <c r="FS31" s="360"/>
      <c r="FT31" s="360"/>
      <c r="FU31" s="360"/>
      <c r="FV31" s="360"/>
      <c r="FW31" s="360"/>
      <c r="FX31" s="360"/>
      <c r="FY31" s="360"/>
      <c r="FZ31" s="360"/>
      <c r="GA31" s="360"/>
      <c r="GB31" s="360"/>
      <c r="GC31" s="360"/>
      <c r="GD31" s="360"/>
      <c r="GE31" s="360"/>
      <c r="GF31" s="360"/>
      <c r="GG31" s="360"/>
      <c r="GH31" s="360"/>
      <c r="GI31" s="360"/>
      <c r="GJ31" s="360"/>
      <c r="GK31" s="360"/>
      <c r="GL31" s="360"/>
      <c r="GM31" s="360"/>
      <c r="GN31" s="360"/>
      <c r="GO31" s="360"/>
      <c r="GP31" s="360"/>
      <c r="GQ31" s="360"/>
      <c r="GR31" s="360"/>
      <c r="GS31" s="360"/>
      <c r="GT31" s="360"/>
      <c r="GU31" s="360"/>
      <c r="GV31" s="360"/>
      <c r="GW31" s="360"/>
      <c r="GX31" s="360"/>
      <c r="GY31" s="360"/>
      <c r="GZ31" s="360"/>
      <c r="HA31" s="360"/>
      <c r="HB31" s="360"/>
      <c r="HC31" s="360"/>
      <c r="HD31" s="360"/>
      <c r="HE31" s="360"/>
      <c r="HF31" s="360"/>
      <c r="HG31" s="360"/>
      <c r="HH31" s="360"/>
      <c r="HI31" s="360"/>
      <c r="HJ31" s="360"/>
      <c r="HK31" s="360"/>
      <c r="HL31" s="360"/>
      <c r="HM31" s="360"/>
      <c r="HN31" s="360"/>
      <c r="HO31" s="360"/>
      <c r="HP31" s="360"/>
      <c r="HQ31" s="360"/>
      <c r="HR31" s="360"/>
      <c r="HS31" s="360"/>
      <c r="HT31" s="360"/>
      <c r="HU31" s="360"/>
      <c r="HV31" s="360"/>
      <c r="HW31" s="360"/>
      <c r="HX31" s="360"/>
      <c r="HY31" s="360"/>
      <c r="HZ31" s="360"/>
      <c r="IA31" s="360"/>
      <c r="IB31" s="360"/>
      <c r="IC31" s="360"/>
      <c r="ID31" s="360"/>
      <c r="IE31" s="360"/>
      <c r="IF31" s="360"/>
      <c r="IG31" s="360"/>
      <c r="IH31" s="360"/>
      <c r="II31" s="360"/>
      <c r="IJ31" s="360"/>
      <c r="IK31" s="360"/>
      <c r="IL31" s="360"/>
      <c r="IM31" s="360"/>
      <c r="IN31" s="360"/>
      <c r="IO31" s="360"/>
      <c r="IP31" s="360"/>
      <c r="IQ31" s="360"/>
      <c r="IR31" s="360"/>
      <c r="IS31" s="360"/>
      <c r="IT31" s="360"/>
      <c r="IU31" s="360"/>
      <c r="IV31" s="360"/>
    </row>
    <row r="32" spans="1:256" ht="15">
      <c r="A32" s="881" t="s">
        <v>772</v>
      </c>
      <c r="B32" s="882" t="s">
        <v>773</v>
      </c>
      <c r="C32" s="883"/>
      <c r="D32" s="884"/>
      <c r="E32" s="834"/>
      <c r="F32" s="901">
        <f>F26</f>
        <v>0</v>
      </c>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0"/>
      <c r="CY32" s="360"/>
      <c r="CZ32" s="360"/>
      <c r="DA32" s="360"/>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360"/>
      <c r="EJ32" s="360"/>
      <c r="EK32" s="360"/>
      <c r="EL32" s="360"/>
      <c r="EM32" s="360"/>
      <c r="EN32" s="360"/>
      <c r="EO32" s="360"/>
      <c r="EP32" s="360"/>
      <c r="EQ32" s="360"/>
      <c r="ER32" s="360"/>
      <c r="ES32" s="360"/>
      <c r="ET32" s="360"/>
      <c r="EU32" s="360"/>
      <c r="EV32" s="360"/>
      <c r="EW32" s="360"/>
      <c r="EX32" s="360"/>
      <c r="EY32" s="360"/>
      <c r="EZ32" s="360"/>
      <c r="FA32" s="360"/>
      <c r="FB32" s="360"/>
      <c r="FC32" s="360"/>
      <c r="FD32" s="360"/>
      <c r="FE32" s="360"/>
      <c r="FF32" s="360"/>
      <c r="FG32" s="360"/>
      <c r="FH32" s="360"/>
      <c r="FI32" s="360"/>
      <c r="FJ32" s="360"/>
      <c r="FK32" s="360"/>
      <c r="FL32" s="360"/>
      <c r="FM32" s="360"/>
      <c r="FN32" s="360"/>
      <c r="FO32" s="360"/>
      <c r="FP32" s="360"/>
      <c r="FQ32" s="360"/>
      <c r="FR32" s="360"/>
      <c r="FS32" s="360"/>
      <c r="FT32" s="360"/>
      <c r="FU32" s="360"/>
      <c r="FV32" s="360"/>
      <c r="FW32" s="360"/>
      <c r="FX32" s="360"/>
      <c r="FY32" s="360"/>
      <c r="FZ32" s="360"/>
      <c r="GA32" s="360"/>
      <c r="GB32" s="360"/>
      <c r="GC32" s="360"/>
      <c r="GD32" s="360"/>
      <c r="GE32" s="360"/>
      <c r="GF32" s="360"/>
      <c r="GG32" s="360"/>
      <c r="GH32" s="360"/>
      <c r="GI32" s="360"/>
      <c r="GJ32" s="360"/>
      <c r="GK32" s="360"/>
      <c r="GL32" s="360"/>
      <c r="GM32" s="360"/>
      <c r="GN32" s="360"/>
      <c r="GO32" s="360"/>
      <c r="GP32" s="360"/>
      <c r="GQ32" s="360"/>
      <c r="GR32" s="360"/>
      <c r="GS32" s="360"/>
      <c r="GT32" s="360"/>
      <c r="GU32" s="360"/>
      <c r="GV32" s="360"/>
      <c r="GW32" s="360"/>
      <c r="GX32" s="360"/>
      <c r="GY32" s="360"/>
      <c r="GZ32" s="360"/>
      <c r="HA32" s="360"/>
      <c r="HB32" s="360"/>
      <c r="HC32" s="360"/>
      <c r="HD32" s="360"/>
      <c r="HE32" s="360"/>
      <c r="HF32" s="360"/>
      <c r="HG32" s="360"/>
      <c r="HH32" s="360"/>
      <c r="HI32" s="360"/>
      <c r="HJ32" s="360"/>
      <c r="HK32" s="360"/>
      <c r="HL32" s="360"/>
      <c r="HM32" s="360"/>
      <c r="HN32" s="360"/>
      <c r="HO32" s="360"/>
      <c r="HP32" s="360"/>
      <c r="HQ32" s="360"/>
      <c r="HR32" s="360"/>
      <c r="HS32" s="360"/>
      <c r="HT32" s="360"/>
      <c r="HU32" s="360"/>
      <c r="HV32" s="360"/>
      <c r="HW32" s="360"/>
      <c r="HX32" s="360"/>
      <c r="HY32" s="360"/>
      <c r="HZ32" s="360"/>
      <c r="IA32" s="360"/>
      <c r="IB32" s="360"/>
      <c r="IC32" s="360"/>
      <c r="ID32" s="360"/>
      <c r="IE32" s="360"/>
      <c r="IF32" s="360"/>
      <c r="IG32" s="360"/>
      <c r="IH32" s="360"/>
      <c r="II32" s="360"/>
      <c r="IJ32" s="360"/>
      <c r="IK32" s="360"/>
      <c r="IL32" s="360"/>
      <c r="IM32" s="360"/>
      <c r="IN32" s="360"/>
      <c r="IO32" s="360"/>
      <c r="IP32" s="360"/>
      <c r="IQ32" s="360"/>
      <c r="IR32" s="360"/>
      <c r="IS32" s="360"/>
      <c r="IT32" s="360"/>
      <c r="IU32" s="360"/>
      <c r="IV32" s="360"/>
    </row>
    <row r="33" spans="1:256" ht="15">
      <c r="A33" s="881" t="s">
        <v>880</v>
      </c>
      <c r="B33" s="885" t="s">
        <v>1118</v>
      </c>
      <c r="C33" s="879"/>
      <c r="D33" s="886"/>
      <c r="E33" s="834"/>
      <c r="F33" s="901">
        <f>F28</f>
        <v>0</v>
      </c>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0"/>
      <c r="CY33" s="360"/>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360"/>
      <c r="EJ33" s="360"/>
      <c r="EK33" s="360"/>
      <c r="EL33" s="360"/>
      <c r="EM33" s="360"/>
      <c r="EN33" s="360"/>
      <c r="EO33" s="360"/>
      <c r="EP33" s="360"/>
      <c r="EQ33" s="360"/>
      <c r="ER33" s="360"/>
      <c r="ES33" s="360"/>
      <c r="ET33" s="360"/>
      <c r="EU33" s="360"/>
      <c r="EV33" s="360"/>
      <c r="EW33" s="360"/>
      <c r="EX33" s="360"/>
      <c r="EY33" s="360"/>
      <c r="EZ33" s="360"/>
      <c r="FA33" s="360"/>
      <c r="FB33" s="360"/>
      <c r="FC33" s="360"/>
      <c r="FD33" s="360"/>
      <c r="FE33" s="360"/>
      <c r="FF33" s="360"/>
      <c r="FG33" s="360"/>
      <c r="FH33" s="360"/>
      <c r="FI33" s="360"/>
      <c r="FJ33" s="360"/>
      <c r="FK33" s="360"/>
      <c r="FL33" s="360"/>
      <c r="FM33" s="360"/>
      <c r="FN33" s="360"/>
      <c r="FO33" s="360"/>
      <c r="FP33" s="360"/>
      <c r="FQ33" s="360"/>
      <c r="FR33" s="360"/>
      <c r="FS33" s="360"/>
      <c r="FT33" s="360"/>
      <c r="FU33" s="360"/>
      <c r="FV33" s="360"/>
      <c r="FW33" s="360"/>
      <c r="FX33" s="360"/>
      <c r="FY33" s="360"/>
      <c r="FZ33" s="360"/>
      <c r="GA33" s="360"/>
      <c r="GB33" s="360"/>
      <c r="GC33" s="360"/>
      <c r="GD33" s="360"/>
      <c r="GE33" s="360"/>
      <c r="GF33" s="360"/>
      <c r="GG33" s="360"/>
      <c r="GH33" s="360"/>
      <c r="GI33" s="360"/>
      <c r="GJ33" s="360"/>
      <c r="GK33" s="360"/>
      <c r="GL33" s="360"/>
      <c r="GM33" s="360"/>
      <c r="GN33" s="360"/>
      <c r="GO33" s="360"/>
      <c r="GP33" s="360"/>
      <c r="GQ33" s="360"/>
      <c r="GR33" s="360"/>
      <c r="GS33" s="360"/>
      <c r="GT33" s="360"/>
      <c r="GU33" s="360"/>
      <c r="GV33" s="360"/>
      <c r="GW33" s="360"/>
      <c r="GX33" s="360"/>
      <c r="GY33" s="360"/>
      <c r="GZ33" s="360"/>
      <c r="HA33" s="360"/>
      <c r="HB33" s="360"/>
      <c r="HC33" s="360"/>
      <c r="HD33" s="360"/>
      <c r="HE33" s="360"/>
      <c r="HF33" s="360"/>
      <c r="HG33" s="360"/>
      <c r="HH33" s="360"/>
      <c r="HI33" s="360"/>
      <c r="HJ33" s="360"/>
      <c r="HK33" s="360"/>
      <c r="HL33" s="360"/>
      <c r="HM33" s="360"/>
      <c r="HN33" s="360"/>
      <c r="HO33" s="360"/>
      <c r="HP33" s="360"/>
      <c r="HQ33" s="360"/>
      <c r="HR33" s="360"/>
      <c r="HS33" s="360"/>
      <c r="HT33" s="360"/>
      <c r="HU33" s="360"/>
      <c r="HV33" s="360"/>
      <c r="HW33" s="360"/>
      <c r="HX33" s="360"/>
      <c r="HY33" s="360"/>
      <c r="HZ33" s="360"/>
      <c r="IA33" s="360"/>
      <c r="IB33" s="360"/>
      <c r="IC33" s="360"/>
      <c r="ID33" s="360"/>
      <c r="IE33" s="360"/>
      <c r="IF33" s="360"/>
      <c r="IG33" s="360"/>
      <c r="IH33" s="360"/>
      <c r="II33" s="360"/>
      <c r="IJ33" s="360"/>
      <c r="IK33" s="360"/>
      <c r="IL33" s="360"/>
      <c r="IM33" s="360"/>
      <c r="IN33" s="360"/>
      <c r="IO33" s="360"/>
      <c r="IP33" s="360"/>
      <c r="IQ33" s="360"/>
      <c r="IR33" s="360"/>
      <c r="IS33" s="360"/>
      <c r="IT33" s="360"/>
      <c r="IU33" s="360"/>
      <c r="IV33" s="360"/>
    </row>
    <row r="34" spans="1:256">
      <c r="A34" s="887"/>
      <c r="B34" s="888" t="s">
        <v>1119</v>
      </c>
      <c r="C34" s="889"/>
      <c r="D34" s="890"/>
      <c r="E34" s="835"/>
      <c r="F34" s="902">
        <f>SUM(F32:F33)</f>
        <v>0</v>
      </c>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360"/>
      <c r="CF34" s="360"/>
      <c r="CG34" s="360"/>
      <c r="CH34" s="360"/>
      <c r="CI34" s="360"/>
      <c r="CJ34" s="360"/>
      <c r="CK34" s="360"/>
      <c r="CL34" s="360"/>
      <c r="CM34" s="360"/>
      <c r="CN34" s="360"/>
      <c r="CO34" s="360"/>
      <c r="CP34" s="360"/>
      <c r="CQ34" s="360"/>
      <c r="CR34" s="360"/>
      <c r="CS34" s="360"/>
      <c r="CT34" s="360"/>
      <c r="CU34" s="360"/>
      <c r="CV34" s="360"/>
      <c r="CW34" s="360"/>
      <c r="CX34" s="360"/>
      <c r="CY34" s="360"/>
      <c r="CZ34" s="360"/>
      <c r="DA34" s="360"/>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360"/>
      <c r="EJ34" s="360"/>
      <c r="EK34" s="360"/>
      <c r="EL34" s="360"/>
      <c r="EM34" s="360"/>
      <c r="EN34" s="360"/>
      <c r="EO34" s="360"/>
      <c r="EP34" s="360"/>
      <c r="EQ34" s="360"/>
      <c r="ER34" s="360"/>
      <c r="ES34" s="360"/>
      <c r="ET34" s="360"/>
      <c r="EU34" s="360"/>
      <c r="EV34" s="360"/>
      <c r="EW34" s="360"/>
      <c r="EX34" s="360"/>
      <c r="EY34" s="360"/>
      <c r="EZ34" s="360"/>
      <c r="FA34" s="360"/>
      <c r="FB34" s="360"/>
      <c r="FC34" s="360"/>
      <c r="FD34" s="360"/>
      <c r="FE34" s="360"/>
      <c r="FF34" s="360"/>
      <c r="FG34" s="360"/>
      <c r="FH34" s="360"/>
      <c r="FI34" s="360"/>
      <c r="FJ34" s="360"/>
      <c r="FK34" s="360"/>
      <c r="FL34" s="360"/>
      <c r="FM34" s="360"/>
      <c r="FN34" s="360"/>
      <c r="FO34" s="360"/>
      <c r="FP34" s="360"/>
      <c r="FQ34" s="360"/>
      <c r="FR34" s="360"/>
      <c r="FS34" s="360"/>
      <c r="FT34" s="360"/>
      <c r="FU34" s="360"/>
      <c r="FV34" s="360"/>
      <c r="FW34" s="360"/>
      <c r="FX34" s="360"/>
      <c r="FY34" s="360"/>
      <c r="FZ34" s="360"/>
      <c r="GA34" s="360"/>
      <c r="GB34" s="360"/>
      <c r="GC34" s="360"/>
      <c r="GD34" s="360"/>
      <c r="GE34" s="360"/>
      <c r="GF34" s="360"/>
      <c r="GG34" s="360"/>
      <c r="GH34" s="360"/>
      <c r="GI34" s="360"/>
      <c r="GJ34" s="360"/>
      <c r="GK34" s="360"/>
      <c r="GL34" s="360"/>
      <c r="GM34" s="360"/>
      <c r="GN34" s="360"/>
      <c r="GO34" s="360"/>
      <c r="GP34" s="360"/>
      <c r="GQ34" s="360"/>
      <c r="GR34" s="360"/>
      <c r="GS34" s="360"/>
      <c r="GT34" s="360"/>
      <c r="GU34" s="360"/>
      <c r="GV34" s="360"/>
      <c r="GW34" s="360"/>
      <c r="GX34" s="360"/>
      <c r="GY34" s="360"/>
      <c r="GZ34" s="360"/>
      <c r="HA34" s="360"/>
      <c r="HB34" s="360"/>
      <c r="HC34" s="360"/>
      <c r="HD34" s="360"/>
      <c r="HE34" s="360"/>
      <c r="HF34" s="360"/>
      <c r="HG34" s="360"/>
      <c r="HH34" s="360"/>
      <c r="HI34" s="360"/>
      <c r="HJ34" s="360"/>
      <c r="HK34" s="360"/>
      <c r="HL34" s="360"/>
      <c r="HM34" s="360"/>
      <c r="HN34" s="360"/>
      <c r="HO34" s="360"/>
      <c r="HP34" s="360"/>
      <c r="HQ34" s="360"/>
      <c r="HR34" s="360"/>
      <c r="HS34" s="360"/>
      <c r="HT34" s="360"/>
      <c r="HU34" s="360"/>
      <c r="HV34" s="360"/>
      <c r="HW34" s="360"/>
      <c r="HX34" s="360"/>
      <c r="HY34" s="360"/>
      <c r="HZ34" s="360"/>
      <c r="IA34" s="360"/>
      <c r="IB34" s="360"/>
      <c r="IC34" s="360"/>
      <c r="ID34" s="360"/>
      <c r="IE34" s="360"/>
      <c r="IF34" s="360"/>
      <c r="IG34" s="360"/>
      <c r="IH34" s="360"/>
      <c r="II34" s="360"/>
      <c r="IJ34" s="360"/>
      <c r="IK34" s="360"/>
      <c r="IL34" s="360"/>
      <c r="IM34" s="360"/>
      <c r="IN34" s="360"/>
      <c r="IO34" s="360"/>
      <c r="IP34" s="360"/>
      <c r="IQ34" s="360"/>
      <c r="IR34" s="360"/>
      <c r="IS34" s="360"/>
      <c r="IT34" s="360"/>
      <c r="IU34" s="360"/>
      <c r="IV34" s="360"/>
    </row>
    <row r="35" spans="1:256">
      <c r="A35" s="264"/>
      <c r="B35" s="265"/>
      <c r="C35" s="872"/>
      <c r="D35" s="266"/>
      <c r="E35" s="137"/>
      <c r="F35" s="287"/>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360"/>
      <c r="CF35" s="360"/>
      <c r="CG35" s="360"/>
      <c r="CH35" s="360"/>
      <c r="CI35" s="360"/>
      <c r="CJ35" s="360"/>
      <c r="CK35" s="360"/>
      <c r="CL35" s="360"/>
      <c r="CM35" s="360"/>
      <c r="CN35" s="360"/>
      <c r="CO35" s="360"/>
      <c r="CP35" s="360"/>
      <c r="CQ35" s="360"/>
      <c r="CR35" s="360"/>
      <c r="CS35" s="360"/>
      <c r="CT35" s="360"/>
      <c r="CU35" s="360"/>
      <c r="CV35" s="360"/>
      <c r="CW35" s="360"/>
      <c r="CX35" s="360"/>
      <c r="CY35" s="360"/>
      <c r="CZ35" s="360"/>
      <c r="DA35" s="360"/>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360"/>
      <c r="EJ35" s="360"/>
      <c r="EK35" s="360"/>
      <c r="EL35" s="360"/>
      <c r="EM35" s="360"/>
      <c r="EN35" s="360"/>
      <c r="EO35" s="360"/>
      <c r="EP35" s="360"/>
      <c r="EQ35" s="360"/>
      <c r="ER35" s="360"/>
      <c r="ES35" s="360"/>
      <c r="ET35" s="360"/>
      <c r="EU35" s="360"/>
      <c r="EV35" s="360"/>
      <c r="EW35" s="360"/>
      <c r="EX35" s="360"/>
      <c r="EY35" s="360"/>
      <c r="EZ35" s="360"/>
      <c r="FA35" s="360"/>
      <c r="FB35" s="360"/>
      <c r="FC35" s="360"/>
      <c r="FD35" s="360"/>
      <c r="FE35" s="360"/>
      <c r="FF35" s="360"/>
      <c r="FG35" s="360"/>
      <c r="FH35" s="360"/>
      <c r="FI35" s="360"/>
      <c r="FJ35" s="360"/>
      <c r="FK35" s="360"/>
      <c r="FL35" s="360"/>
      <c r="FM35" s="360"/>
      <c r="FN35" s="360"/>
      <c r="FO35" s="360"/>
      <c r="FP35" s="360"/>
      <c r="FQ35" s="360"/>
      <c r="FR35" s="360"/>
      <c r="FS35" s="360"/>
      <c r="FT35" s="360"/>
      <c r="FU35" s="360"/>
      <c r="FV35" s="360"/>
      <c r="FW35" s="360"/>
      <c r="FX35" s="360"/>
      <c r="FY35" s="360"/>
      <c r="FZ35" s="360"/>
      <c r="GA35" s="360"/>
      <c r="GB35" s="360"/>
      <c r="GC35" s="360"/>
      <c r="GD35" s="360"/>
      <c r="GE35" s="360"/>
      <c r="GF35" s="360"/>
      <c r="GG35" s="360"/>
      <c r="GH35" s="360"/>
      <c r="GI35" s="360"/>
      <c r="GJ35" s="360"/>
      <c r="GK35" s="360"/>
      <c r="GL35" s="360"/>
      <c r="GM35" s="360"/>
      <c r="GN35" s="360"/>
      <c r="GO35" s="360"/>
      <c r="GP35" s="360"/>
      <c r="GQ35" s="360"/>
      <c r="GR35" s="360"/>
      <c r="GS35" s="360"/>
      <c r="GT35" s="360"/>
      <c r="GU35" s="360"/>
      <c r="GV35" s="360"/>
      <c r="GW35" s="360"/>
      <c r="GX35" s="360"/>
      <c r="GY35" s="360"/>
      <c r="GZ35" s="360"/>
      <c r="HA35" s="360"/>
      <c r="HB35" s="360"/>
      <c r="HC35" s="360"/>
      <c r="HD35" s="360"/>
      <c r="HE35" s="360"/>
      <c r="HF35" s="360"/>
      <c r="HG35" s="360"/>
      <c r="HH35" s="360"/>
      <c r="HI35" s="360"/>
      <c r="HJ35" s="360"/>
      <c r="HK35" s="360"/>
      <c r="HL35" s="360"/>
      <c r="HM35" s="360"/>
      <c r="HN35" s="360"/>
      <c r="HO35" s="360"/>
      <c r="HP35" s="360"/>
      <c r="HQ35" s="360"/>
      <c r="HR35" s="360"/>
      <c r="HS35" s="360"/>
      <c r="HT35" s="360"/>
      <c r="HU35" s="360"/>
      <c r="HV35" s="360"/>
      <c r="HW35" s="360"/>
      <c r="HX35" s="360"/>
      <c r="HY35" s="360"/>
      <c r="HZ35" s="360"/>
      <c r="IA35" s="360"/>
      <c r="IB35" s="360"/>
      <c r="IC35" s="360"/>
      <c r="ID35" s="360"/>
      <c r="IE35" s="360"/>
      <c r="IF35" s="360"/>
      <c r="IG35" s="360"/>
      <c r="IH35" s="360"/>
      <c r="II35" s="360"/>
      <c r="IJ35" s="360"/>
      <c r="IK35" s="360"/>
      <c r="IL35" s="360"/>
      <c r="IM35" s="360"/>
      <c r="IN35" s="360"/>
      <c r="IO35" s="360"/>
      <c r="IP35" s="360"/>
      <c r="IQ35" s="360"/>
      <c r="IR35" s="360"/>
      <c r="IS35" s="360"/>
      <c r="IT35" s="360"/>
      <c r="IU35" s="360"/>
      <c r="IV35" s="360"/>
    </row>
    <row r="36" spans="1:256">
      <c r="A36" s="399"/>
      <c r="B36" s="399"/>
      <c r="C36" s="399"/>
      <c r="D36" s="399"/>
      <c r="E36" s="226"/>
      <c r="F36" s="288"/>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0"/>
      <c r="CY36" s="360"/>
      <c r="CZ36" s="360"/>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360"/>
      <c r="EJ36" s="360"/>
      <c r="EK36" s="360"/>
      <c r="EL36" s="360"/>
      <c r="EM36" s="360"/>
      <c r="EN36" s="360"/>
      <c r="EO36" s="360"/>
      <c r="EP36" s="360"/>
      <c r="EQ36" s="360"/>
      <c r="ER36" s="360"/>
      <c r="ES36" s="360"/>
      <c r="ET36" s="360"/>
      <c r="EU36" s="360"/>
      <c r="EV36" s="360"/>
      <c r="EW36" s="360"/>
      <c r="EX36" s="360"/>
      <c r="EY36" s="360"/>
      <c r="EZ36" s="360"/>
      <c r="FA36" s="360"/>
      <c r="FB36" s="360"/>
      <c r="FC36" s="360"/>
      <c r="FD36" s="360"/>
      <c r="FE36" s="360"/>
      <c r="FF36" s="360"/>
      <c r="FG36" s="360"/>
      <c r="FH36" s="360"/>
      <c r="FI36" s="360"/>
      <c r="FJ36" s="360"/>
      <c r="FK36" s="360"/>
      <c r="FL36" s="360"/>
      <c r="FM36" s="360"/>
      <c r="FN36" s="360"/>
      <c r="FO36" s="360"/>
      <c r="FP36" s="360"/>
      <c r="FQ36" s="360"/>
      <c r="FR36" s="360"/>
      <c r="FS36" s="360"/>
      <c r="FT36" s="360"/>
      <c r="FU36" s="360"/>
      <c r="FV36" s="360"/>
      <c r="FW36" s="360"/>
      <c r="FX36" s="360"/>
      <c r="FY36" s="360"/>
      <c r="FZ36" s="360"/>
      <c r="GA36" s="360"/>
      <c r="GB36" s="360"/>
      <c r="GC36" s="360"/>
      <c r="GD36" s="360"/>
      <c r="GE36" s="360"/>
      <c r="GF36" s="360"/>
      <c r="GG36" s="360"/>
      <c r="GH36" s="360"/>
      <c r="GI36" s="360"/>
      <c r="GJ36" s="360"/>
      <c r="GK36" s="360"/>
      <c r="GL36" s="360"/>
      <c r="GM36" s="360"/>
      <c r="GN36" s="360"/>
      <c r="GO36" s="360"/>
      <c r="GP36" s="360"/>
      <c r="GQ36" s="360"/>
      <c r="GR36" s="360"/>
      <c r="GS36" s="360"/>
      <c r="GT36" s="360"/>
      <c r="GU36" s="360"/>
      <c r="GV36" s="360"/>
      <c r="GW36" s="360"/>
      <c r="GX36" s="360"/>
      <c r="GY36" s="360"/>
      <c r="GZ36" s="360"/>
      <c r="HA36" s="360"/>
      <c r="HB36" s="360"/>
      <c r="HC36" s="360"/>
      <c r="HD36" s="360"/>
      <c r="HE36" s="360"/>
      <c r="HF36" s="360"/>
      <c r="HG36" s="360"/>
      <c r="HH36" s="360"/>
      <c r="HI36" s="360"/>
      <c r="HJ36" s="360"/>
      <c r="HK36" s="360"/>
      <c r="HL36" s="360"/>
      <c r="HM36" s="360"/>
      <c r="HN36" s="360"/>
      <c r="HO36" s="360"/>
      <c r="HP36" s="360"/>
      <c r="HQ36" s="360"/>
      <c r="HR36" s="360"/>
      <c r="HS36" s="360"/>
      <c r="HT36" s="360"/>
      <c r="HU36" s="360"/>
      <c r="HV36" s="360"/>
      <c r="HW36" s="360"/>
      <c r="HX36" s="360"/>
      <c r="HY36" s="360"/>
      <c r="HZ36" s="360"/>
      <c r="IA36" s="360"/>
      <c r="IB36" s="360"/>
      <c r="IC36" s="360"/>
      <c r="ID36" s="360"/>
      <c r="IE36" s="360"/>
      <c r="IF36" s="360"/>
      <c r="IG36" s="360"/>
      <c r="IH36" s="360"/>
      <c r="II36" s="360"/>
      <c r="IJ36" s="360"/>
      <c r="IK36" s="360"/>
      <c r="IL36" s="360"/>
      <c r="IM36" s="360"/>
      <c r="IN36" s="360"/>
      <c r="IO36" s="360"/>
      <c r="IP36" s="360"/>
      <c r="IQ36" s="360"/>
      <c r="IR36" s="360"/>
      <c r="IS36" s="360"/>
      <c r="IT36" s="360"/>
      <c r="IU36" s="360"/>
      <c r="IV36" s="360"/>
    </row>
    <row r="39" spans="1:256">
      <c r="A39" s="264"/>
      <c r="B39" s="265"/>
      <c r="C39" s="399"/>
      <c r="D39" s="399"/>
      <c r="E39" s="226"/>
      <c r="F39" s="288"/>
    </row>
  </sheetData>
  <sheetProtection algorithmName="SHA-512" hashValue="RDwRDMnkoLdzfajHFBfoKjVt8nqAfi2SwB4fdC1KEw1TkA6qXmvi9n59fU0RjNjwlrzT1fzEncQMbjuoo/iO0Q==" saltValue="Q2F77MFLtrKQK7BILRx4Eg==" spinCount="100000" sheet="1" objects="1" scenarios="1" formatColumns="0"/>
  <pageMargins left="0.78740157480314965" right="0.59055118110236227" top="0.86614173228346458" bottom="1.1811023622047245" header="0.31496062992125984" footer="0.51181102362204722"/>
  <pageSetup paperSize="9"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rowBreaks count="1" manualBreakCount="1">
    <brk id="22" max="5"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8"/>
  <sheetViews>
    <sheetView showZeros="0" view="pageBreakPreview" zoomScale="130" zoomScaleNormal="100" zoomScaleSheetLayoutView="130" workbookViewId="0"/>
  </sheetViews>
  <sheetFormatPr defaultColWidth="9.140625" defaultRowHeight="12.75"/>
  <cols>
    <col min="1" max="1" width="5.85546875" style="245" customWidth="1"/>
    <col min="2" max="2" width="45" style="278" customWidth="1"/>
    <col min="3" max="3" width="6" style="247" customWidth="1"/>
    <col min="4" max="4" width="8.140625" style="248" customWidth="1"/>
    <col min="5" max="5" width="10.5703125" style="229" customWidth="1"/>
    <col min="6" max="6" width="13.28515625" style="283" customWidth="1"/>
    <col min="7" max="7" width="9.140625" style="206"/>
    <col min="8" max="8" width="9.140625" style="207"/>
    <col min="9" max="9" width="10.28515625" style="207" customWidth="1"/>
    <col min="10" max="10" width="11.42578125" style="207" customWidth="1"/>
    <col min="11" max="15" width="9.140625" style="207"/>
    <col min="16" max="16384" width="9.140625" style="206"/>
  </cols>
  <sheetData>
    <row r="1" spans="1:15" s="195" customFormat="1" ht="15">
      <c r="A1" s="230" t="s">
        <v>749</v>
      </c>
      <c r="B1" s="231" t="s">
        <v>1382</v>
      </c>
      <c r="C1" s="232"/>
      <c r="D1" s="233"/>
      <c r="E1" s="194"/>
      <c r="F1" s="279"/>
      <c r="H1" s="196"/>
      <c r="I1" s="196"/>
      <c r="J1" s="196"/>
      <c r="K1" s="196"/>
      <c r="L1" s="196"/>
      <c r="M1" s="196"/>
      <c r="N1" s="196"/>
      <c r="O1" s="196"/>
    </row>
    <row r="2" spans="1:15" s="195" customFormat="1" ht="12.75" customHeight="1">
      <c r="A2" s="230"/>
      <c r="B2" s="231"/>
      <c r="C2" s="232"/>
      <c r="D2" s="233"/>
      <c r="E2" s="194"/>
      <c r="F2" s="279"/>
      <c r="H2" s="197"/>
      <c r="I2" s="198"/>
      <c r="J2" s="199"/>
      <c r="K2" s="197"/>
      <c r="L2" s="199"/>
      <c r="M2" s="199"/>
      <c r="N2" s="199"/>
      <c r="O2" s="199"/>
    </row>
    <row r="3" spans="1:15" s="201" customFormat="1">
      <c r="A3" s="234" t="s">
        <v>853</v>
      </c>
      <c r="B3" s="235" t="s">
        <v>854</v>
      </c>
      <c r="C3" s="236" t="s">
        <v>855</v>
      </c>
      <c r="D3" s="237" t="s">
        <v>493</v>
      </c>
      <c r="E3" s="200" t="s">
        <v>856</v>
      </c>
      <c r="F3" s="280" t="s">
        <v>857</v>
      </c>
      <c r="H3" s="202"/>
      <c r="I3" s="202"/>
      <c r="J3" s="202"/>
      <c r="K3" s="202"/>
      <c r="L3" s="202"/>
      <c r="M3" s="202"/>
      <c r="N3" s="202"/>
      <c r="O3" s="202"/>
    </row>
    <row r="4" spans="1:15" s="201" customFormat="1">
      <c r="A4" s="238"/>
      <c r="B4" s="239"/>
      <c r="C4" s="240"/>
      <c r="D4" s="241"/>
      <c r="E4" s="203"/>
      <c r="F4" s="281"/>
      <c r="H4" s="204"/>
      <c r="I4" s="204"/>
      <c r="J4" s="204"/>
      <c r="K4" s="204"/>
      <c r="L4" s="204"/>
      <c r="M4" s="204"/>
      <c r="N4" s="204"/>
      <c r="O4" s="204"/>
    </row>
    <row r="5" spans="1:15" ht="63.75" customHeight="1">
      <c r="A5" s="242">
        <f>COUNT($A$1:A4)+1</f>
        <v>1</v>
      </c>
      <c r="B5" s="147" t="s">
        <v>1120</v>
      </c>
      <c r="C5" s="243" t="s">
        <v>498</v>
      </c>
      <c r="D5" s="244">
        <v>1</v>
      </c>
      <c r="E5" s="205"/>
      <c r="F5" s="282">
        <f>D5*E5</f>
        <v>0</v>
      </c>
    </row>
    <row r="6" spans="1:15">
      <c r="B6" s="246"/>
      <c r="E6" s="205"/>
    </row>
    <row r="7" spans="1:15" ht="41.25" customHeight="1">
      <c r="A7" s="242">
        <f>COUNT($A$1:A6)+1</f>
        <v>2</v>
      </c>
      <c r="B7" s="249" t="s">
        <v>1121</v>
      </c>
      <c r="C7" s="243" t="s">
        <v>498</v>
      </c>
      <c r="D7" s="244">
        <v>1</v>
      </c>
      <c r="E7" s="205"/>
      <c r="F7" s="282">
        <f>D7*E7</f>
        <v>0</v>
      </c>
    </row>
    <row r="8" spans="1:15">
      <c r="B8" s="246"/>
      <c r="E8" s="205"/>
      <c r="F8" s="282"/>
    </row>
    <row r="9" spans="1:15" ht="51">
      <c r="A9" s="242">
        <f>COUNT($A$1:A8)+1</f>
        <v>3</v>
      </c>
      <c r="B9" s="250" t="s">
        <v>1122</v>
      </c>
      <c r="C9" s="251" t="s">
        <v>498</v>
      </c>
      <c r="D9" s="252">
        <v>1</v>
      </c>
      <c r="E9" s="205"/>
      <c r="F9" s="282">
        <f>D9*E9</f>
        <v>0</v>
      </c>
    </row>
    <row r="10" spans="1:15">
      <c r="A10" s="242"/>
      <c r="B10" s="250"/>
      <c r="C10" s="251"/>
      <c r="D10" s="252"/>
      <c r="E10" s="205"/>
      <c r="F10" s="282"/>
    </row>
    <row r="11" spans="1:15" ht="25.5">
      <c r="A11" s="253">
        <f>COUNT($A$1:A10)+1</f>
        <v>4</v>
      </c>
      <c r="B11" s="254" t="s">
        <v>1123</v>
      </c>
      <c r="C11" s="255" t="s">
        <v>663</v>
      </c>
      <c r="D11" s="256">
        <v>20</v>
      </c>
      <c r="E11" s="205"/>
      <c r="F11" s="282">
        <f>D11*E11</f>
        <v>0</v>
      </c>
    </row>
    <row r="12" spans="1:15">
      <c r="A12" s="253"/>
      <c r="B12" s="254"/>
      <c r="C12" s="255"/>
      <c r="D12" s="256"/>
      <c r="E12" s="205"/>
      <c r="F12" s="282"/>
    </row>
    <row r="13" spans="1:15">
      <c r="A13" s="253">
        <f>COUNT($A$1:A12)+1</f>
        <v>5</v>
      </c>
      <c r="B13" s="254" t="s">
        <v>1124</v>
      </c>
      <c r="C13" s="255" t="s">
        <v>663</v>
      </c>
      <c r="D13" s="256">
        <v>16</v>
      </c>
      <c r="E13" s="205"/>
      <c r="F13" s="282">
        <f>D13*E13</f>
        <v>0</v>
      </c>
    </row>
    <row r="14" spans="1:15">
      <c r="A14" s="253"/>
      <c r="B14" s="254"/>
      <c r="C14" s="255"/>
      <c r="D14" s="256"/>
      <c r="E14" s="205"/>
      <c r="F14" s="282"/>
    </row>
    <row r="15" spans="1:15" s="217" customFormat="1">
      <c r="A15" s="257"/>
      <c r="B15" s="258"/>
      <c r="C15" s="259"/>
      <c r="D15" s="260"/>
      <c r="E15" s="210"/>
      <c r="F15" s="284">
        <f t="shared" ref="F15" si="0">D15*E15</f>
        <v>0</v>
      </c>
      <c r="G15" s="211"/>
      <c r="H15" s="212"/>
      <c r="I15" s="213"/>
      <c r="J15" s="214"/>
      <c r="K15" s="215"/>
      <c r="L15" s="216"/>
      <c r="M15" s="216"/>
      <c r="N15" s="216"/>
      <c r="O15" s="216"/>
    </row>
    <row r="16" spans="1:15" s="207" customFormat="1">
      <c r="A16" s="257"/>
      <c r="B16" s="261"/>
      <c r="C16" s="262"/>
      <c r="D16" s="263"/>
      <c r="E16" s="218" t="s">
        <v>1125</v>
      </c>
      <c r="F16" s="285">
        <f>SUM(F5:F14)</f>
        <v>0</v>
      </c>
    </row>
    <row r="18" spans="1:15" s="220" customFormat="1">
      <c r="A18" s="264" t="s">
        <v>880</v>
      </c>
      <c r="B18" s="265" t="s">
        <v>881</v>
      </c>
      <c r="C18" s="247"/>
      <c r="D18" s="266">
        <v>0.1</v>
      </c>
      <c r="E18" s="219"/>
      <c r="F18" s="285">
        <f>F16*D18</f>
        <v>0</v>
      </c>
      <c r="H18" s="221"/>
      <c r="I18" s="221"/>
      <c r="J18" s="221"/>
      <c r="K18" s="221"/>
      <c r="L18" s="221"/>
      <c r="M18" s="221"/>
      <c r="N18" s="221"/>
      <c r="O18" s="221"/>
    </row>
    <row r="19" spans="1:15">
      <c r="A19" s="267"/>
      <c r="B19" s="268"/>
      <c r="C19" s="125"/>
      <c r="D19" s="269"/>
      <c r="E19" s="224"/>
      <c r="F19" s="286"/>
      <c r="J19" s="225"/>
    </row>
    <row r="20" spans="1:15">
      <c r="A20" s="267"/>
      <c r="B20" s="268"/>
      <c r="C20" s="125"/>
      <c r="D20" s="269"/>
      <c r="E20" s="224"/>
      <c r="F20" s="286"/>
      <c r="J20" s="225"/>
    </row>
    <row r="21" spans="1:15">
      <c r="A21" s="257"/>
      <c r="B21" s="270" t="s">
        <v>77</v>
      </c>
      <c r="E21" s="226"/>
      <c r="F21" s="287"/>
    </row>
    <row r="22" spans="1:15">
      <c r="A22" s="267" t="s">
        <v>772</v>
      </c>
      <c r="B22" s="268" t="s">
        <v>847</v>
      </c>
      <c r="C22" s="125"/>
      <c r="D22" s="269"/>
      <c r="E22" s="224"/>
      <c r="F22" s="282">
        <f>F16</f>
        <v>0</v>
      </c>
    </row>
    <row r="23" spans="1:15">
      <c r="A23" s="271" t="s">
        <v>880</v>
      </c>
      <c r="B23" s="272" t="str">
        <f>+B18</f>
        <v xml:space="preserve">DODATNA IN NEPREDVIDENA DELA </v>
      </c>
      <c r="C23" s="273"/>
      <c r="D23" s="274"/>
      <c r="E23" s="227"/>
      <c r="F23" s="282">
        <f>+F18</f>
        <v>0</v>
      </c>
    </row>
    <row r="24" spans="1:15">
      <c r="B24" s="275" t="s">
        <v>1126</v>
      </c>
      <c r="C24" s="276"/>
      <c r="D24" s="277"/>
      <c r="E24" s="228"/>
      <c r="F24" s="285">
        <f>SUM(F22:F23)</f>
        <v>0</v>
      </c>
    </row>
    <row r="25" spans="1:15">
      <c r="E25" s="226"/>
      <c r="F25" s="288"/>
    </row>
    <row r="28" spans="1:15" s="220" customFormat="1">
      <c r="A28" s="264"/>
      <c r="B28" s="265"/>
      <c r="C28" s="247"/>
      <c r="D28" s="248"/>
      <c r="E28" s="226"/>
      <c r="F28" s="288"/>
      <c r="H28" s="221"/>
      <c r="I28" s="221"/>
      <c r="J28" s="221"/>
      <c r="K28" s="221"/>
      <c r="L28" s="221"/>
      <c r="M28" s="221"/>
      <c r="N28" s="221"/>
      <c r="O28" s="221"/>
    </row>
  </sheetData>
  <sheetProtection algorithmName="SHA-512" hashValue="8+dLlqyansGn9/Jjrp8rm2aU0bGMcaNOEp01Jc4AuB1NnNVpLdefNKbwi7kUBEwJx2c4v9WnJ2NuwZtXPYdoAg==" saltValue="oMprAHnD2/Bye2zd9DFBbw==" spinCount="100000" sheet="1" objects="1" scenarios="1" formatColumns="0"/>
  <pageMargins left="0.78740157480314965" right="0.59055118110236227" top="0.86614173228346458" bottom="1.1811023622047245" header="0.31496062992125984" footer="0.51181102362204722"/>
  <pageSetup paperSize="9" scale="98"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44"/>
  <sheetViews>
    <sheetView view="pageBreakPreview" zoomScale="115" zoomScaleNormal="100" zoomScaleSheetLayoutView="115" workbookViewId="0"/>
  </sheetViews>
  <sheetFormatPr defaultRowHeight="15"/>
  <cols>
    <col min="6" max="6" width="25.7109375" customWidth="1"/>
    <col min="7" max="7" width="15.42578125" bestFit="1" customWidth="1"/>
    <col min="8" max="8" width="13" customWidth="1"/>
    <col min="9" max="9" width="12.7109375" bestFit="1" customWidth="1"/>
    <col min="10" max="10" width="23.5703125" customWidth="1"/>
    <col min="13" max="13" width="40.140625" customWidth="1"/>
    <col min="14" max="14" width="10.28515625" bestFit="1" customWidth="1"/>
    <col min="15" max="15" width="13.7109375" customWidth="1"/>
  </cols>
  <sheetData>
    <row r="1" spans="1:15" ht="16.5" thickBot="1">
      <c r="A1" s="31"/>
      <c r="B1" s="1342" t="s">
        <v>461</v>
      </c>
      <c r="C1" s="1343"/>
      <c r="D1" s="1343"/>
      <c r="E1" s="1343"/>
      <c r="F1" s="1343"/>
      <c r="G1" s="1344"/>
    </row>
    <row r="3" spans="1:15">
      <c r="B3" s="1345"/>
      <c r="C3" s="1345"/>
      <c r="D3" s="1345"/>
      <c r="E3" s="1345"/>
      <c r="F3" s="1345"/>
      <c r="G3" s="1345"/>
    </row>
    <row r="4" spans="1:15" ht="15.75">
      <c r="B4" s="33"/>
      <c r="C4" s="33"/>
      <c r="D4" s="33"/>
      <c r="E4" s="33"/>
      <c r="F4" s="33"/>
      <c r="G4" s="34"/>
      <c r="H4" s="3"/>
    </row>
    <row r="5" spans="1:15" ht="15.75">
      <c r="B5" s="1346" t="s">
        <v>1386</v>
      </c>
      <c r="C5" s="1346"/>
      <c r="D5" s="1346"/>
      <c r="E5" s="1346"/>
      <c r="F5" s="1346"/>
      <c r="G5" s="1346"/>
      <c r="H5" s="3"/>
    </row>
    <row r="6" spans="1:15" ht="15.75">
      <c r="B6" s="48"/>
      <c r="C6" s="48"/>
      <c r="D6" s="48"/>
      <c r="E6" s="48"/>
      <c r="F6" s="48"/>
      <c r="G6" s="48"/>
      <c r="H6" s="3"/>
    </row>
    <row r="7" spans="1:15" ht="15.75">
      <c r="B7" s="48" t="s">
        <v>705</v>
      </c>
      <c r="C7" s="48"/>
      <c r="D7" s="48"/>
      <c r="E7" s="48"/>
      <c r="F7" s="48"/>
      <c r="G7" s="48"/>
      <c r="H7" s="3"/>
    </row>
    <row r="8" spans="1:15" ht="15.75">
      <c r="B8" s="48" t="s">
        <v>704</v>
      </c>
      <c r="C8" s="48"/>
      <c r="D8" s="48"/>
      <c r="E8" s="48"/>
      <c r="F8" s="48"/>
      <c r="G8" s="48"/>
      <c r="H8" s="3"/>
    </row>
    <row r="9" spans="1:15" ht="15.75">
      <c r="B9" s="48"/>
      <c r="C9" s="48"/>
      <c r="D9" s="48"/>
      <c r="E9" s="48"/>
      <c r="F9" s="48"/>
      <c r="G9" s="48"/>
      <c r="H9" s="3"/>
    </row>
    <row r="10" spans="1:15" ht="15.75">
      <c r="B10" s="48" t="s">
        <v>706</v>
      </c>
      <c r="C10" s="25"/>
      <c r="D10" s="25"/>
      <c r="E10" s="25"/>
      <c r="F10" s="25"/>
      <c r="G10" s="25"/>
      <c r="H10" s="3"/>
    </row>
    <row r="11" spans="1:15" ht="16.5" thickBot="1">
      <c r="B11" s="35"/>
      <c r="C11" s="35"/>
      <c r="D11" s="35"/>
      <c r="E11" s="35"/>
      <c r="F11" s="35"/>
      <c r="G11" s="36" t="s">
        <v>79</v>
      </c>
      <c r="H11" s="3"/>
    </row>
    <row r="12" spans="1:15" ht="15.75">
      <c r="B12" s="37"/>
      <c r="C12" s="37"/>
      <c r="D12" s="37"/>
      <c r="E12" s="37"/>
      <c r="F12" s="37"/>
      <c r="G12" s="30"/>
      <c r="H12" s="3"/>
    </row>
    <row r="13" spans="1:15">
      <c r="B13" s="38" t="s">
        <v>481</v>
      </c>
      <c r="C13" s="39" t="str">
        <f>'Rekapitulacija MOTORNI'!C2:F2</f>
        <v>POVRŠINE ZA MOTORNI PROMET</v>
      </c>
      <c r="D13" s="30"/>
      <c r="E13" s="30"/>
      <c r="F13" s="30"/>
      <c r="G13" s="40">
        <f>ROUND('Rekapitulacija MOTORNI'!G30, 2)</f>
        <v>0</v>
      </c>
      <c r="H13" s="18"/>
      <c r="I13" s="18"/>
      <c r="J13" s="17"/>
      <c r="K13" s="17"/>
      <c r="O13" s="15"/>
    </row>
    <row r="14" spans="1:15">
      <c r="B14" s="32"/>
      <c r="C14" s="30"/>
      <c r="D14" s="30"/>
      <c r="E14" s="30"/>
      <c r="F14" s="30"/>
      <c r="G14" s="40"/>
      <c r="H14" s="17"/>
      <c r="I14" s="18"/>
      <c r="J14" s="18"/>
      <c r="K14" s="17"/>
    </row>
    <row r="15" spans="1:15">
      <c r="B15" s="32" t="s">
        <v>482</v>
      </c>
      <c r="C15" s="30" t="str">
        <f>'Rekapitulacija - PEŠ'!C2:F2</f>
        <v>POVRŠINE ZA PEŠ PROMET</v>
      </c>
      <c r="D15" s="30"/>
      <c r="E15" s="30"/>
      <c r="F15" s="30"/>
      <c r="G15" s="40">
        <f>ROUND('Rekapitulacija - PEŠ'!G32, 2)</f>
        <v>0</v>
      </c>
      <c r="H15" s="17"/>
      <c r="I15" s="17"/>
      <c r="J15" s="17"/>
      <c r="K15" s="17"/>
      <c r="N15" s="15"/>
    </row>
    <row r="16" spans="1:15">
      <c r="B16" s="32"/>
      <c r="C16" s="30"/>
      <c r="D16" s="30"/>
      <c r="E16" s="30"/>
      <c r="F16" s="30"/>
      <c r="G16" s="40"/>
      <c r="H16" s="17"/>
      <c r="I16" s="17"/>
      <c r="J16" s="17"/>
      <c r="K16" s="17"/>
      <c r="N16" s="15"/>
    </row>
    <row r="17" spans="2:15">
      <c r="B17" s="32" t="s">
        <v>484</v>
      </c>
      <c r="C17" s="30" t="str">
        <f>'Rekapitulacija - SIGNALIZACIJA'!C2:F2</f>
        <v>PROMETNA SIGNALIZACIJA</v>
      </c>
      <c r="D17" s="30"/>
      <c r="E17" s="30"/>
      <c r="F17" s="30"/>
      <c r="G17" s="40">
        <f>ROUND('Rekapitulacija - SIGNALIZACIJA'!G17, 2)</f>
        <v>0</v>
      </c>
      <c r="H17" s="17"/>
      <c r="I17" s="17"/>
      <c r="J17" s="17"/>
      <c r="K17" s="17"/>
      <c r="N17" s="15"/>
    </row>
    <row r="18" spans="2:15">
      <c r="B18" s="32"/>
      <c r="C18" s="30"/>
      <c r="D18" s="30"/>
      <c r="E18" s="30"/>
      <c r="F18" s="30"/>
      <c r="G18" s="40"/>
      <c r="H18" s="17"/>
      <c r="I18" s="17"/>
      <c r="J18" s="17"/>
      <c r="K18" s="17"/>
      <c r="N18" s="15"/>
    </row>
    <row r="19" spans="2:15">
      <c r="B19" s="32" t="s">
        <v>483</v>
      </c>
      <c r="C19" s="30" t="str">
        <f>'Rekapitulacija UMIRJANJE PROMET'!C2</f>
        <v>IZVEDBA UKREPOV ZA UMIRJANJE PROMETA</v>
      </c>
      <c r="D19" s="30"/>
      <c r="E19" s="30"/>
      <c r="F19" s="30"/>
      <c r="G19" s="40">
        <f>ROUND('Rekapitulacija UMIRJANJE PROMET'!G17, 2)</f>
        <v>0</v>
      </c>
      <c r="H19" s="17"/>
      <c r="I19" s="17"/>
      <c r="J19" s="17"/>
      <c r="K19" s="17"/>
      <c r="N19" s="15"/>
    </row>
    <row r="20" spans="2:15">
      <c r="B20" s="32"/>
      <c r="C20" s="30"/>
      <c r="D20" s="30"/>
      <c r="E20" s="30"/>
      <c r="F20" s="30"/>
      <c r="G20" s="40"/>
      <c r="H20" s="17"/>
      <c r="I20" s="17"/>
      <c r="J20" s="17"/>
      <c r="K20" s="17"/>
      <c r="N20" s="15"/>
    </row>
    <row r="21" spans="2:15">
      <c r="B21" s="32" t="s">
        <v>485</v>
      </c>
      <c r="C21" s="30" t="str">
        <f>'Rekapitulacija - JR'!C2:F2</f>
        <v>JAVNA RAZSVETLJAVA</v>
      </c>
      <c r="D21" s="30"/>
      <c r="E21" s="30"/>
      <c r="F21" s="30"/>
      <c r="G21" s="40">
        <f>ROUND('Rekapitulacija - JR'!G19, 2)</f>
        <v>0</v>
      </c>
      <c r="H21" s="19"/>
      <c r="I21" s="20"/>
      <c r="J21" s="20"/>
      <c r="K21" s="20"/>
      <c r="N21" s="15"/>
    </row>
    <row r="22" spans="2:15">
      <c r="B22" s="32"/>
      <c r="C22" s="30"/>
      <c r="D22" s="30"/>
      <c r="E22" s="30"/>
      <c r="F22" s="30"/>
      <c r="G22" s="41"/>
      <c r="H22" s="21"/>
      <c r="I22" s="20"/>
      <c r="J22" s="20"/>
      <c r="K22" s="20"/>
      <c r="N22" s="15"/>
    </row>
    <row r="23" spans="2:15" s="54" customFormat="1">
      <c r="B23" s="51" t="s">
        <v>486</v>
      </c>
      <c r="C23" s="43" t="s">
        <v>474</v>
      </c>
      <c r="D23" s="43"/>
      <c r="E23" s="43"/>
      <c r="F23" s="43"/>
      <c r="G23" s="44">
        <f>ROUND('Rekapitulacija - ELEKTROVODI'!G18, 2)</f>
        <v>0</v>
      </c>
      <c r="H23" s="52"/>
      <c r="I23" s="53"/>
      <c r="J23" s="53"/>
      <c r="K23" s="53"/>
      <c r="N23" s="55"/>
      <c r="O23" s="55"/>
    </row>
    <row r="24" spans="2:15">
      <c r="B24" s="32"/>
      <c r="C24" s="30"/>
      <c r="D24" s="30"/>
      <c r="E24" s="30"/>
      <c r="F24" s="30"/>
      <c r="G24" s="42"/>
      <c r="H24" s="20"/>
      <c r="I24" s="20"/>
      <c r="J24" s="20"/>
      <c r="K24" s="20"/>
      <c r="N24" s="15"/>
    </row>
    <row r="25" spans="2:15">
      <c r="B25" s="32" t="s">
        <v>488</v>
      </c>
      <c r="C25" s="43" t="s">
        <v>532</v>
      </c>
      <c r="D25" s="43"/>
      <c r="E25" s="43"/>
      <c r="F25" s="43"/>
      <c r="G25" s="44">
        <f>ROUND('Rekapitulacija - VODOVOD'!G18, 2)</f>
        <v>0</v>
      </c>
      <c r="H25" s="20"/>
      <c r="I25" s="20"/>
      <c r="J25" s="20"/>
      <c r="K25" s="20"/>
      <c r="N25" s="15"/>
      <c r="O25" s="15"/>
    </row>
    <row r="26" spans="2:15">
      <c r="B26" s="32"/>
      <c r="C26" s="30"/>
      <c r="D26" s="30"/>
      <c r="E26" s="30"/>
      <c r="F26" s="30"/>
      <c r="G26" s="40"/>
      <c r="H26" s="20"/>
      <c r="I26" s="20"/>
      <c r="J26" s="20"/>
      <c r="K26" s="20"/>
      <c r="N26" s="15"/>
      <c r="O26" s="15"/>
    </row>
    <row r="27" spans="2:15">
      <c r="B27" s="32" t="s">
        <v>489</v>
      </c>
      <c r="C27" s="30" t="s">
        <v>533</v>
      </c>
      <c r="D27" s="30"/>
      <c r="E27" s="30"/>
      <c r="F27" s="30"/>
      <c r="G27" s="40">
        <f>ROUND('Rekapitulacija - FEKAL. KANAL.'!G16, 2)</f>
        <v>0</v>
      </c>
      <c r="H27" s="20"/>
      <c r="I27" s="20"/>
      <c r="J27" s="20"/>
      <c r="K27" s="20"/>
      <c r="N27" s="15"/>
      <c r="O27" s="15"/>
    </row>
    <row r="28" spans="2:15">
      <c r="B28" s="32"/>
      <c r="C28" s="30"/>
      <c r="D28" s="30"/>
      <c r="E28" s="30"/>
      <c r="F28" s="30"/>
      <c r="G28" s="40"/>
      <c r="H28" s="20"/>
      <c r="I28" s="20"/>
      <c r="J28" s="20"/>
      <c r="K28" s="20"/>
      <c r="N28" s="15"/>
      <c r="O28" s="15"/>
    </row>
    <row r="29" spans="2:15" s="54" customFormat="1">
      <c r="B29" s="51" t="s">
        <v>772</v>
      </c>
      <c r="C29" s="43" t="s">
        <v>773</v>
      </c>
      <c r="D29" s="43"/>
      <c r="E29" s="43"/>
      <c r="F29" s="43"/>
      <c r="G29" s="44">
        <f>'Rekapitulacija - KRAJ. ARIHTEKT'!F26</f>
        <v>165</v>
      </c>
      <c r="H29" s="53"/>
      <c r="I29" s="53"/>
      <c r="J29" s="53"/>
      <c r="K29" s="53"/>
      <c r="N29" s="55"/>
      <c r="O29" s="55"/>
    </row>
    <row r="30" spans="2:15" s="54" customFormat="1">
      <c r="B30" s="51"/>
      <c r="C30" s="43"/>
      <c r="D30" s="43"/>
      <c r="E30" s="43"/>
      <c r="F30" s="43"/>
      <c r="G30" s="44"/>
      <c r="H30" s="53"/>
      <c r="I30" s="53"/>
      <c r="J30" s="53"/>
      <c r="K30" s="53"/>
      <c r="N30" s="55"/>
      <c r="O30" s="55"/>
    </row>
    <row r="31" spans="2:15" s="54" customFormat="1">
      <c r="B31" s="51" t="s">
        <v>1377</v>
      </c>
      <c r="C31" s="43" t="s">
        <v>1378</v>
      </c>
      <c r="D31" s="43"/>
      <c r="E31" s="43"/>
      <c r="F31" s="43"/>
      <c r="G31" s="44" t="str">
        <f>'Rekap. in predračun-POD. ZIDOV'!F22</f>
        <v xml:space="preserve"> </v>
      </c>
      <c r="H31" s="53"/>
      <c r="I31" s="53"/>
      <c r="J31" s="53"/>
      <c r="K31" s="53"/>
      <c r="N31" s="55"/>
      <c r="O31" s="55"/>
    </row>
    <row r="32" spans="2:15" s="54" customFormat="1">
      <c r="B32" s="51"/>
      <c r="C32" s="43"/>
      <c r="D32" s="43"/>
      <c r="E32" s="43"/>
      <c r="F32" s="43"/>
      <c r="G32" s="44"/>
      <c r="H32" s="53"/>
      <c r="I32" s="53"/>
      <c r="J32" s="53"/>
      <c r="K32" s="53"/>
      <c r="N32" s="55"/>
      <c r="O32" s="55"/>
    </row>
    <row r="33" spans="2:15" s="54" customFormat="1">
      <c r="B33" s="51" t="s">
        <v>1379</v>
      </c>
      <c r="C33" s="43" t="s">
        <v>847</v>
      </c>
      <c r="D33" s="43"/>
      <c r="E33" s="43"/>
      <c r="F33" s="43"/>
      <c r="G33" s="44">
        <f>'RAZNA DELA KROŽ.'!F24</f>
        <v>0</v>
      </c>
      <c r="H33" s="53"/>
      <c r="I33" s="53"/>
      <c r="J33" s="53"/>
      <c r="K33" s="53"/>
      <c r="N33" s="55"/>
      <c r="O33" s="55"/>
    </row>
    <row r="34" spans="2:15" ht="15.75" thickBot="1">
      <c r="B34" s="36"/>
      <c r="C34" s="45"/>
      <c r="D34" s="45"/>
      <c r="E34" s="45"/>
      <c r="F34" s="45"/>
      <c r="G34" s="46"/>
      <c r="H34" s="20"/>
      <c r="I34" s="20"/>
      <c r="J34" s="20"/>
      <c r="K34" s="20"/>
    </row>
    <row r="35" spans="2:15">
      <c r="B35" s="32"/>
      <c r="C35" s="30"/>
      <c r="D35" s="30"/>
      <c r="E35" s="30"/>
      <c r="F35" s="30"/>
      <c r="G35" s="47"/>
      <c r="H35" s="20"/>
      <c r="I35" s="20"/>
      <c r="J35" s="20"/>
      <c r="K35" s="20"/>
    </row>
    <row r="36" spans="2:15" ht="15.75">
      <c r="B36" s="32"/>
      <c r="C36" s="30" t="s">
        <v>476</v>
      </c>
      <c r="D36" s="30"/>
      <c r="E36" s="30"/>
      <c r="F36" s="30"/>
      <c r="G36" s="47">
        <f>ROUND(SUM(G13:G33), 2)</f>
        <v>165</v>
      </c>
      <c r="H36" s="3"/>
      <c r="I36" s="50"/>
    </row>
    <row r="37" spans="2:15" ht="15.75">
      <c r="B37" s="32"/>
      <c r="C37" s="30"/>
      <c r="D37" s="30"/>
      <c r="E37" s="30"/>
      <c r="F37" s="30"/>
      <c r="G37" s="47"/>
      <c r="H37" s="3"/>
      <c r="I37" s="50"/>
    </row>
    <row r="38" spans="2:15" ht="15.75">
      <c r="B38" s="37"/>
      <c r="C38" s="30" t="s">
        <v>475</v>
      </c>
      <c r="D38" s="37"/>
      <c r="E38" s="37"/>
      <c r="F38" s="37"/>
      <c r="G38" s="47" t="e">
        <f>ROUND((G13+G15+G17+G19+G21+G23+G29+G31+G33)*0.22, 2)</f>
        <v>#VALUE!</v>
      </c>
      <c r="H38" s="3"/>
      <c r="I38" s="50"/>
    </row>
    <row r="39" spans="2:15" ht="16.5" thickBot="1">
      <c r="B39" s="35"/>
      <c r="C39" s="35"/>
      <c r="D39" s="35"/>
      <c r="E39" s="35"/>
      <c r="F39" s="35"/>
      <c r="G39" s="45"/>
      <c r="H39" s="3"/>
      <c r="I39" s="50"/>
      <c r="J39" s="15"/>
    </row>
    <row r="40" spans="2:15" ht="15.75">
      <c r="B40" s="37"/>
      <c r="C40" s="37"/>
      <c r="D40" s="37"/>
      <c r="E40" s="37"/>
      <c r="F40" s="37"/>
      <c r="G40" s="30"/>
      <c r="H40" s="3"/>
      <c r="I40" s="50"/>
    </row>
    <row r="41" spans="2:15" ht="15.75">
      <c r="B41" s="37"/>
      <c r="C41" s="30" t="s">
        <v>487</v>
      </c>
      <c r="D41" s="30"/>
      <c r="E41" s="30"/>
      <c r="F41" s="37"/>
      <c r="G41" s="47" t="e">
        <f>ROUND(SUM(G36:G38), 2)</f>
        <v>#VALUE!</v>
      </c>
      <c r="H41" s="3"/>
      <c r="I41" s="50"/>
    </row>
    <row r="42" spans="2:15" ht="15.75">
      <c r="B42" s="3"/>
      <c r="C42" s="4"/>
      <c r="D42" s="4"/>
      <c r="E42" s="4"/>
      <c r="F42" s="3"/>
      <c r="G42" s="9"/>
      <c r="H42" s="3"/>
      <c r="I42" s="50"/>
    </row>
    <row r="43" spans="2:15">
      <c r="B43" s="24" t="s">
        <v>534</v>
      </c>
    </row>
    <row r="44" spans="2:15" ht="18.75">
      <c r="C44" s="5"/>
      <c r="D44" s="10"/>
      <c r="E44" s="10"/>
      <c r="F44" s="10"/>
      <c r="G44" s="11"/>
    </row>
  </sheetData>
  <sheetProtection algorithmName="SHA-512" hashValue="iDcaPZ/ToXWELSuyu0oVJBuD2chbmH4Ifk5bopMRhNboYpttW2/tvgufkylrZdHy5iG5H+KK1qEUQE2TPmVQBQ==" saltValue="1H+OeaHTr7E87V6Ebj68Ww==" spinCount="100000" sheet="1" objects="1" scenarios="1" formatColumns="0"/>
  <mergeCells count="3">
    <mergeCell ref="B1:G1"/>
    <mergeCell ref="B3:G3"/>
    <mergeCell ref="B5:G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38"/>
  <sheetViews>
    <sheetView showZeros="0" view="pageBreakPreview" zoomScale="145" zoomScaleNormal="100" zoomScaleSheetLayoutView="145" workbookViewId="0">
      <selection activeCell="B38" sqref="B38"/>
    </sheetView>
  </sheetViews>
  <sheetFormatPr defaultColWidth="9.140625" defaultRowHeight="12.75"/>
  <cols>
    <col min="1" max="1" width="6.28515625" style="93" customWidth="1"/>
    <col min="2" max="2" width="75.140625" style="94" customWidth="1"/>
    <col min="3" max="16384" width="9.140625" style="72"/>
  </cols>
  <sheetData>
    <row r="1" spans="1:2" ht="15.75">
      <c r="A1" s="70"/>
      <c r="B1" s="71"/>
    </row>
    <row r="2" spans="1:2" ht="15.75">
      <c r="A2" s="70"/>
      <c r="B2" s="71" t="s">
        <v>461</v>
      </c>
    </row>
    <row r="3" spans="1:2" ht="15.75">
      <c r="A3" s="70"/>
      <c r="B3" s="71"/>
    </row>
    <row r="4" spans="1:2" ht="15.75">
      <c r="A4" s="70"/>
      <c r="B4" s="71"/>
    </row>
    <row r="5" spans="1:2" s="60" customFormat="1" ht="15">
      <c r="A5" s="70"/>
      <c r="B5" s="73" t="s">
        <v>794</v>
      </c>
    </row>
    <row r="6" spans="1:2" s="60" customFormat="1" ht="15.75">
      <c r="A6" s="70"/>
      <c r="B6" s="71"/>
    </row>
    <row r="7" spans="1:2" s="60" customFormat="1" ht="26.25" customHeight="1">
      <c r="A7" s="74"/>
      <c r="B7" s="75" t="s">
        <v>795</v>
      </c>
    </row>
    <row r="8" spans="1:2" s="60" customFormat="1" ht="12.75" customHeight="1">
      <c r="A8" s="74"/>
      <c r="B8" s="76"/>
    </row>
    <row r="9" spans="1:2" s="60" customFormat="1" ht="25.5">
      <c r="A9" s="74"/>
      <c r="B9" s="77" t="s">
        <v>796</v>
      </c>
    </row>
    <row r="10" spans="1:2" s="60" customFormat="1" ht="12.75" customHeight="1">
      <c r="A10" s="74"/>
      <c r="B10" s="77"/>
    </row>
    <row r="11" spans="1:2" s="60" customFormat="1" ht="38.25">
      <c r="A11" s="78" t="s">
        <v>538</v>
      </c>
      <c r="B11" s="193" t="s">
        <v>797</v>
      </c>
    </row>
    <row r="12" spans="1:2" ht="25.5">
      <c r="A12" s="78" t="s">
        <v>624</v>
      </c>
      <c r="B12" s="79" t="s">
        <v>798</v>
      </c>
    </row>
    <row r="13" spans="1:2" ht="25.5">
      <c r="A13" s="78" t="s">
        <v>668</v>
      </c>
      <c r="B13" s="79" t="s">
        <v>799</v>
      </c>
    </row>
    <row r="14" spans="1:2" s="60" customFormat="1" ht="25.5">
      <c r="A14" s="78" t="s">
        <v>720</v>
      </c>
      <c r="B14" s="193" t="s">
        <v>800</v>
      </c>
    </row>
    <row r="15" spans="1:2" s="60" customFormat="1" ht="12.75" customHeight="1">
      <c r="A15" s="78" t="s">
        <v>724</v>
      </c>
      <c r="B15" s="79" t="s">
        <v>801</v>
      </c>
    </row>
    <row r="16" spans="1:2" ht="25.5">
      <c r="A16" s="78" t="s">
        <v>739</v>
      </c>
      <c r="B16" s="193" t="s">
        <v>802</v>
      </c>
    </row>
    <row r="17" spans="1:5" ht="12.75" customHeight="1">
      <c r="A17" s="78" t="s">
        <v>741</v>
      </c>
      <c r="B17" s="79" t="s">
        <v>803</v>
      </c>
    </row>
    <row r="18" spans="1:5" ht="12.75" customHeight="1">
      <c r="A18" s="78" t="s">
        <v>743</v>
      </c>
      <c r="B18" s="79" t="s">
        <v>804</v>
      </c>
    </row>
    <row r="19" spans="1:5" ht="38.25">
      <c r="A19" s="78" t="s">
        <v>745</v>
      </c>
      <c r="B19" s="193" t="s">
        <v>805</v>
      </c>
    </row>
    <row r="20" spans="1:5" ht="25.5">
      <c r="A20" s="78" t="s">
        <v>747</v>
      </c>
      <c r="B20" s="79" t="s">
        <v>806</v>
      </c>
    </row>
    <row r="21" spans="1:5">
      <c r="A21" s="78" t="s">
        <v>749</v>
      </c>
      <c r="B21" s="193" t="s">
        <v>807</v>
      </c>
      <c r="C21" s="80"/>
    </row>
    <row r="22" spans="1:5" ht="38.25">
      <c r="A22" s="78" t="s">
        <v>808</v>
      </c>
      <c r="B22" s="193" t="s">
        <v>809</v>
      </c>
    </row>
    <row r="23" spans="1:5" ht="25.5">
      <c r="A23" s="78" t="s">
        <v>810</v>
      </c>
      <c r="B23" s="193" t="s">
        <v>1410</v>
      </c>
    </row>
    <row r="24" spans="1:5">
      <c r="A24" s="78" t="s">
        <v>812</v>
      </c>
      <c r="B24" s="193" t="s">
        <v>813</v>
      </c>
    </row>
    <row r="25" spans="1:5" ht="25.5">
      <c r="A25" s="78" t="s">
        <v>814</v>
      </c>
      <c r="B25" s="193" t="s">
        <v>815</v>
      </c>
    </row>
    <row r="26" spans="1:5" ht="51">
      <c r="A26" s="78" t="s">
        <v>816</v>
      </c>
      <c r="B26" s="193" t="s">
        <v>817</v>
      </c>
      <c r="C26" s="81"/>
    </row>
    <row r="27" spans="1:5" ht="38.25">
      <c r="A27" s="78" t="s">
        <v>818</v>
      </c>
      <c r="B27" s="193" t="s">
        <v>819</v>
      </c>
      <c r="C27" s="82"/>
    </row>
    <row r="28" spans="1:5">
      <c r="A28" s="78" t="s">
        <v>820</v>
      </c>
      <c r="B28" s="193" t="s">
        <v>821</v>
      </c>
      <c r="C28" s="83"/>
      <c r="D28" s="84"/>
      <c r="E28" s="85"/>
    </row>
    <row r="29" spans="1:5" ht="51">
      <c r="A29" s="78" t="s">
        <v>822</v>
      </c>
      <c r="B29" s="86" t="s">
        <v>823</v>
      </c>
      <c r="C29" s="83"/>
      <c r="D29" s="84"/>
      <c r="E29" s="85"/>
    </row>
    <row r="30" spans="1:5" ht="51">
      <c r="A30" s="78" t="s">
        <v>824</v>
      </c>
      <c r="B30" s="193" t="s">
        <v>825</v>
      </c>
      <c r="C30" s="87"/>
    </row>
    <row r="31" spans="1:5" s="60" customFormat="1" ht="38.25">
      <c r="A31" s="78" t="s">
        <v>826</v>
      </c>
      <c r="B31" s="193" t="s">
        <v>827</v>
      </c>
    </row>
    <row r="32" spans="1:5" s="66" customFormat="1" ht="25.5">
      <c r="A32" s="78" t="s">
        <v>828</v>
      </c>
      <c r="B32" s="193" t="s">
        <v>829</v>
      </c>
      <c r="C32" s="88"/>
      <c r="D32" s="89"/>
      <c r="E32" s="89"/>
    </row>
    <row r="33" spans="1:2" s="60" customFormat="1">
      <c r="A33" s="78" t="s">
        <v>830</v>
      </c>
      <c r="B33" s="193" t="s">
        <v>831</v>
      </c>
    </row>
    <row r="34" spans="1:2" s="60" customFormat="1" ht="63.75">
      <c r="A34" s="78" t="s">
        <v>832</v>
      </c>
      <c r="B34" s="193" t="s">
        <v>1400</v>
      </c>
    </row>
    <row r="35" spans="1:2" s="60" customFormat="1">
      <c r="A35" s="78" t="s">
        <v>833</v>
      </c>
      <c r="B35" s="193" t="s">
        <v>834</v>
      </c>
    </row>
    <row r="36" spans="1:2" s="60" customFormat="1" ht="51">
      <c r="A36" s="78" t="s">
        <v>835</v>
      </c>
      <c r="B36" s="90" t="s">
        <v>836</v>
      </c>
    </row>
    <row r="37" spans="1:2" s="60" customFormat="1" ht="89.25">
      <c r="A37" s="78" t="s">
        <v>837</v>
      </c>
      <c r="B37" s="91" t="s">
        <v>838</v>
      </c>
    </row>
    <row r="38" spans="1:2" ht="63.75">
      <c r="A38" s="78" t="s">
        <v>839</v>
      </c>
      <c r="B38" s="92" t="s">
        <v>840</v>
      </c>
    </row>
  </sheetData>
  <sheetProtection algorithmName="SHA-512" hashValue="EgGiC4wt+ksWNoMCs25B1QOkWfELIV/Yqy3gDArLzd/uVOCdp67nZfUf+qEK11EPdM7HV2sX80mb6sjwGP3Lcg==" saltValue="MyghniiPJXJ+IfHbTZuYeQ==" spinCount="100000" sheet="1" objects="1" scenarios="1"/>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006"/>
  <sheetViews>
    <sheetView view="pageBreakPreview" zoomScale="115" zoomScaleNormal="100" zoomScaleSheetLayoutView="115" workbookViewId="0"/>
  </sheetViews>
  <sheetFormatPr defaultRowHeight="14.25"/>
  <cols>
    <col min="1" max="1" width="4.85546875" style="555" customWidth="1"/>
    <col min="2" max="2" width="49.7109375" style="532" customWidth="1"/>
    <col min="3" max="3" width="0.28515625" style="532" customWidth="1"/>
    <col min="4" max="4" width="6.7109375" style="533" customWidth="1"/>
    <col min="5" max="5" width="9.140625" style="534"/>
    <col min="6" max="6" width="10.140625" style="522" bestFit="1" customWidth="1"/>
    <col min="7" max="7" width="11.28515625" style="548" bestFit="1" customWidth="1"/>
    <col min="8" max="16384" width="9.140625" style="521"/>
  </cols>
  <sheetData>
    <row r="1" spans="1:7" ht="15.75">
      <c r="A1" s="807" t="s">
        <v>461</v>
      </c>
      <c r="B1" s="807"/>
      <c r="C1" s="807"/>
      <c r="D1" s="807"/>
      <c r="E1" s="807"/>
      <c r="F1" s="776"/>
      <c r="G1" s="807"/>
    </row>
    <row r="2" spans="1:7" ht="15">
      <c r="A2" s="530"/>
      <c r="B2" s="531" t="s">
        <v>462</v>
      </c>
    </row>
    <row r="3" spans="1:7">
      <c r="A3" s="535"/>
      <c r="B3" s="536"/>
      <c r="C3" s="536"/>
      <c r="D3" s="537"/>
      <c r="E3" s="538"/>
      <c r="F3" s="523"/>
      <c r="G3" s="556"/>
    </row>
    <row r="4" spans="1:7" ht="15">
      <c r="A4" s="539" t="s">
        <v>0</v>
      </c>
      <c r="B4" s="540" t="s">
        <v>1</v>
      </c>
      <c r="C4" s="742"/>
      <c r="D4" s="537"/>
      <c r="E4" s="538"/>
      <c r="F4" s="523"/>
      <c r="G4" s="556"/>
    </row>
    <row r="5" spans="1:7" ht="15">
      <c r="A5" s="539"/>
      <c r="B5" s="540"/>
      <c r="C5" s="742"/>
      <c r="D5" s="537"/>
      <c r="E5" s="538"/>
      <c r="F5" s="523"/>
      <c r="G5" s="556"/>
    </row>
    <row r="6" spans="1:7" ht="15">
      <c r="A6" s="539"/>
      <c r="B6" s="540"/>
      <c r="C6" s="742"/>
      <c r="D6" s="537"/>
      <c r="E6" s="538"/>
      <c r="F6" s="523"/>
      <c r="G6" s="556"/>
    </row>
    <row r="7" spans="1:7">
      <c r="A7" s="542" t="s">
        <v>2</v>
      </c>
      <c r="B7" s="543" t="s">
        <v>3</v>
      </c>
      <c r="C7" s="543"/>
      <c r="D7" s="537" t="s">
        <v>4</v>
      </c>
      <c r="E7" s="544" t="s">
        <v>5</v>
      </c>
      <c r="F7" s="524" t="s">
        <v>6</v>
      </c>
      <c r="G7" s="557" t="s">
        <v>7</v>
      </c>
    </row>
    <row r="8" spans="1:7">
      <c r="A8" s="535"/>
      <c r="B8" s="536"/>
      <c r="C8" s="536"/>
      <c r="D8" s="537"/>
      <c r="E8" s="538"/>
      <c r="F8" s="523"/>
      <c r="G8" s="556"/>
    </row>
    <row r="9" spans="1:7">
      <c r="A9" s="741" t="s">
        <v>8</v>
      </c>
      <c r="B9" s="742" t="s">
        <v>80</v>
      </c>
      <c r="C9" s="742"/>
      <c r="D9" s="537" t="s">
        <v>9</v>
      </c>
      <c r="E9" s="538">
        <v>290</v>
      </c>
      <c r="F9" s="727"/>
      <c r="G9" s="765">
        <f>E9*F9</f>
        <v>0</v>
      </c>
    </row>
    <row r="10" spans="1:7">
      <c r="A10" s="741"/>
      <c r="B10" s="742"/>
      <c r="C10" s="742"/>
      <c r="D10" s="537"/>
      <c r="E10" s="740"/>
      <c r="F10" s="727"/>
      <c r="G10" s="765"/>
    </row>
    <row r="11" spans="1:7">
      <c r="A11" s="744" t="s">
        <v>10</v>
      </c>
      <c r="B11" s="536" t="s">
        <v>11</v>
      </c>
      <c r="C11" s="742"/>
      <c r="D11" s="537" t="s">
        <v>12</v>
      </c>
      <c r="E11" s="740">
        <v>23</v>
      </c>
      <c r="F11" s="727"/>
      <c r="G11" s="765">
        <f>E11*F11</f>
        <v>0</v>
      </c>
    </row>
    <row r="12" spans="1:7">
      <c r="A12" s="744"/>
      <c r="B12" s="536"/>
      <c r="C12" s="742"/>
      <c r="D12" s="537"/>
      <c r="E12" s="740"/>
      <c r="F12" s="727"/>
      <c r="G12" s="765"/>
    </row>
    <row r="13" spans="1:7">
      <c r="A13" s="744" t="s">
        <v>13</v>
      </c>
      <c r="B13" s="536" t="s">
        <v>85</v>
      </c>
      <c r="C13" s="742"/>
      <c r="D13" s="537"/>
      <c r="E13" s="740"/>
      <c r="F13" s="727"/>
      <c r="G13" s="765"/>
    </row>
    <row r="14" spans="1:7">
      <c r="A14" s="744"/>
      <c r="B14" s="536" t="s">
        <v>213</v>
      </c>
      <c r="C14" s="742"/>
      <c r="D14" s="537"/>
      <c r="E14" s="740"/>
      <c r="F14" s="727"/>
      <c r="G14" s="765"/>
    </row>
    <row r="15" spans="1:7">
      <c r="A15" s="744"/>
      <c r="B15" s="742" t="s">
        <v>215</v>
      </c>
      <c r="C15" s="742"/>
      <c r="D15" s="537" t="s">
        <v>66</v>
      </c>
      <c r="E15" s="740">
        <v>1</v>
      </c>
      <c r="F15" s="727"/>
      <c r="G15" s="765">
        <f>E15*F15</f>
        <v>0</v>
      </c>
    </row>
    <row r="16" spans="1:7">
      <c r="A16" s="744"/>
      <c r="B16" s="742"/>
      <c r="C16" s="742"/>
      <c r="D16" s="537"/>
      <c r="E16" s="740"/>
      <c r="F16" s="727"/>
      <c r="G16" s="765"/>
    </row>
    <row r="17" spans="1:7">
      <c r="A17" s="744" t="s">
        <v>14</v>
      </c>
      <c r="B17" s="536" t="s">
        <v>444</v>
      </c>
      <c r="C17" s="742"/>
      <c r="D17" s="537" t="s">
        <v>9</v>
      </c>
      <c r="E17" s="740">
        <v>84</v>
      </c>
      <c r="F17" s="727"/>
      <c r="G17" s="765">
        <f t="shared" ref="G17" si="0">E17*F17</f>
        <v>0</v>
      </c>
    </row>
    <row r="18" spans="1:7">
      <c r="A18" s="535"/>
      <c r="B18" s="536"/>
      <c r="C18" s="536"/>
      <c r="D18" s="537"/>
      <c r="E18" s="538"/>
      <c r="F18" s="523"/>
      <c r="G18" s="765"/>
    </row>
    <row r="19" spans="1:7">
      <c r="A19" s="744" t="s">
        <v>16</v>
      </c>
      <c r="B19" s="536" t="s">
        <v>216</v>
      </c>
      <c r="C19" s="536"/>
      <c r="D19" s="537"/>
      <c r="E19" s="740"/>
      <c r="F19" s="727"/>
      <c r="G19" s="765"/>
    </row>
    <row r="20" spans="1:7">
      <c r="A20" s="535"/>
      <c r="B20" s="536" t="s">
        <v>103</v>
      </c>
      <c r="C20" s="536"/>
    </row>
    <row r="21" spans="1:7">
      <c r="A21" s="535"/>
      <c r="B21" s="536" t="s">
        <v>83</v>
      </c>
      <c r="C21" s="536"/>
      <c r="D21" s="537" t="s">
        <v>15</v>
      </c>
      <c r="E21" s="740">
        <v>2700</v>
      </c>
      <c r="F21" s="727"/>
      <c r="G21" s="765">
        <f>E21*F21</f>
        <v>0</v>
      </c>
    </row>
    <row r="22" spans="1:7">
      <c r="A22" s="535"/>
      <c r="B22" s="536"/>
      <c r="C22" s="536"/>
      <c r="D22" s="537"/>
      <c r="E22" s="740"/>
      <c r="F22" s="727"/>
      <c r="G22" s="765"/>
    </row>
    <row r="23" spans="1:7">
      <c r="A23" s="535" t="s">
        <v>17</v>
      </c>
      <c r="B23" s="536" t="s">
        <v>217</v>
      </c>
      <c r="C23" s="536"/>
      <c r="D23" s="537" t="s">
        <v>15</v>
      </c>
      <c r="E23" s="740">
        <v>0</v>
      </c>
      <c r="F23" s="727"/>
      <c r="G23" s="765">
        <f t="shared" ref="G23" si="1">E23*F23</f>
        <v>0</v>
      </c>
    </row>
    <row r="24" spans="1:7">
      <c r="A24" s="744"/>
      <c r="B24" s="536"/>
      <c r="C24" s="536"/>
    </row>
    <row r="25" spans="1:7">
      <c r="A25" s="535" t="s">
        <v>18</v>
      </c>
      <c r="B25" s="536" t="s">
        <v>81</v>
      </c>
      <c r="C25" s="536"/>
      <c r="D25" s="537"/>
      <c r="E25" s="740"/>
      <c r="F25" s="727"/>
      <c r="G25" s="765"/>
    </row>
    <row r="26" spans="1:7">
      <c r="A26" s="744"/>
      <c r="B26" s="536" t="s">
        <v>82</v>
      </c>
      <c r="C26" s="536"/>
      <c r="G26" s="532"/>
    </row>
    <row r="27" spans="1:7">
      <c r="A27" s="744"/>
      <c r="B27" s="536" t="s">
        <v>83</v>
      </c>
      <c r="C27" s="536"/>
      <c r="D27" s="537" t="s">
        <v>12</v>
      </c>
      <c r="E27" s="740">
        <v>10</v>
      </c>
      <c r="F27" s="727"/>
      <c r="G27" s="765">
        <f t="shared" ref="G27" si="2">E27*F27</f>
        <v>0</v>
      </c>
    </row>
    <row r="28" spans="1:7">
      <c r="A28" s="744"/>
      <c r="B28" s="536"/>
      <c r="C28" s="536"/>
      <c r="D28" s="537"/>
      <c r="E28" s="538"/>
      <c r="F28" s="727"/>
      <c r="G28" s="765"/>
    </row>
    <row r="29" spans="1:7">
      <c r="A29" s="535" t="s">
        <v>19</v>
      </c>
      <c r="B29" s="536" t="s">
        <v>104</v>
      </c>
      <c r="C29" s="536"/>
      <c r="D29" s="537"/>
      <c r="E29" s="740"/>
      <c r="F29" s="727"/>
      <c r="G29" s="765"/>
    </row>
    <row r="30" spans="1:7">
      <c r="A30" s="744"/>
      <c r="B30" s="536" t="s">
        <v>105</v>
      </c>
      <c r="C30" s="536"/>
      <c r="D30" s="537" t="s">
        <v>12</v>
      </c>
      <c r="E30" s="740">
        <v>11</v>
      </c>
      <c r="F30" s="727"/>
      <c r="G30" s="765">
        <f>E30*F30</f>
        <v>0</v>
      </c>
    </row>
    <row r="31" spans="1:7">
      <c r="A31" s="744"/>
      <c r="B31" s="536"/>
      <c r="C31" s="536"/>
      <c r="G31" s="532"/>
    </row>
    <row r="32" spans="1:7">
      <c r="A32" s="535" t="s">
        <v>20</v>
      </c>
      <c r="B32" s="536" t="s">
        <v>177</v>
      </c>
      <c r="C32" s="536"/>
      <c r="D32" s="537"/>
      <c r="E32" s="740"/>
      <c r="F32" s="727"/>
      <c r="G32" s="765"/>
    </row>
    <row r="33" spans="1:7">
      <c r="A33" s="744"/>
      <c r="B33" s="536" t="s">
        <v>218</v>
      </c>
      <c r="C33" s="536"/>
      <c r="D33" s="537" t="s">
        <v>12</v>
      </c>
      <c r="E33" s="740">
        <v>8</v>
      </c>
      <c r="F33" s="727"/>
      <c r="G33" s="765">
        <f>E33*F33</f>
        <v>0</v>
      </c>
    </row>
    <row r="34" spans="1:7">
      <c r="A34" s="744"/>
      <c r="B34" s="536"/>
      <c r="C34" s="536"/>
      <c r="D34" s="537"/>
      <c r="E34" s="740"/>
      <c r="F34" s="727"/>
      <c r="G34" s="765"/>
    </row>
    <row r="35" spans="1:7">
      <c r="A35" s="535" t="s">
        <v>21</v>
      </c>
      <c r="B35" s="536" t="s">
        <v>106</v>
      </c>
      <c r="C35" s="536"/>
      <c r="D35" s="537"/>
      <c r="E35" s="740"/>
      <c r="F35" s="727"/>
      <c r="G35" s="765"/>
    </row>
    <row r="36" spans="1:7">
      <c r="A36" s="744"/>
      <c r="B36" s="536" t="s">
        <v>219</v>
      </c>
      <c r="C36" s="536"/>
      <c r="D36" s="537" t="s">
        <v>12</v>
      </c>
      <c r="E36" s="740">
        <v>9</v>
      </c>
      <c r="F36" s="727"/>
      <c r="G36" s="765">
        <f>E36*F36</f>
        <v>0</v>
      </c>
    </row>
    <row r="37" spans="1:7">
      <c r="A37" s="744"/>
      <c r="B37" s="536"/>
      <c r="C37" s="536"/>
      <c r="D37" s="537"/>
      <c r="E37" s="740"/>
      <c r="F37" s="727"/>
      <c r="G37" s="765"/>
    </row>
    <row r="38" spans="1:7">
      <c r="A38" s="744" t="s">
        <v>22</v>
      </c>
      <c r="B38" s="536" t="s">
        <v>220</v>
      </c>
      <c r="C38" s="536"/>
      <c r="D38" s="537"/>
      <c r="E38" s="740"/>
      <c r="F38" s="727"/>
      <c r="G38" s="765"/>
    </row>
    <row r="39" spans="1:7">
      <c r="A39" s="744"/>
      <c r="B39" s="536" t="s">
        <v>221</v>
      </c>
      <c r="C39" s="536"/>
      <c r="D39" s="537" t="s">
        <v>9</v>
      </c>
      <c r="E39" s="740">
        <v>0</v>
      </c>
      <c r="F39" s="727"/>
      <c r="G39" s="765">
        <f>E39*F39</f>
        <v>0</v>
      </c>
    </row>
    <row r="40" spans="1:7">
      <c r="A40" s="744"/>
      <c r="B40" s="536"/>
      <c r="C40" s="536"/>
      <c r="D40" s="537"/>
      <c r="E40" s="740"/>
      <c r="F40" s="727"/>
      <c r="G40" s="765"/>
    </row>
    <row r="41" spans="1:7">
      <c r="A41" s="744" t="s">
        <v>24</v>
      </c>
      <c r="B41" s="742" t="s">
        <v>222</v>
      </c>
      <c r="C41" s="742"/>
      <c r="E41" s="740"/>
      <c r="F41" s="727"/>
      <c r="G41" s="765"/>
    </row>
    <row r="42" spans="1:7">
      <c r="A42" s="744"/>
      <c r="B42" s="742" t="s">
        <v>180</v>
      </c>
      <c r="C42" s="742"/>
      <c r="G42" s="532"/>
    </row>
    <row r="43" spans="1:7">
      <c r="A43" s="744"/>
      <c r="B43" s="742" t="s">
        <v>107</v>
      </c>
      <c r="C43" s="742"/>
      <c r="D43" s="537" t="s">
        <v>9</v>
      </c>
      <c r="E43" s="740">
        <v>0</v>
      </c>
      <c r="F43" s="727"/>
      <c r="G43" s="765">
        <f t="shared" ref="G43:G46" si="3">E43*F43</f>
        <v>0</v>
      </c>
    </row>
    <row r="44" spans="1:7">
      <c r="A44" s="744"/>
      <c r="B44" s="742"/>
      <c r="C44" s="742"/>
      <c r="D44" s="537"/>
      <c r="E44" s="740"/>
      <c r="F44" s="727"/>
      <c r="G44" s="765"/>
    </row>
    <row r="45" spans="1:7">
      <c r="A45" s="744" t="s">
        <v>25</v>
      </c>
      <c r="B45" s="742" t="s">
        <v>223</v>
      </c>
      <c r="C45" s="742"/>
      <c r="D45" s="537"/>
      <c r="E45" s="740"/>
      <c r="F45" s="727"/>
      <c r="G45" s="765"/>
    </row>
    <row r="46" spans="1:7">
      <c r="A46" s="744"/>
      <c r="B46" s="742" t="s">
        <v>179</v>
      </c>
      <c r="C46" s="742"/>
      <c r="D46" s="537" t="s">
        <v>23</v>
      </c>
      <c r="E46" s="740">
        <v>40</v>
      </c>
      <c r="F46" s="727"/>
      <c r="G46" s="765">
        <f t="shared" si="3"/>
        <v>0</v>
      </c>
    </row>
    <row r="47" spans="1:7">
      <c r="A47" s="744"/>
      <c r="B47" s="742"/>
      <c r="C47" s="742"/>
      <c r="D47" s="537"/>
      <c r="E47" s="740"/>
      <c r="F47" s="727"/>
      <c r="G47" s="765"/>
    </row>
    <row r="48" spans="1:7">
      <c r="A48" s="746" t="s">
        <v>26</v>
      </c>
      <c r="B48" s="536" t="s">
        <v>178</v>
      </c>
      <c r="C48" s="536"/>
      <c r="D48" s="537"/>
      <c r="E48" s="538"/>
      <c r="F48" s="727"/>
      <c r="G48" s="765"/>
    </row>
    <row r="49" spans="1:7">
      <c r="A49" s="744"/>
      <c r="B49" s="536" t="s">
        <v>179</v>
      </c>
      <c r="C49" s="536"/>
      <c r="D49" s="537" t="s">
        <v>9</v>
      </c>
      <c r="E49" s="538">
        <v>420</v>
      </c>
      <c r="F49" s="727"/>
      <c r="G49" s="765">
        <f>E49*F49</f>
        <v>0</v>
      </c>
    </row>
    <row r="50" spans="1:7">
      <c r="A50" s="741"/>
      <c r="B50" s="742"/>
      <c r="C50" s="742"/>
      <c r="D50" s="537"/>
      <c r="E50" s="740"/>
      <c r="F50" s="727"/>
      <c r="G50" s="765"/>
    </row>
    <row r="51" spans="1:7">
      <c r="A51" s="555" t="s">
        <v>27</v>
      </c>
      <c r="B51" s="742" t="s">
        <v>445</v>
      </c>
      <c r="C51" s="742"/>
      <c r="D51" s="537" t="s">
        <v>9</v>
      </c>
      <c r="E51" s="740">
        <v>0</v>
      </c>
      <c r="F51" s="727"/>
      <c r="G51" s="765">
        <f>E51*F51</f>
        <v>0</v>
      </c>
    </row>
    <row r="52" spans="1:7">
      <c r="B52" s="742"/>
      <c r="C52" s="742"/>
      <c r="D52" s="537"/>
      <c r="E52" s="740"/>
      <c r="F52" s="727"/>
      <c r="G52" s="765"/>
    </row>
    <row r="53" spans="1:7">
      <c r="A53" s="542" t="s">
        <v>2</v>
      </c>
      <c r="B53" s="543" t="s">
        <v>3</v>
      </c>
      <c r="C53" s="543"/>
      <c r="D53" s="537" t="s">
        <v>4</v>
      </c>
      <c r="E53" s="544" t="s">
        <v>5</v>
      </c>
      <c r="F53" s="524" t="s">
        <v>6</v>
      </c>
      <c r="G53" s="557" t="s">
        <v>7</v>
      </c>
    </row>
    <row r="54" spans="1:7">
      <c r="A54" s="741"/>
      <c r="B54" s="742"/>
      <c r="C54" s="742"/>
      <c r="D54" s="537"/>
      <c r="E54" s="740"/>
      <c r="F54" s="727"/>
      <c r="G54" s="765"/>
    </row>
    <row r="55" spans="1:7">
      <c r="A55" s="741" t="s">
        <v>67</v>
      </c>
      <c r="B55" s="742" t="s">
        <v>224</v>
      </c>
      <c r="C55" s="742"/>
      <c r="D55" s="537"/>
      <c r="E55" s="740"/>
      <c r="F55" s="727"/>
      <c r="G55" s="765"/>
    </row>
    <row r="56" spans="1:7">
      <c r="A56" s="741"/>
      <c r="B56" s="742" t="s">
        <v>225</v>
      </c>
      <c r="C56" s="742"/>
      <c r="D56" s="532"/>
      <c r="G56" s="532"/>
    </row>
    <row r="57" spans="1:7">
      <c r="A57" s="741"/>
      <c r="B57" s="742" t="s">
        <v>226</v>
      </c>
      <c r="C57" s="742"/>
      <c r="D57" s="537" t="s">
        <v>12</v>
      </c>
      <c r="E57" s="740">
        <v>1</v>
      </c>
      <c r="F57" s="727"/>
      <c r="G57" s="765">
        <f>E57*F57</f>
        <v>0</v>
      </c>
    </row>
    <row r="58" spans="1:7">
      <c r="A58" s="741"/>
      <c r="B58" s="742"/>
      <c r="C58" s="742"/>
      <c r="D58" s="537"/>
      <c r="E58" s="740"/>
      <c r="F58" s="727"/>
      <c r="G58" s="765"/>
    </row>
    <row r="59" spans="1:7">
      <c r="A59" s="741" t="s">
        <v>68</v>
      </c>
      <c r="B59" s="742" t="s">
        <v>227</v>
      </c>
      <c r="C59" s="742"/>
      <c r="D59" s="537"/>
      <c r="E59" s="740"/>
      <c r="F59" s="727"/>
      <c r="G59" s="765"/>
    </row>
    <row r="60" spans="1:7">
      <c r="A60" s="741"/>
      <c r="B60" s="742" t="s">
        <v>181</v>
      </c>
      <c r="C60" s="742"/>
      <c r="D60" s="537" t="s">
        <v>9</v>
      </c>
      <c r="E60" s="740">
        <v>16</v>
      </c>
      <c r="F60" s="727"/>
      <c r="G60" s="765">
        <f t="shared" ref="G60:G67" si="4">E60*F60</f>
        <v>0</v>
      </c>
    </row>
    <row r="61" spans="1:7">
      <c r="A61" s="741"/>
      <c r="B61" s="742"/>
      <c r="C61" s="742"/>
      <c r="D61" s="537"/>
      <c r="E61" s="740"/>
      <c r="F61" s="727"/>
      <c r="G61" s="765"/>
    </row>
    <row r="62" spans="1:7">
      <c r="A62" s="741" t="s">
        <v>182</v>
      </c>
      <c r="B62" s="742" t="s">
        <v>228</v>
      </c>
      <c r="C62" s="742"/>
      <c r="D62" s="537"/>
      <c r="E62" s="740"/>
      <c r="F62" s="727"/>
      <c r="G62" s="765"/>
    </row>
    <row r="63" spans="1:7">
      <c r="A63" s="741"/>
      <c r="B63" s="742" t="s">
        <v>229</v>
      </c>
      <c r="C63" s="742"/>
      <c r="D63" s="537"/>
      <c r="E63" s="740"/>
      <c r="F63" s="727"/>
      <c r="G63" s="765"/>
    </row>
    <row r="64" spans="1:7">
      <c r="A64" s="741"/>
      <c r="B64" s="742" t="s">
        <v>181</v>
      </c>
      <c r="C64" s="742"/>
      <c r="D64" s="537" t="s">
        <v>12</v>
      </c>
      <c r="E64" s="740">
        <v>1</v>
      </c>
      <c r="F64" s="727"/>
      <c r="G64" s="765">
        <f t="shared" si="4"/>
        <v>0</v>
      </c>
    </row>
    <row r="65" spans="1:7">
      <c r="A65" s="741"/>
      <c r="B65" s="742"/>
      <c r="C65" s="742"/>
      <c r="D65" s="537"/>
      <c r="E65" s="740"/>
      <c r="F65" s="727"/>
      <c r="G65" s="765"/>
    </row>
    <row r="66" spans="1:7">
      <c r="A66" s="741" t="s">
        <v>183</v>
      </c>
      <c r="B66" s="742" t="s">
        <v>230</v>
      </c>
      <c r="C66" s="742"/>
      <c r="D66" s="537"/>
      <c r="E66" s="740"/>
      <c r="F66" s="727"/>
      <c r="G66" s="765"/>
    </row>
    <row r="67" spans="1:7">
      <c r="A67" s="741"/>
      <c r="B67" s="742" t="s">
        <v>231</v>
      </c>
      <c r="C67" s="742"/>
      <c r="D67" s="537" t="s">
        <v>232</v>
      </c>
      <c r="E67" s="740">
        <v>100</v>
      </c>
      <c r="F67" s="727"/>
      <c r="G67" s="765">
        <f t="shared" si="4"/>
        <v>0</v>
      </c>
    </row>
    <row r="68" spans="1:7">
      <c r="A68" s="741"/>
      <c r="B68" s="742"/>
      <c r="C68" s="742"/>
      <c r="D68" s="537"/>
      <c r="E68" s="740"/>
      <c r="F68" s="727"/>
      <c r="G68" s="765"/>
    </row>
    <row r="69" spans="1:7">
      <c r="A69" s="746" t="s">
        <v>233</v>
      </c>
      <c r="B69" s="742" t="s">
        <v>86</v>
      </c>
      <c r="C69" s="742"/>
      <c r="G69" s="532"/>
    </row>
    <row r="70" spans="1:7">
      <c r="A70" s="746"/>
      <c r="B70" s="742" t="s">
        <v>446</v>
      </c>
      <c r="C70" s="742"/>
    </row>
    <row r="71" spans="1:7">
      <c r="A71" s="746"/>
      <c r="B71" s="742" t="s">
        <v>447</v>
      </c>
      <c r="C71" s="742"/>
      <c r="D71" s="537" t="s">
        <v>234</v>
      </c>
      <c r="E71" s="740">
        <v>70</v>
      </c>
      <c r="F71" s="727"/>
      <c r="G71" s="770">
        <f t="shared" ref="G71" si="5">E71*F71</f>
        <v>0</v>
      </c>
    </row>
    <row r="72" spans="1:7">
      <c r="A72" s="746"/>
      <c r="B72" s="742"/>
      <c r="C72" s="742"/>
      <c r="D72" s="537"/>
      <c r="E72" s="740"/>
      <c r="F72" s="727"/>
      <c r="G72" s="765"/>
    </row>
    <row r="73" spans="1:7">
      <c r="A73" s="746"/>
      <c r="B73" s="742"/>
      <c r="C73" s="742"/>
      <c r="D73" s="537"/>
      <c r="E73" s="740"/>
      <c r="F73" s="727"/>
      <c r="G73" s="765"/>
    </row>
    <row r="74" spans="1:7" ht="15">
      <c r="A74" s="746"/>
      <c r="B74" s="540" t="s">
        <v>28</v>
      </c>
      <c r="C74" s="742"/>
      <c r="D74" s="537"/>
      <c r="E74" s="740"/>
      <c r="F74" s="727"/>
      <c r="G74" s="771">
        <f>SUM(G9:G73)</f>
        <v>0</v>
      </c>
    </row>
    <row r="75" spans="1:7" ht="15">
      <c r="A75" s="746"/>
      <c r="B75" s="540"/>
      <c r="C75" s="742"/>
      <c r="D75" s="537"/>
      <c r="E75" s="740"/>
      <c r="F75" s="727"/>
      <c r="G75" s="771"/>
    </row>
    <row r="76" spans="1:7" ht="15">
      <c r="A76" s="746"/>
      <c r="B76" s="540"/>
      <c r="C76" s="742"/>
      <c r="D76" s="537"/>
      <c r="E76" s="740"/>
      <c r="F76" s="727"/>
      <c r="G76" s="771"/>
    </row>
    <row r="77" spans="1:7" ht="15">
      <c r="A77" s="746"/>
      <c r="B77" s="540"/>
      <c r="C77" s="742"/>
      <c r="D77" s="537"/>
      <c r="E77" s="740"/>
      <c r="F77" s="727"/>
      <c r="G77" s="771"/>
    </row>
    <row r="78" spans="1:7" ht="15">
      <c r="A78" s="746"/>
      <c r="B78" s="540"/>
      <c r="C78" s="742"/>
      <c r="D78" s="537"/>
      <c r="E78" s="740"/>
      <c r="F78" s="727"/>
      <c r="G78" s="771"/>
    </row>
    <row r="79" spans="1:7" ht="15">
      <c r="A79" s="746"/>
      <c r="B79" s="540"/>
      <c r="C79" s="742"/>
      <c r="D79" s="537"/>
      <c r="E79" s="740"/>
      <c r="F79" s="727"/>
      <c r="G79" s="771"/>
    </row>
    <row r="80" spans="1:7" ht="15">
      <c r="A80" s="746"/>
      <c r="B80" s="540"/>
      <c r="C80" s="742"/>
      <c r="D80" s="537"/>
      <c r="E80" s="740"/>
      <c r="F80" s="727"/>
      <c r="G80" s="771"/>
    </row>
    <row r="81" spans="1:7" ht="15">
      <c r="A81" s="746"/>
      <c r="B81" s="540"/>
      <c r="C81" s="742"/>
      <c r="D81" s="537"/>
      <c r="E81" s="740"/>
      <c r="F81" s="727"/>
      <c r="G81" s="771"/>
    </row>
    <row r="82" spans="1:7" ht="15">
      <c r="A82" s="746"/>
      <c r="B82" s="540"/>
      <c r="C82" s="742"/>
      <c r="D82" s="537"/>
      <c r="E82" s="740"/>
      <c r="F82" s="727"/>
      <c r="G82" s="771"/>
    </row>
    <row r="83" spans="1:7" ht="15">
      <c r="A83" s="746"/>
      <c r="B83" s="540"/>
      <c r="C83" s="742"/>
      <c r="D83" s="537"/>
      <c r="E83" s="740"/>
      <c r="F83" s="727"/>
      <c r="G83" s="771"/>
    </row>
    <row r="84" spans="1:7" ht="15">
      <c r="A84" s="746"/>
      <c r="B84" s="540"/>
      <c r="C84" s="742"/>
      <c r="D84" s="537"/>
      <c r="E84" s="740"/>
      <c r="F84" s="727"/>
      <c r="G84" s="771"/>
    </row>
    <row r="85" spans="1:7" ht="15">
      <c r="A85" s="746"/>
      <c r="B85" s="540"/>
      <c r="C85" s="742"/>
      <c r="D85" s="537"/>
      <c r="E85" s="740"/>
      <c r="F85" s="727"/>
      <c r="G85" s="771"/>
    </row>
    <row r="86" spans="1:7" ht="15">
      <c r="A86" s="746"/>
      <c r="B86" s="540"/>
      <c r="C86" s="742"/>
      <c r="D86" s="537"/>
      <c r="E86" s="740"/>
      <c r="F86" s="727"/>
      <c r="G86" s="771"/>
    </row>
    <row r="87" spans="1:7" ht="15">
      <c r="A87" s="746"/>
      <c r="B87" s="540"/>
      <c r="C87" s="742"/>
      <c r="D87" s="537"/>
      <c r="E87" s="740"/>
      <c r="F87" s="727"/>
      <c r="G87" s="771"/>
    </row>
    <row r="88" spans="1:7" ht="15">
      <c r="A88" s="746"/>
      <c r="B88" s="540"/>
      <c r="C88" s="742"/>
      <c r="D88" s="537"/>
      <c r="E88" s="740"/>
      <c r="F88" s="727"/>
      <c r="G88" s="771"/>
    </row>
    <row r="89" spans="1:7" ht="15">
      <c r="A89" s="746"/>
      <c r="B89" s="540"/>
      <c r="C89" s="742"/>
      <c r="D89" s="537"/>
      <c r="E89" s="740"/>
      <c r="F89" s="727"/>
      <c r="G89" s="771"/>
    </row>
    <row r="90" spans="1:7" ht="15">
      <c r="A90" s="746"/>
      <c r="B90" s="540"/>
      <c r="C90" s="742"/>
      <c r="D90" s="537"/>
      <c r="E90" s="740"/>
      <c r="F90" s="727"/>
      <c r="G90" s="771"/>
    </row>
    <row r="91" spans="1:7" ht="15">
      <c r="A91" s="746"/>
      <c r="B91" s="540"/>
      <c r="C91" s="742"/>
      <c r="D91" s="537"/>
      <c r="E91" s="740"/>
      <c r="F91" s="727"/>
      <c r="G91" s="771"/>
    </row>
    <row r="92" spans="1:7" ht="15">
      <c r="A92" s="746"/>
      <c r="B92" s="540"/>
      <c r="C92" s="742"/>
      <c r="D92" s="537"/>
      <c r="E92" s="740"/>
      <c r="F92" s="727"/>
      <c r="G92" s="771"/>
    </row>
    <row r="93" spans="1:7" ht="15">
      <c r="A93" s="746"/>
      <c r="B93" s="540"/>
      <c r="C93" s="742"/>
      <c r="D93" s="537"/>
      <c r="E93" s="740"/>
      <c r="F93" s="727"/>
      <c r="G93" s="771"/>
    </row>
    <row r="94" spans="1:7" ht="15">
      <c r="A94" s="746"/>
      <c r="B94" s="540"/>
      <c r="C94" s="742"/>
      <c r="D94" s="537"/>
      <c r="E94" s="740"/>
      <c r="F94" s="727"/>
      <c r="G94" s="771"/>
    </row>
    <row r="95" spans="1:7" ht="15">
      <c r="A95" s="746"/>
      <c r="B95" s="540"/>
      <c r="C95" s="742"/>
      <c r="D95" s="537"/>
      <c r="E95" s="740"/>
      <c r="F95" s="727"/>
      <c r="G95" s="771"/>
    </row>
    <row r="96" spans="1:7" ht="15">
      <c r="A96" s="746"/>
      <c r="B96" s="540"/>
      <c r="C96" s="742"/>
      <c r="D96" s="537"/>
      <c r="E96" s="740"/>
      <c r="F96" s="727"/>
      <c r="G96" s="771"/>
    </row>
    <row r="97" spans="1:7" ht="15">
      <c r="A97" s="746"/>
      <c r="B97" s="540"/>
      <c r="C97" s="742"/>
      <c r="D97" s="537"/>
      <c r="E97" s="740"/>
      <c r="F97" s="727"/>
      <c r="G97" s="771"/>
    </row>
    <row r="98" spans="1:7" ht="15">
      <c r="A98" s="746"/>
      <c r="B98" s="540"/>
      <c r="C98" s="742"/>
      <c r="D98" s="537"/>
      <c r="E98" s="740"/>
      <c r="F98" s="727"/>
      <c r="G98" s="771"/>
    </row>
    <row r="99" spans="1:7" ht="15">
      <c r="A99" s="746"/>
      <c r="B99" s="540"/>
      <c r="C99" s="742"/>
      <c r="D99" s="537"/>
      <c r="E99" s="740"/>
      <c r="F99" s="727"/>
      <c r="G99" s="771"/>
    </row>
    <row r="100" spans="1:7" ht="15">
      <c r="A100" s="746"/>
      <c r="B100" s="540"/>
      <c r="C100" s="742"/>
      <c r="D100" s="537"/>
      <c r="E100" s="740"/>
      <c r="F100" s="727"/>
      <c r="G100" s="771"/>
    </row>
    <row r="101" spans="1:7" ht="15">
      <c r="A101" s="746"/>
      <c r="B101" s="540"/>
      <c r="C101" s="742"/>
      <c r="D101" s="537"/>
      <c r="E101" s="740"/>
      <c r="F101" s="727"/>
      <c r="G101" s="771"/>
    </row>
    <row r="102" spans="1:7" ht="15">
      <c r="A102" s="746"/>
      <c r="B102" s="540"/>
      <c r="C102" s="742"/>
      <c r="D102" s="537"/>
      <c r="E102" s="740"/>
      <c r="F102" s="727"/>
      <c r="G102" s="771"/>
    </row>
    <row r="103" spans="1:7" ht="15">
      <c r="A103" s="746"/>
      <c r="B103" s="540"/>
      <c r="C103" s="742"/>
      <c r="D103" s="537"/>
      <c r="E103" s="740"/>
      <c r="F103" s="727"/>
      <c r="G103" s="771"/>
    </row>
    <row r="104" spans="1:7" ht="15">
      <c r="A104" s="539" t="s">
        <v>29</v>
      </c>
      <c r="B104" s="540" t="s">
        <v>87</v>
      </c>
      <c r="C104" s="536"/>
      <c r="D104" s="537"/>
      <c r="E104" s="538"/>
      <c r="F104" s="523"/>
      <c r="G104" s="556"/>
    </row>
    <row r="105" spans="1:7" ht="15">
      <c r="A105" s="539"/>
      <c r="B105" s="540"/>
      <c r="C105" s="536"/>
      <c r="D105" s="537"/>
      <c r="E105" s="538"/>
      <c r="F105" s="523"/>
      <c r="G105" s="556"/>
    </row>
    <row r="106" spans="1:7" ht="15">
      <c r="A106" s="539"/>
      <c r="B106" s="540"/>
      <c r="C106" s="536"/>
      <c r="D106" s="537"/>
      <c r="E106" s="538"/>
      <c r="F106" s="523"/>
      <c r="G106" s="556"/>
    </row>
    <row r="107" spans="1:7">
      <c r="A107" s="542" t="s">
        <v>2</v>
      </c>
      <c r="B107" s="543" t="s">
        <v>3</v>
      </c>
      <c r="C107" s="543"/>
      <c r="D107" s="537" t="s">
        <v>4</v>
      </c>
      <c r="E107" s="544" t="s">
        <v>5</v>
      </c>
      <c r="F107" s="524" t="s">
        <v>6</v>
      </c>
      <c r="G107" s="557" t="s">
        <v>7</v>
      </c>
    </row>
    <row r="108" spans="1:7">
      <c r="A108" s="535"/>
      <c r="B108" s="536"/>
      <c r="C108" s="536"/>
      <c r="D108" s="537"/>
      <c r="E108" s="538"/>
      <c r="F108" s="523"/>
      <c r="G108" s="556"/>
    </row>
    <row r="109" spans="1:7">
      <c r="A109" s="535" t="s">
        <v>30</v>
      </c>
      <c r="B109" s="742" t="s">
        <v>108</v>
      </c>
      <c r="C109" s="536"/>
      <c r="D109" s="537"/>
      <c r="E109" s="740"/>
      <c r="F109" s="727"/>
      <c r="G109" s="765"/>
    </row>
    <row r="110" spans="1:7">
      <c r="A110" s="535"/>
      <c r="B110" s="742" t="s">
        <v>88</v>
      </c>
      <c r="C110" s="536"/>
      <c r="G110" s="532"/>
    </row>
    <row r="111" spans="1:7">
      <c r="A111" s="535"/>
      <c r="B111" s="742" t="s">
        <v>235</v>
      </c>
      <c r="C111" s="536"/>
      <c r="D111" s="532"/>
      <c r="G111" s="532"/>
    </row>
    <row r="112" spans="1:7">
      <c r="A112" s="535"/>
      <c r="B112" s="742" t="s">
        <v>236</v>
      </c>
      <c r="C112" s="536"/>
      <c r="D112" s="537" t="s">
        <v>23</v>
      </c>
      <c r="E112" s="740">
        <v>3230</v>
      </c>
      <c r="F112" s="727"/>
      <c r="G112" s="765">
        <f>E112*F112</f>
        <v>0</v>
      </c>
    </row>
    <row r="113" spans="1:7">
      <c r="A113" s="535"/>
      <c r="B113" s="742"/>
      <c r="C113" s="536"/>
      <c r="D113" s="537"/>
      <c r="E113" s="740"/>
      <c r="F113" s="727"/>
      <c r="G113" s="765"/>
    </row>
    <row r="114" spans="1:7">
      <c r="A114" s="741" t="s">
        <v>31</v>
      </c>
      <c r="B114" s="742" t="s">
        <v>32</v>
      </c>
      <c r="C114" s="742"/>
      <c r="D114" s="537"/>
      <c r="E114" s="538"/>
      <c r="F114" s="727"/>
      <c r="G114" s="765"/>
    </row>
    <row r="115" spans="1:7">
      <c r="A115" s="535"/>
      <c r="B115" s="742" t="s">
        <v>33</v>
      </c>
      <c r="C115" s="536"/>
      <c r="D115" s="537"/>
      <c r="E115" s="538"/>
      <c r="F115" s="727"/>
      <c r="G115" s="765"/>
    </row>
    <row r="116" spans="1:7">
      <c r="A116" s="535"/>
      <c r="B116" s="742" t="s">
        <v>34</v>
      </c>
      <c r="C116" s="536"/>
      <c r="D116" s="537" t="s">
        <v>15</v>
      </c>
      <c r="E116" s="740">
        <v>3260</v>
      </c>
      <c r="F116" s="727"/>
      <c r="G116" s="765">
        <f t="shared" ref="G116" si="6">E116*F116</f>
        <v>0</v>
      </c>
    </row>
    <row r="117" spans="1:7">
      <c r="A117" s="535"/>
      <c r="B117" s="742"/>
      <c r="C117" s="536"/>
      <c r="D117" s="537"/>
      <c r="E117" s="740"/>
      <c r="F117" s="727"/>
      <c r="G117" s="765"/>
    </row>
    <row r="118" spans="1:7">
      <c r="A118" s="741" t="s">
        <v>35</v>
      </c>
      <c r="B118" s="742" t="s">
        <v>89</v>
      </c>
      <c r="C118" s="536"/>
      <c r="D118" s="537"/>
      <c r="E118" s="740"/>
      <c r="F118" s="727"/>
      <c r="G118" s="765"/>
    </row>
    <row r="119" spans="1:7">
      <c r="A119" s="535"/>
      <c r="B119" s="742" t="s">
        <v>184</v>
      </c>
      <c r="C119" s="536"/>
      <c r="D119" s="743"/>
      <c r="G119" s="532"/>
    </row>
    <row r="120" spans="1:7">
      <c r="A120" s="535"/>
      <c r="B120" s="742" t="s">
        <v>185</v>
      </c>
      <c r="C120" s="536"/>
      <c r="D120" s="537" t="s">
        <v>15</v>
      </c>
      <c r="E120" s="740">
        <v>445</v>
      </c>
      <c r="F120" s="727"/>
      <c r="G120" s="770">
        <f>E120*F120</f>
        <v>0</v>
      </c>
    </row>
    <row r="121" spans="1:7">
      <c r="A121" s="535"/>
      <c r="B121" s="742"/>
      <c r="C121" s="536"/>
      <c r="D121" s="537"/>
      <c r="E121" s="740"/>
      <c r="F121" s="727"/>
      <c r="G121" s="765"/>
    </row>
    <row r="122" spans="1:7">
      <c r="A122" s="535"/>
      <c r="B122" s="536"/>
      <c r="C122" s="536"/>
      <c r="D122" s="537"/>
      <c r="E122" s="538"/>
      <c r="F122" s="523"/>
      <c r="G122" s="556"/>
    </row>
    <row r="123" spans="1:7" ht="15">
      <c r="A123" s="741"/>
      <c r="B123" s="742" t="s">
        <v>28</v>
      </c>
      <c r="C123" s="536"/>
      <c r="D123" s="537"/>
      <c r="E123" s="538"/>
      <c r="F123" s="523"/>
      <c r="G123" s="766">
        <f>SUM(G112:G122)</f>
        <v>0</v>
      </c>
    </row>
    <row r="124" spans="1:7">
      <c r="A124" s="741"/>
      <c r="B124" s="742"/>
      <c r="C124" s="536"/>
      <c r="D124" s="537"/>
      <c r="E124" s="538"/>
      <c r="F124" s="523"/>
      <c r="G124" s="556"/>
    </row>
    <row r="125" spans="1:7">
      <c r="A125" s="535"/>
      <c r="B125" s="742"/>
      <c r="C125" s="536"/>
      <c r="D125" s="537"/>
      <c r="E125" s="740"/>
      <c r="F125" s="523"/>
      <c r="G125" s="556"/>
    </row>
    <row r="126" spans="1:7">
      <c r="A126" s="535"/>
      <c r="B126" s="536"/>
      <c r="C126" s="536"/>
      <c r="D126" s="537"/>
      <c r="E126" s="538"/>
      <c r="F126" s="523"/>
      <c r="G126" s="556"/>
    </row>
    <row r="127" spans="1:7">
      <c r="A127" s="741"/>
      <c r="B127" s="742"/>
      <c r="C127" s="536"/>
      <c r="D127" s="537"/>
      <c r="E127" s="538"/>
      <c r="F127" s="523"/>
      <c r="G127" s="556"/>
    </row>
    <row r="128" spans="1:7">
      <c r="A128" s="741"/>
      <c r="B128" s="742"/>
      <c r="C128" s="536"/>
      <c r="D128" s="537"/>
      <c r="E128" s="538"/>
      <c r="F128" s="523"/>
      <c r="G128" s="556"/>
    </row>
    <row r="129" spans="1:7">
      <c r="A129" s="535"/>
      <c r="B129" s="742"/>
      <c r="C129" s="536"/>
      <c r="D129" s="537"/>
      <c r="E129" s="538"/>
      <c r="F129" s="523"/>
      <c r="G129" s="556"/>
    </row>
    <row r="130" spans="1:7">
      <c r="A130" s="535"/>
      <c r="B130" s="742"/>
      <c r="C130" s="536"/>
      <c r="D130" s="537"/>
      <c r="E130" s="538"/>
      <c r="F130" s="523"/>
      <c r="G130" s="556"/>
    </row>
    <row r="131" spans="1:7">
      <c r="A131" s="535"/>
      <c r="B131" s="742"/>
      <c r="C131" s="536"/>
      <c r="D131" s="537"/>
      <c r="E131" s="538"/>
      <c r="F131" s="523"/>
      <c r="G131" s="556"/>
    </row>
    <row r="132" spans="1:7">
      <c r="A132" s="535"/>
      <c r="B132" s="742"/>
      <c r="C132" s="536"/>
      <c r="D132" s="537"/>
      <c r="E132" s="538"/>
      <c r="F132" s="523"/>
      <c r="G132" s="556"/>
    </row>
    <row r="133" spans="1:7">
      <c r="A133" s="535"/>
      <c r="B133" s="742"/>
      <c r="C133" s="536"/>
      <c r="D133" s="537"/>
      <c r="E133" s="538"/>
      <c r="F133" s="523"/>
      <c r="G133" s="556"/>
    </row>
    <row r="134" spans="1:7">
      <c r="A134" s="535"/>
      <c r="B134" s="742"/>
      <c r="C134" s="536"/>
      <c r="D134" s="537"/>
      <c r="E134" s="538"/>
      <c r="F134" s="523"/>
      <c r="G134" s="556"/>
    </row>
    <row r="135" spans="1:7">
      <c r="A135" s="535"/>
      <c r="B135" s="742"/>
      <c r="C135" s="536"/>
      <c r="D135" s="537"/>
      <c r="E135" s="538"/>
      <c r="F135" s="523"/>
      <c r="G135" s="556"/>
    </row>
    <row r="136" spans="1:7">
      <c r="A136" s="535"/>
      <c r="B136" s="742"/>
      <c r="C136" s="536"/>
      <c r="D136" s="537"/>
      <c r="E136" s="538"/>
      <c r="F136" s="523"/>
      <c r="G136" s="556"/>
    </row>
    <row r="137" spans="1:7">
      <c r="A137" s="535"/>
      <c r="B137" s="742"/>
      <c r="C137" s="536"/>
      <c r="D137" s="537"/>
      <c r="E137" s="538"/>
      <c r="F137" s="523"/>
      <c r="G137" s="556"/>
    </row>
    <row r="138" spans="1:7">
      <c r="A138" s="535"/>
      <c r="B138" s="742"/>
      <c r="C138" s="536"/>
      <c r="D138" s="537"/>
      <c r="E138" s="538"/>
      <c r="F138" s="523"/>
      <c r="G138" s="556"/>
    </row>
    <row r="139" spans="1:7">
      <c r="A139" s="535"/>
      <c r="B139" s="742"/>
      <c r="C139" s="536"/>
      <c r="D139" s="537"/>
      <c r="E139" s="538"/>
      <c r="F139" s="523"/>
      <c r="G139" s="556"/>
    </row>
    <row r="140" spans="1:7">
      <c r="A140" s="535"/>
      <c r="B140" s="742"/>
      <c r="C140" s="536"/>
      <c r="D140" s="537"/>
      <c r="E140" s="538"/>
      <c r="F140" s="523"/>
      <c r="G140" s="556"/>
    </row>
    <row r="141" spans="1:7">
      <c r="A141" s="535"/>
      <c r="B141" s="742"/>
      <c r="C141" s="536"/>
      <c r="D141" s="537"/>
      <c r="E141" s="538"/>
      <c r="F141" s="523"/>
      <c r="G141" s="556"/>
    </row>
    <row r="142" spans="1:7">
      <c r="A142" s="535"/>
      <c r="B142" s="742"/>
      <c r="C142" s="536"/>
      <c r="D142" s="537"/>
      <c r="E142" s="538"/>
      <c r="F142" s="523"/>
      <c r="G142" s="556"/>
    </row>
    <row r="143" spans="1:7">
      <c r="A143" s="535"/>
      <c r="B143" s="742"/>
      <c r="C143" s="536"/>
      <c r="D143" s="537"/>
      <c r="E143" s="538"/>
      <c r="F143" s="523"/>
      <c r="G143" s="556"/>
    </row>
    <row r="144" spans="1:7">
      <c r="A144" s="535"/>
      <c r="B144" s="742"/>
      <c r="C144" s="536"/>
      <c r="D144" s="537"/>
      <c r="E144" s="538"/>
      <c r="F144" s="523"/>
      <c r="G144" s="556"/>
    </row>
    <row r="145" spans="1:7">
      <c r="A145" s="535"/>
      <c r="B145" s="742"/>
      <c r="C145" s="536"/>
      <c r="D145" s="537"/>
      <c r="E145" s="538"/>
      <c r="F145" s="523"/>
      <c r="G145" s="556"/>
    </row>
    <row r="146" spans="1:7">
      <c r="A146" s="535"/>
      <c r="B146" s="742"/>
      <c r="C146" s="536"/>
      <c r="D146" s="537"/>
      <c r="E146" s="538"/>
      <c r="F146" s="523"/>
      <c r="G146" s="556"/>
    </row>
    <row r="147" spans="1:7">
      <c r="A147" s="535"/>
      <c r="B147" s="742"/>
      <c r="C147" s="536"/>
      <c r="D147" s="537"/>
      <c r="E147" s="538"/>
      <c r="F147" s="523"/>
      <c r="G147" s="556"/>
    </row>
    <row r="148" spans="1:7">
      <c r="A148" s="535"/>
      <c r="B148" s="742"/>
      <c r="C148" s="536"/>
      <c r="D148" s="537"/>
      <c r="E148" s="538"/>
      <c r="F148" s="523"/>
      <c r="G148" s="556"/>
    </row>
    <row r="149" spans="1:7">
      <c r="A149" s="535"/>
      <c r="B149" s="742"/>
      <c r="C149" s="536"/>
      <c r="D149" s="537"/>
      <c r="E149" s="538"/>
      <c r="F149" s="523"/>
      <c r="G149" s="556"/>
    </row>
    <row r="150" spans="1:7">
      <c r="A150" s="535"/>
      <c r="B150" s="742"/>
      <c r="C150" s="536"/>
      <c r="D150" s="537"/>
      <c r="E150" s="538"/>
      <c r="F150" s="523"/>
      <c r="G150" s="556"/>
    </row>
    <row r="151" spans="1:7">
      <c r="A151" s="535"/>
      <c r="B151" s="742"/>
      <c r="C151" s="536"/>
      <c r="D151" s="537"/>
      <c r="E151" s="538"/>
      <c r="F151" s="523"/>
      <c r="G151" s="556"/>
    </row>
    <row r="152" spans="1:7">
      <c r="A152" s="535"/>
      <c r="B152" s="742"/>
      <c r="C152" s="536"/>
      <c r="D152" s="537"/>
      <c r="E152" s="538"/>
      <c r="F152" s="523"/>
      <c r="G152" s="556"/>
    </row>
    <row r="153" spans="1:7">
      <c r="A153" s="535"/>
      <c r="B153" s="742"/>
      <c r="C153" s="536"/>
      <c r="D153" s="537"/>
      <c r="E153" s="538"/>
      <c r="F153" s="523"/>
      <c r="G153" s="556"/>
    </row>
    <row r="154" spans="1:7">
      <c r="A154" s="535"/>
      <c r="B154" s="742"/>
      <c r="C154" s="536"/>
      <c r="D154" s="537"/>
      <c r="E154" s="538"/>
      <c r="F154" s="523"/>
      <c r="G154" s="556"/>
    </row>
    <row r="155" spans="1:7">
      <c r="A155" s="535"/>
      <c r="B155" s="742"/>
      <c r="C155" s="536"/>
      <c r="D155" s="537"/>
      <c r="E155" s="538"/>
      <c r="F155" s="523"/>
      <c r="G155" s="556"/>
    </row>
    <row r="156" spans="1:7" ht="15">
      <c r="A156" s="539" t="s">
        <v>36</v>
      </c>
      <c r="B156" s="540" t="s">
        <v>37</v>
      </c>
      <c r="C156" s="536"/>
      <c r="D156" s="537"/>
      <c r="E156" s="538"/>
      <c r="F156" s="523"/>
      <c r="G156" s="556"/>
    </row>
    <row r="157" spans="1:7" ht="15">
      <c r="A157" s="539"/>
      <c r="B157" s="540"/>
      <c r="C157" s="536"/>
      <c r="D157" s="537"/>
      <c r="E157" s="538"/>
      <c r="F157" s="523"/>
      <c r="G157" s="556"/>
    </row>
    <row r="158" spans="1:7" ht="15">
      <c r="A158" s="539"/>
      <c r="B158" s="540"/>
      <c r="C158" s="536"/>
      <c r="D158" s="537"/>
      <c r="E158" s="538"/>
      <c r="F158" s="523"/>
      <c r="G158" s="556"/>
    </row>
    <row r="159" spans="1:7">
      <c r="A159" s="542" t="s">
        <v>2</v>
      </c>
      <c r="B159" s="543" t="s">
        <v>3</v>
      </c>
      <c r="C159" s="543"/>
      <c r="D159" s="537" t="s">
        <v>4</v>
      </c>
      <c r="E159" s="544" t="s">
        <v>5</v>
      </c>
      <c r="F159" s="524" t="s">
        <v>6</v>
      </c>
      <c r="G159" s="557" t="s">
        <v>7</v>
      </c>
    </row>
    <row r="160" spans="1:7">
      <c r="A160" s="739"/>
      <c r="B160" s="537"/>
      <c r="C160" s="537"/>
      <c r="D160" s="537"/>
      <c r="E160" s="740"/>
      <c r="F160" s="727"/>
      <c r="G160" s="765"/>
    </row>
    <row r="161" spans="1:7">
      <c r="A161" s="741" t="s">
        <v>38</v>
      </c>
      <c r="B161" s="742" t="s">
        <v>237</v>
      </c>
      <c r="C161" s="742"/>
      <c r="D161" s="537"/>
      <c r="E161" s="538"/>
      <c r="F161" s="727"/>
      <c r="G161" s="765"/>
    </row>
    <row r="162" spans="1:7">
      <c r="A162" s="535"/>
      <c r="B162" s="742" t="s">
        <v>186</v>
      </c>
      <c r="C162" s="536"/>
      <c r="D162" s="537"/>
      <c r="E162" s="740"/>
      <c r="F162" s="727"/>
      <c r="G162" s="765"/>
    </row>
    <row r="163" spans="1:7">
      <c r="A163" s="535"/>
      <c r="B163" s="742" t="s">
        <v>109</v>
      </c>
      <c r="C163" s="536"/>
      <c r="D163" s="537" t="s">
        <v>23</v>
      </c>
      <c r="E163" s="740">
        <v>1680</v>
      </c>
      <c r="F163" s="727"/>
      <c r="G163" s="765">
        <f>E163*F163</f>
        <v>0</v>
      </c>
    </row>
    <row r="164" spans="1:7">
      <c r="A164" s="535"/>
      <c r="B164" s="742"/>
      <c r="C164" s="536"/>
      <c r="D164" s="537"/>
      <c r="E164" s="740"/>
      <c r="F164" s="727"/>
      <c r="G164" s="765"/>
    </row>
    <row r="165" spans="1:7">
      <c r="A165" s="535" t="s">
        <v>39</v>
      </c>
      <c r="B165" s="742" t="s">
        <v>110</v>
      </c>
      <c r="C165" s="536"/>
      <c r="D165" s="537"/>
      <c r="E165" s="740"/>
      <c r="F165" s="727"/>
      <c r="G165" s="765"/>
    </row>
    <row r="166" spans="1:7">
      <c r="A166" s="535"/>
      <c r="B166" s="742" t="s">
        <v>111</v>
      </c>
      <c r="C166" s="536"/>
      <c r="D166" s="537"/>
      <c r="E166" s="740"/>
      <c r="F166" s="727"/>
      <c r="G166" s="765"/>
    </row>
    <row r="167" spans="1:7">
      <c r="A167" s="535"/>
      <c r="B167" s="742" t="s">
        <v>187</v>
      </c>
      <c r="C167" s="536"/>
      <c r="D167" s="537"/>
      <c r="E167" s="740"/>
      <c r="F167" s="727"/>
      <c r="G167" s="765"/>
    </row>
    <row r="168" spans="1:7">
      <c r="A168" s="535"/>
      <c r="B168" s="742" t="s">
        <v>463</v>
      </c>
      <c r="C168" s="536"/>
      <c r="D168" s="537"/>
      <c r="E168" s="740"/>
      <c r="F168" s="727"/>
      <c r="G168" s="765"/>
    </row>
    <row r="169" spans="1:7">
      <c r="A169" s="535"/>
      <c r="B169" s="536" t="s">
        <v>464</v>
      </c>
      <c r="C169" s="536"/>
      <c r="D169" s="537" t="s">
        <v>23</v>
      </c>
      <c r="E169" s="534">
        <v>640</v>
      </c>
      <c r="G169" s="765">
        <f>E169*F169</f>
        <v>0</v>
      </c>
    </row>
    <row r="170" spans="1:7">
      <c r="A170" s="535"/>
      <c r="B170" s="536"/>
      <c r="C170" s="536"/>
      <c r="D170" s="537"/>
      <c r="E170" s="740"/>
      <c r="F170" s="727"/>
      <c r="G170" s="765"/>
    </row>
    <row r="171" spans="1:7">
      <c r="A171" s="535" t="s">
        <v>40</v>
      </c>
      <c r="B171" s="536" t="s">
        <v>114</v>
      </c>
      <c r="C171" s="536"/>
      <c r="D171" s="537"/>
      <c r="E171" s="740"/>
      <c r="F171" s="727"/>
      <c r="G171" s="765"/>
    </row>
    <row r="172" spans="1:7">
      <c r="A172" s="535"/>
      <c r="B172" s="536" t="s">
        <v>214</v>
      </c>
      <c r="C172" s="536"/>
      <c r="D172" s="537" t="s">
        <v>15</v>
      </c>
      <c r="E172" s="740">
        <v>2790</v>
      </c>
      <c r="F172" s="727"/>
      <c r="G172" s="765">
        <f t="shared" ref="G172:G175" si="7">E172*F172</f>
        <v>0</v>
      </c>
    </row>
    <row r="173" spans="1:7">
      <c r="A173" s="741"/>
      <c r="B173" s="742"/>
      <c r="C173" s="536"/>
      <c r="D173" s="537"/>
      <c r="E173" s="538"/>
      <c r="F173" s="523"/>
      <c r="G173" s="765"/>
    </row>
    <row r="174" spans="1:7">
      <c r="A174" s="741" t="s">
        <v>41</v>
      </c>
      <c r="B174" s="742" t="s">
        <v>115</v>
      </c>
      <c r="C174" s="536"/>
      <c r="D174" s="537"/>
      <c r="E174" s="538"/>
      <c r="F174" s="523"/>
      <c r="G174" s="765"/>
    </row>
    <row r="175" spans="1:7">
      <c r="A175" s="741"/>
      <c r="B175" s="742" t="s">
        <v>188</v>
      </c>
      <c r="C175" s="536"/>
      <c r="D175" s="537" t="s">
        <v>15</v>
      </c>
      <c r="E175" s="538">
        <v>2790</v>
      </c>
      <c r="F175" s="523"/>
      <c r="G175" s="765">
        <f t="shared" si="7"/>
        <v>0</v>
      </c>
    </row>
    <row r="176" spans="1:7">
      <c r="A176" s="741"/>
      <c r="B176" s="742"/>
      <c r="C176" s="536"/>
      <c r="D176" s="537"/>
      <c r="E176" s="538"/>
      <c r="F176" s="523"/>
      <c r="G176" s="765"/>
    </row>
    <row r="177" spans="1:7">
      <c r="A177" s="739" t="s">
        <v>42</v>
      </c>
      <c r="B177" s="748" t="s">
        <v>116</v>
      </c>
      <c r="C177" s="537"/>
      <c r="D177" s="537"/>
      <c r="E177" s="740"/>
      <c r="F177" s="727"/>
      <c r="G177" s="765"/>
    </row>
    <row r="178" spans="1:7">
      <c r="A178" s="741"/>
      <c r="B178" s="742" t="s">
        <v>189</v>
      </c>
      <c r="C178" s="536"/>
      <c r="D178" s="537" t="s">
        <v>15</v>
      </c>
      <c r="E178" s="538">
        <v>0</v>
      </c>
      <c r="F178" s="523"/>
      <c r="G178" s="765">
        <f>E178*F178</f>
        <v>0</v>
      </c>
    </row>
    <row r="179" spans="1:7">
      <c r="A179" s="741"/>
      <c r="B179" s="742"/>
      <c r="C179" s="536"/>
      <c r="D179" s="537"/>
      <c r="E179" s="538"/>
      <c r="F179" s="523"/>
      <c r="G179" s="765"/>
    </row>
    <row r="180" spans="1:7">
      <c r="A180" s="741" t="s">
        <v>43</v>
      </c>
      <c r="B180" s="742" t="s">
        <v>191</v>
      </c>
      <c r="C180" s="536"/>
      <c r="D180" s="537" t="s">
        <v>9</v>
      </c>
      <c r="E180" s="538">
        <v>44</v>
      </c>
      <c r="F180" s="523"/>
      <c r="G180" s="765">
        <f t="shared" ref="G180:G213" si="8">E180*F180</f>
        <v>0</v>
      </c>
    </row>
    <row r="181" spans="1:7">
      <c r="A181" s="741"/>
      <c r="B181" s="742"/>
      <c r="C181" s="536"/>
      <c r="D181" s="537"/>
      <c r="E181" s="538"/>
      <c r="F181" s="523"/>
      <c r="G181" s="765"/>
    </row>
    <row r="182" spans="1:7">
      <c r="A182" s="741" t="s">
        <v>44</v>
      </c>
      <c r="B182" s="742" t="s">
        <v>448</v>
      </c>
      <c r="C182" s="536"/>
      <c r="D182" s="537"/>
      <c r="E182" s="538"/>
      <c r="F182" s="523"/>
      <c r="G182" s="765"/>
    </row>
    <row r="183" spans="1:7">
      <c r="A183" s="741"/>
      <c r="B183" s="742" t="s">
        <v>238</v>
      </c>
      <c r="C183" s="536"/>
      <c r="D183" s="537"/>
      <c r="E183" s="538"/>
      <c r="F183" s="523"/>
      <c r="G183" s="765"/>
    </row>
    <row r="184" spans="1:7">
      <c r="A184" s="741"/>
      <c r="B184" s="742" t="s">
        <v>239</v>
      </c>
      <c r="C184" s="536"/>
      <c r="D184" s="537" t="s">
        <v>15</v>
      </c>
      <c r="E184" s="538">
        <v>70</v>
      </c>
      <c r="F184" s="523"/>
      <c r="G184" s="765">
        <f t="shared" si="8"/>
        <v>0</v>
      </c>
    </row>
    <row r="185" spans="1:7">
      <c r="A185" s="741"/>
      <c r="B185" s="742"/>
      <c r="C185" s="536"/>
      <c r="D185" s="537"/>
      <c r="E185" s="538"/>
      <c r="F185" s="523"/>
      <c r="G185" s="765"/>
    </row>
    <row r="186" spans="1:7">
      <c r="A186" s="741" t="s">
        <v>45</v>
      </c>
      <c r="B186" s="742" t="s">
        <v>449</v>
      </c>
      <c r="C186" s="536"/>
      <c r="D186" s="537"/>
      <c r="E186" s="538"/>
      <c r="F186" s="523"/>
      <c r="G186" s="765"/>
    </row>
    <row r="187" spans="1:7">
      <c r="A187" s="741"/>
      <c r="B187" s="742" t="s">
        <v>190</v>
      </c>
      <c r="C187" s="536"/>
      <c r="D187" s="537" t="s">
        <v>15</v>
      </c>
      <c r="E187" s="538">
        <v>90</v>
      </c>
      <c r="F187" s="523"/>
      <c r="G187" s="765">
        <f t="shared" si="8"/>
        <v>0</v>
      </c>
    </row>
    <row r="188" spans="1:7">
      <c r="A188" s="741"/>
      <c r="B188" s="742"/>
      <c r="C188" s="536"/>
      <c r="D188" s="537"/>
      <c r="E188" s="538"/>
      <c r="F188" s="523"/>
      <c r="G188" s="765"/>
    </row>
    <row r="189" spans="1:7">
      <c r="A189" s="741" t="s">
        <v>46</v>
      </c>
      <c r="B189" s="742" t="s">
        <v>240</v>
      </c>
      <c r="C189" s="536"/>
      <c r="D189" s="537"/>
      <c r="E189" s="538"/>
      <c r="F189" s="523"/>
      <c r="G189" s="765"/>
    </row>
    <row r="190" spans="1:7">
      <c r="A190" s="741"/>
      <c r="B190" s="742" t="s">
        <v>241</v>
      </c>
      <c r="C190" s="536"/>
      <c r="D190" s="537"/>
      <c r="E190" s="538"/>
      <c r="F190" s="523"/>
      <c r="G190" s="765"/>
    </row>
    <row r="191" spans="1:7">
      <c r="A191" s="741"/>
      <c r="B191" s="742" t="s">
        <v>242</v>
      </c>
      <c r="C191" s="536"/>
      <c r="D191" s="537"/>
      <c r="E191" s="538"/>
      <c r="F191" s="523"/>
      <c r="G191" s="765"/>
    </row>
    <row r="192" spans="1:7">
      <c r="A192" s="741"/>
      <c r="B192" s="742" t="s">
        <v>243</v>
      </c>
      <c r="C192" s="536"/>
      <c r="D192" s="537" t="s">
        <v>15</v>
      </c>
      <c r="E192" s="538">
        <v>0</v>
      </c>
      <c r="F192" s="523"/>
      <c r="G192" s="765">
        <f t="shared" si="8"/>
        <v>0</v>
      </c>
    </row>
    <row r="193" spans="1:7">
      <c r="A193" s="741"/>
      <c r="B193" s="742"/>
      <c r="C193" s="536"/>
      <c r="D193" s="537"/>
      <c r="E193" s="538"/>
      <c r="F193" s="523"/>
      <c r="G193" s="765"/>
    </row>
    <row r="194" spans="1:7">
      <c r="A194" s="741" t="s">
        <v>117</v>
      </c>
      <c r="B194" s="742" t="s">
        <v>244</v>
      </c>
      <c r="C194" s="536"/>
      <c r="D194" s="537"/>
      <c r="E194" s="538"/>
      <c r="F194" s="523"/>
      <c r="G194" s="765"/>
    </row>
    <row r="195" spans="1:7">
      <c r="A195" s="741"/>
      <c r="B195" s="742" t="s">
        <v>245</v>
      </c>
      <c r="C195" s="536"/>
      <c r="D195" s="537"/>
      <c r="E195" s="538"/>
      <c r="F195" s="523"/>
      <c r="G195" s="765"/>
    </row>
    <row r="196" spans="1:7">
      <c r="A196" s="741"/>
      <c r="B196" s="742" t="s">
        <v>246</v>
      </c>
      <c r="C196" s="536"/>
      <c r="D196" s="537" t="s">
        <v>15</v>
      </c>
      <c r="E196" s="538">
        <v>0</v>
      </c>
      <c r="F196" s="523"/>
      <c r="G196" s="765">
        <f t="shared" si="8"/>
        <v>0</v>
      </c>
    </row>
    <row r="197" spans="1:7">
      <c r="A197" s="741"/>
      <c r="B197" s="742"/>
      <c r="C197" s="536"/>
      <c r="D197" s="537"/>
      <c r="E197" s="538"/>
      <c r="F197" s="523"/>
      <c r="G197" s="765"/>
    </row>
    <row r="198" spans="1:7">
      <c r="A198" s="741" t="s">
        <v>90</v>
      </c>
      <c r="B198" s="742" t="s">
        <v>192</v>
      </c>
      <c r="C198" s="536"/>
      <c r="D198" s="537"/>
      <c r="E198" s="538"/>
      <c r="F198" s="523"/>
      <c r="G198" s="765"/>
    </row>
    <row r="199" spans="1:7">
      <c r="A199" s="741"/>
      <c r="B199" s="742" t="s">
        <v>247</v>
      </c>
      <c r="C199" s="536"/>
      <c r="D199" s="537" t="s">
        <v>9</v>
      </c>
      <c r="E199" s="538">
        <v>84</v>
      </c>
      <c r="F199" s="523"/>
      <c r="G199" s="765">
        <f t="shared" si="8"/>
        <v>0</v>
      </c>
    </row>
    <row r="200" spans="1:7">
      <c r="A200" s="741"/>
      <c r="B200" s="742"/>
      <c r="C200" s="536"/>
      <c r="D200" s="537"/>
      <c r="E200" s="538"/>
      <c r="F200" s="523"/>
      <c r="G200" s="765"/>
    </row>
    <row r="201" spans="1:7">
      <c r="A201" s="741" t="s">
        <v>91</v>
      </c>
      <c r="B201" s="742" t="s">
        <v>118</v>
      </c>
      <c r="C201" s="536"/>
      <c r="D201" s="537"/>
      <c r="E201" s="538"/>
      <c r="F201" s="523"/>
      <c r="G201" s="765"/>
    </row>
    <row r="202" spans="1:7">
      <c r="A202" s="741"/>
      <c r="B202" s="742" t="s">
        <v>92</v>
      </c>
      <c r="C202" s="536"/>
      <c r="D202" s="537"/>
      <c r="E202" s="538"/>
      <c r="F202" s="523"/>
      <c r="G202" s="765"/>
    </row>
    <row r="203" spans="1:7">
      <c r="A203" s="741"/>
      <c r="B203" s="742" t="s">
        <v>93</v>
      </c>
      <c r="C203" s="536"/>
      <c r="D203" s="537" t="s">
        <v>9</v>
      </c>
      <c r="E203" s="538">
        <v>0</v>
      </c>
      <c r="F203" s="523"/>
      <c r="G203" s="765">
        <f t="shared" si="8"/>
        <v>0</v>
      </c>
    </row>
    <row r="204" spans="1:7">
      <c r="A204" s="741"/>
      <c r="B204" s="742"/>
      <c r="C204" s="536"/>
      <c r="D204" s="537"/>
      <c r="E204" s="538"/>
      <c r="F204" s="523"/>
      <c r="G204" s="765"/>
    </row>
    <row r="205" spans="1:7">
      <c r="A205" s="741" t="s">
        <v>94</v>
      </c>
      <c r="B205" s="742" t="s">
        <v>95</v>
      </c>
      <c r="C205" s="536"/>
      <c r="D205" s="537"/>
      <c r="E205" s="538"/>
      <c r="F205" s="523"/>
      <c r="G205" s="765"/>
    </row>
    <row r="206" spans="1:7">
      <c r="A206" s="741"/>
      <c r="B206" s="742" t="s">
        <v>96</v>
      </c>
      <c r="C206" s="536"/>
      <c r="D206" s="537"/>
      <c r="E206" s="538"/>
      <c r="F206" s="523"/>
      <c r="G206" s="765"/>
    </row>
    <row r="207" spans="1:7">
      <c r="A207" s="741"/>
      <c r="B207" s="742" t="s">
        <v>97</v>
      </c>
      <c r="C207" s="536"/>
      <c r="D207" s="537" t="s">
        <v>9</v>
      </c>
      <c r="E207" s="538">
        <v>0</v>
      </c>
      <c r="F207" s="523"/>
      <c r="G207" s="765">
        <f t="shared" si="8"/>
        <v>0</v>
      </c>
    </row>
    <row r="208" spans="1:7">
      <c r="A208" s="741" t="s">
        <v>2</v>
      </c>
      <c r="B208" s="742" t="s">
        <v>3</v>
      </c>
      <c r="C208" s="536"/>
      <c r="D208" s="537" t="s">
        <v>4</v>
      </c>
      <c r="E208" s="538" t="s">
        <v>5</v>
      </c>
      <c r="F208" s="523" t="s">
        <v>6</v>
      </c>
      <c r="G208" s="557" t="s">
        <v>7</v>
      </c>
    </row>
    <row r="209" spans="1:7">
      <c r="A209" s="741"/>
      <c r="B209" s="742"/>
      <c r="C209" s="536"/>
      <c r="D209" s="537"/>
      <c r="E209" s="538"/>
      <c r="F209" s="523"/>
      <c r="G209" s="765"/>
    </row>
    <row r="210" spans="1:7">
      <c r="A210" s="741" t="s">
        <v>176</v>
      </c>
      <c r="B210" s="742" t="s">
        <v>248</v>
      </c>
      <c r="C210" s="536"/>
      <c r="D210" s="537"/>
      <c r="E210" s="538"/>
      <c r="F210" s="523"/>
      <c r="G210" s="765"/>
    </row>
    <row r="211" spans="1:7">
      <c r="A211" s="741"/>
      <c r="B211" s="742" t="s">
        <v>98</v>
      </c>
      <c r="C211" s="536"/>
      <c r="D211" s="537" t="s">
        <v>9</v>
      </c>
      <c r="E211" s="538">
        <v>0</v>
      </c>
      <c r="F211" s="523"/>
      <c r="G211" s="765">
        <f t="shared" si="8"/>
        <v>0</v>
      </c>
    </row>
    <row r="212" spans="1:7">
      <c r="A212" s="741"/>
      <c r="B212" s="742"/>
      <c r="C212" s="536"/>
      <c r="D212" s="537"/>
      <c r="E212" s="538"/>
      <c r="F212" s="523"/>
      <c r="G212" s="765"/>
    </row>
    <row r="213" spans="1:7">
      <c r="A213" s="741" t="s">
        <v>193</v>
      </c>
      <c r="B213" s="742" t="s">
        <v>249</v>
      </c>
      <c r="C213" s="536"/>
      <c r="D213" s="537" t="s">
        <v>9</v>
      </c>
      <c r="E213" s="538">
        <v>0</v>
      </c>
      <c r="F213" s="523"/>
      <c r="G213" s="770">
        <f t="shared" si="8"/>
        <v>0</v>
      </c>
    </row>
    <row r="214" spans="1:7">
      <c r="A214" s="741"/>
      <c r="B214" s="742"/>
      <c r="C214" s="536"/>
      <c r="D214" s="537"/>
      <c r="E214" s="538"/>
      <c r="F214" s="523"/>
      <c r="G214" s="556"/>
    </row>
    <row r="215" spans="1:7">
      <c r="A215" s="741"/>
      <c r="B215" s="742"/>
      <c r="C215" s="536"/>
      <c r="D215" s="537"/>
      <c r="E215" s="538"/>
      <c r="F215" s="523"/>
      <c r="G215" s="556"/>
    </row>
    <row r="216" spans="1:7" ht="15">
      <c r="A216" s="741"/>
      <c r="B216" s="742" t="s">
        <v>28</v>
      </c>
      <c r="C216" s="536"/>
      <c r="D216" s="537"/>
      <c r="E216" s="538"/>
      <c r="F216" s="523"/>
      <c r="G216" s="766">
        <f>SUM(G163:G215)</f>
        <v>0</v>
      </c>
    </row>
    <row r="217" spans="1:7" ht="15">
      <c r="A217" s="741"/>
      <c r="B217" s="742"/>
      <c r="C217" s="536"/>
      <c r="D217" s="537"/>
      <c r="E217" s="538"/>
      <c r="F217" s="523"/>
      <c r="G217" s="766"/>
    </row>
    <row r="218" spans="1:7" ht="15">
      <c r="A218" s="741"/>
      <c r="B218" s="742"/>
      <c r="C218" s="536"/>
      <c r="D218" s="537"/>
      <c r="E218" s="538"/>
      <c r="F218" s="523"/>
      <c r="G218" s="766"/>
    </row>
    <row r="219" spans="1:7" ht="15">
      <c r="A219" s="741"/>
      <c r="B219" s="742"/>
      <c r="C219" s="536"/>
      <c r="D219" s="537"/>
      <c r="E219" s="538"/>
      <c r="F219" s="523"/>
      <c r="G219" s="766"/>
    </row>
    <row r="220" spans="1:7" ht="15">
      <c r="A220" s="741"/>
      <c r="B220" s="742"/>
      <c r="C220" s="536"/>
      <c r="D220" s="537"/>
      <c r="E220" s="538"/>
      <c r="F220" s="523"/>
      <c r="G220" s="766"/>
    </row>
    <row r="221" spans="1:7" ht="15">
      <c r="A221" s="741"/>
      <c r="B221" s="742"/>
      <c r="C221" s="536"/>
      <c r="D221" s="537"/>
      <c r="E221" s="538"/>
      <c r="F221" s="523"/>
      <c r="G221" s="766"/>
    </row>
    <row r="222" spans="1:7" ht="15">
      <c r="A222" s="741"/>
      <c r="B222" s="742"/>
      <c r="C222" s="536"/>
      <c r="D222" s="537"/>
      <c r="E222" s="538"/>
      <c r="F222" s="523"/>
      <c r="G222" s="766"/>
    </row>
    <row r="223" spans="1:7" ht="15">
      <c r="A223" s="741"/>
      <c r="B223" s="742"/>
      <c r="C223" s="536"/>
      <c r="D223" s="537"/>
      <c r="E223" s="538"/>
      <c r="F223" s="523"/>
      <c r="G223" s="766"/>
    </row>
    <row r="224" spans="1:7" ht="15">
      <c r="A224" s="741"/>
      <c r="B224" s="742"/>
      <c r="C224" s="536"/>
      <c r="D224" s="537"/>
      <c r="E224" s="538"/>
      <c r="F224" s="523"/>
      <c r="G224" s="766"/>
    </row>
    <row r="225" spans="1:7" ht="15">
      <c r="A225" s="741"/>
      <c r="B225" s="742"/>
      <c r="C225" s="536"/>
      <c r="D225" s="537"/>
      <c r="E225" s="538"/>
      <c r="F225" s="523"/>
      <c r="G225" s="766"/>
    </row>
    <row r="226" spans="1:7" ht="15">
      <c r="A226" s="741"/>
      <c r="B226" s="742"/>
      <c r="C226" s="536"/>
      <c r="D226" s="537"/>
      <c r="E226" s="538"/>
      <c r="F226" s="523"/>
      <c r="G226" s="766"/>
    </row>
    <row r="227" spans="1:7" ht="15">
      <c r="A227" s="741"/>
      <c r="B227" s="742"/>
      <c r="C227" s="536"/>
      <c r="D227" s="537"/>
      <c r="E227" s="538"/>
      <c r="F227" s="523"/>
      <c r="G227" s="766"/>
    </row>
    <row r="228" spans="1:7" ht="15">
      <c r="A228" s="741"/>
      <c r="B228" s="742"/>
      <c r="C228" s="536"/>
      <c r="D228" s="537"/>
      <c r="E228" s="538"/>
      <c r="F228" s="523"/>
      <c r="G228" s="766"/>
    </row>
    <row r="229" spans="1:7" ht="15">
      <c r="A229" s="741"/>
      <c r="B229" s="742"/>
      <c r="C229" s="536"/>
      <c r="D229" s="537"/>
      <c r="E229" s="538"/>
      <c r="F229" s="523"/>
      <c r="G229" s="766"/>
    </row>
    <row r="230" spans="1:7" ht="15">
      <c r="A230" s="741"/>
      <c r="B230" s="742"/>
      <c r="C230" s="536"/>
      <c r="D230" s="537"/>
      <c r="E230" s="538"/>
      <c r="F230" s="523"/>
      <c r="G230" s="766"/>
    </row>
    <row r="231" spans="1:7" ht="15">
      <c r="A231" s="741"/>
      <c r="B231" s="742"/>
      <c r="C231" s="536"/>
      <c r="D231" s="537"/>
      <c r="E231" s="538"/>
      <c r="F231" s="523"/>
      <c r="G231" s="766"/>
    </row>
    <row r="232" spans="1:7" ht="15">
      <c r="A232" s="741"/>
      <c r="B232" s="742"/>
      <c r="C232" s="536"/>
      <c r="D232" s="537"/>
      <c r="E232" s="538"/>
      <c r="F232" s="523"/>
      <c r="G232" s="766"/>
    </row>
    <row r="233" spans="1:7" ht="15">
      <c r="A233" s="741"/>
      <c r="B233" s="742"/>
      <c r="C233" s="536"/>
      <c r="D233" s="537"/>
      <c r="E233" s="538"/>
      <c r="F233" s="523"/>
      <c r="G233" s="766"/>
    </row>
    <row r="234" spans="1:7" ht="15">
      <c r="A234" s="741"/>
      <c r="B234" s="742"/>
      <c r="C234" s="536"/>
      <c r="D234" s="537"/>
      <c r="E234" s="538"/>
      <c r="F234" s="523"/>
      <c r="G234" s="766"/>
    </row>
    <row r="235" spans="1:7" ht="15">
      <c r="A235" s="741"/>
      <c r="B235" s="742"/>
      <c r="C235" s="536"/>
      <c r="D235" s="537"/>
      <c r="E235" s="538"/>
      <c r="F235" s="523"/>
      <c r="G235" s="766"/>
    </row>
    <row r="236" spans="1:7" ht="15">
      <c r="A236" s="741"/>
      <c r="B236" s="742"/>
      <c r="C236" s="536"/>
      <c r="D236" s="537"/>
      <c r="E236" s="538"/>
      <c r="F236" s="523"/>
      <c r="G236" s="766"/>
    </row>
    <row r="237" spans="1:7" ht="15">
      <c r="A237" s="741"/>
      <c r="B237" s="742"/>
      <c r="C237" s="536"/>
      <c r="D237" s="537"/>
      <c r="E237" s="538"/>
      <c r="F237" s="523"/>
      <c r="G237" s="766"/>
    </row>
    <row r="238" spans="1:7" ht="15">
      <c r="A238" s="741"/>
      <c r="B238" s="742"/>
      <c r="C238" s="536"/>
      <c r="D238" s="537"/>
      <c r="E238" s="538"/>
      <c r="F238" s="523"/>
      <c r="G238" s="766"/>
    </row>
    <row r="239" spans="1:7" ht="15">
      <c r="A239" s="741"/>
      <c r="B239" s="742"/>
      <c r="C239" s="536"/>
      <c r="D239" s="537"/>
      <c r="E239" s="538"/>
      <c r="F239" s="523"/>
      <c r="G239" s="766"/>
    </row>
    <row r="240" spans="1:7" ht="15">
      <c r="A240" s="741"/>
      <c r="B240" s="742"/>
      <c r="C240" s="536"/>
      <c r="D240" s="537"/>
      <c r="E240" s="538"/>
      <c r="F240" s="523"/>
      <c r="G240" s="766"/>
    </row>
    <row r="241" spans="1:7" ht="15">
      <c r="A241" s="741"/>
      <c r="B241" s="742"/>
      <c r="C241" s="536"/>
      <c r="D241" s="537"/>
      <c r="E241" s="538"/>
      <c r="F241" s="523"/>
      <c r="G241" s="766"/>
    </row>
    <row r="242" spans="1:7" ht="15">
      <c r="A242" s="741"/>
      <c r="B242" s="742"/>
      <c r="C242" s="536"/>
      <c r="D242" s="537"/>
      <c r="E242" s="538"/>
      <c r="F242" s="523"/>
      <c r="G242" s="766"/>
    </row>
    <row r="243" spans="1:7" ht="15">
      <c r="A243" s="741"/>
      <c r="B243" s="742"/>
      <c r="C243" s="536"/>
      <c r="D243" s="537"/>
      <c r="E243" s="538"/>
      <c r="F243" s="523"/>
      <c r="G243" s="766"/>
    </row>
    <row r="244" spans="1:7" ht="15">
      <c r="A244" s="741"/>
      <c r="B244" s="742"/>
      <c r="C244" s="536"/>
      <c r="D244" s="537"/>
      <c r="E244" s="538"/>
      <c r="F244" s="523"/>
      <c r="G244" s="766"/>
    </row>
    <row r="245" spans="1:7" ht="15">
      <c r="A245" s="741"/>
      <c r="B245" s="742"/>
      <c r="C245" s="536"/>
      <c r="D245" s="537"/>
      <c r="E245" s="538"/>
      <c r="F245" s="523"/>
      <c r="G245" s="766"/>
    </row>
    <row r="246" spans="1:7" ht="15">
      <c r="A246" s="741"/>
      <c r="B246" s="742"/>
      <c r="C246" s="536"/>
      <c r="D246" s="537"/>
      <c r="E246" s="538"/>
      <c r="F246" s="523"/>
      <c r="G246" s="766"/>
    </row>
    <row r="247" spans="1:7" ht="15">
      <c r="A247" s="741"/>
      <c r="B247" s="742"/>
      <c r="C247" s="536"/>
      <c r="D247" s="537"/>
      <c r="E247" s="538"/>
      <c r="F247" s="523"/>
      <c r="G247" s="766"/>
    </row>
    <row r="248" spans="1:7" ht="15">
      <c r="A248" s="741"/>
      <c r="B248" s="742"/>
      <c r="C248" s="536"/>
      <c r="D248" s="537"/>
      <c r="E248" s="538"/>
      <c r="F248" s="523"/>
      <c r="G248" s="766"/>
    </row>
    <row r="249" spans="1:7" ht="15">
      <c r="A249" s="741"/>
      <c r="B249" s="742"/>
      <c r="C249" s="536"/>
      <c r="D249" s="537"/>
      <c r="E249" s="538"/>
      <c r="F249" s="523"/>
      <c r="G249" s="766"/>
    </row>
    <row r="250" spans="1:7" ht="15">
      <c r="A250" s="741"/>
      <c r="B250" s="742"/>
      <c r="C250" s="536"/>
      <c r="D250" s="537"/>
      <c r="E250" s="538"/>
      <c r="F250" s="523"/>
      <c r="G250" s="766"/>
    </row>
    <row r="251" spans="1:7" ht="15">
      <c r="A251" s="741"/>
      <c r="B251" s="742"/>
      <c r="C251" s="536"/>
      <c r="D251" s="537"/>
      <c r="E251" s="538"/>
      <c r="F251" s="523"/>
      <c r="G251" s="766"/>
    </row>
    <row r="252" spans="1:7" ht="15">
      <c r="A252" s="741"/>
      <c r="B252" s="742"/>
      <c r="C252" s="536"/>
      <c r="D252" s="537"/>
      <c r="E252" s="538"/>
      <c r="F252" s="523"/>
      <c r="G252" s="766"/>
    </row>
    <row r="253" spans="1:7" ht="15">
      <c r="A253" s="741"/>
      <c r="B253" s="742"/>
      <c r="C253" s="536"/>
      <c r="D253" s="537"/>
      <c r="E253" s="538"/>
      <c r="F253" s="523"/>
      <c r="G253" s="766"/>
    </row>
    <row r="254" spans="1:7" ht="15">
      <c r="A254" s="741"/>
      <c r="B254" s="742"/>
      <c r="C254" s="536"/>
      <c r="D254" s="537"/>
      <c r="E254" s="538"/>
      <c r="F254" s="523"/>
      <c r="G254" s="766"/>
    </row>
    <row r="255" spans="1:7" ht="15">
      <c r="A255" s="741"/>
      <c r="B255" s="742"/>
      <c r="C255" s="536"/>
      <c r="D255" s="537"/>
      <c r="E255" s="538"/>
      <c r="F255" s="523"/>
      <c r="G255" s="766"/>
    </row>
    <row r="256" spans="1:7" ht="15">
      <c r="A256" s="741"/>
      <c r="B256" s="742"/>
      <c r="C256" s="536"/>
      <c r="D256" s="537"/>
      <c r="E256" s="538"/>
      <c r="F256" s="523"/>
      <c r="G256" s="766"/>
    </row>
    <row r="257" spans="1:7" ht="15">
      <c r="A257" s="741"/>
      <c r="B257" s="742"/>
      <c r="C257" s="536"/>
      <c r="D257" s="537"/>
      <c r="E257" s="538"/>
      <c r="F257" s="523"/>
      <c r="G257" s="766"/>
    </row>
    <row r="258" spans="1:7" ht="15">
      <c r="A258" s="813" t="s">
        <v>47</v>
      </c>
      <c r="B258" s="540" t="s">
        <v>48</v>
      </c>
      <c r="C258" s="536"/>
      <c r="D258" s="537"/>
      <c r="E258" s="538"/>
      <c r="F258" s="523"/>
      <c r="G258" s="766"/>
    </row>
    <row r="259" spans="1:7" ht="15">
      <c r="A259" s="741"/>
      <c r="B259" s="742"/>
      <c r="C259" s="536"/>
      <c r="D259" s="537"/>
      <c r="E259" s="538"/>
      <c r="F259" s="523"/>
      <c r="G259" s="766"/>
    </row>
    <row r="260" spans="1:7" ht="15">
      <c r="A260" s="741"/>
      <c r="B260" s="742"/>
      <c r="C260" s="536"/>
      <c r="D260" s="537"/>
      <c r="E260" s="538"/>
      <c r="F260" s="523"/>
      <c r="G260" s="766"/>
    </row>
    <row r="261" spans="1:7">
      <c r="A261" s="542" t="s">
        <v>2</v>
      </c>
      <c r="B261" s="543" t="s">
        <v>3</v>
      </c>
      <c r="C261" s="543"/>
      <c r="D261" s="537" t="s">
        <v>4</v>
      </c>
      <c r="E261" s="544" t="s">
        <v>5</v>
      </c>
      <c r="F261" s="524" t="s">
        <v>6</v>
      </c>
      <c r="G261" s="557" t="s">
        <v>7</v>
      </c>
    </row>
    <row r="262" spans="1:7">
      <c r="A262" s="741"/>
      <c r="B262" s="742"/>
      <c r="C262" s="536"/>
      <c r="D262" s="537"/>
      <c r="E262" s="538"/>
      <c r="F262" s="523"/>
      <c r="G262" s="556"/>
    </row>
    <row r="263" spans="1:7">
      <c r="A263" s="741" t="s">
        <v>49</v>
      </c>
      <c r="B263" s="742" t="s">
        <v>119</v>
      </c>
      <c r="C263" s="536"/>
      <c r="D263" s="537"/>
      <c r="E263" s="538"/>
      <c r="F263" s="523"/>
      <c r="G263" s="556"/>
    </row>
    <row r="264" spans="1:7">
      <c r="A264" s="741"/>
      <c r="B264" s="742" t="s">
        <v>120</v>
      </c>
      <c r="C264" s="536"/>
      <c r="D264" s="537" t="s">
        <v>9</v>
      </c>
      <c r="E264" s="538">
        <v>350</v>
      </c>
      <c r="F264" s="523"/>
      <c r="G264" s="765">
        <f t="shared" ref="G264" si="9">E264*F264</f>
        <v>0</v>
      </c>
    </row>
    <row r="265" spans="1:7">
      <c r="A265" s="741"/>
      <c r="B265" s="742"/>
      <c r="C265" s="536"/>
      <c r="D265" s="537"/>
      <c r="E265" s="538"/>
      <c r="F265" s="523"/>
      <c r="G265" s="556"/>
    </row>
    <row r="266" spans="1:7">
      <c r="A266" s="741" t="s">
        <v>50</v>
      </c>
      <c r="B266" s="742" t="s">
        <v>250</v>
      </c>
      <c r="C266" s="536"/>
      <c r="D266" s="537"/>
      <c r="E266" s="538"/>
      <c r="F266" s="523"/>
      <c r="G266" s="556"/>
    </row>
    <row r="267" spans="1:7">
      <c r="A267" s="741"/>
      <c r="B267" s="742" t="s">
        <v>251</v>
      </c>
      <c r="C267" s="536"/>
      <c r="D267" s="537"/>
      <c r="E267" s="538"/>
      <c r="F267" s="523"/>
      <c r="G267" s="556"/>
    </row>
    <row r="268" spans="1:7">
      <c r="A268" s="741"/>
      <c r="B268" s="742" t="s">
        <v>121</v>
      </c>
      <c r="C268" s="536"/>
      <c r="D268" s="537"/>
      <c r="E268" s="538"/>
      <c r="F268" s="523"/>
      <c r="G268" s="556"/>
    </row>
    <row r="269" spans="1:7">
      <c r="A269" s="741"/>
      <c r="B269" s="742" t="s">
        <v>252</v>
      </c>
      <c r="C269" s="536"/>
      <c r="D269" s="537" t="s">
        <v>23</v>
      </c>
      <c r="E269" s="538">
        <v>870</v>
      </c>
      <c r="F269" s="523"/>
      <c r="G269" s="765">
        <f t="shared" ref="G269" si="10">E269*F269</f>
        <v>0</v>
      </c>
    </row>
    <row r="270" spans="1:7">
      <c r="A270" s="741"/>
      <c r="B270" s="742"/>
      <c r="C270" s="536"/>
      <c r="D270" s="537"/>
      <c r="E270" s="538"/>
      <c r="F270" s="523"/>
      <c r="G270" s="556"/>
    </row>
    <row r="271" spans="1:7">
      <c r="A271" s="741" t="s">
        <v>51</v>
      </c>
      <c r="B271" s="742" t="s">
        <v>122</v>
      </c>
      <c r="C271" s="536"/>
      <c r="D271" s="537"/>
      <c r="E271" s="538"/>
      <c r="F271" s="523"/>
      <c r="G271" s="556"/>
    </row>
    <row r="272" spans="1:7">
      <c r="A272" s="741"/>
      <c r="B272" s="742" t="s">
        <v>123</v>
      </c>
      <c r="C272" s="536"/>
      <c r="D272" s="537"/>
      <c r="E272" s="538"/>
      <c r="F272" s="523"/>
      <c r="G272" s="556"/>
    </row>
    <row r="273" spans="1:7">
      <c r="A273" s="741"/>
      <c r="B273" s="742" t="s">
        <v>124</v>
      </c>
      <c r="C273" s="536"/>
      <c r="D273" s="537"/>
      <c r="E273" s="538"/>
      <c r="F273" s="523"/>
      <c r="G273" s="556"/>
    </row>
    <row r="274" spans="1:7">
      <c r="A274" s="741"/>
      <c r="B274" s="742" t="s">
        <v>125</v>
      </c>
      <c r="C274" s="536"/>
      <c r="D274" s="537"/>
      <c r="E274" s="538"/>
      <c r="F274" s="523"/>
      <c r="G274" s="556"/>
    </row>
    <row r="275" spans="1:7">
      <c r="A275" s="741"/>
      <c r="B275" s="742" t="s">
        <v>126</v>
      </c>
      <c r="C275" s="536"/>
      <c r="D275" s="537" t="s">
        <v>9</v>
      </c>
      <c r="E275" s="538">
        <v>94</v>
      </c>
      <c r="F275" s="523"/>
      <c r="G275" s="765">
        <f t="shared" ref="G275" si="11">E275*F275</f>
        <v>0</v>
      </c>
    </row>
    <row r="276" spans="1:7">
      <c r="A276" s="741"/>
      <c r="B276" s="742"/>
      <c r="C276" s="536"/>
      <c r="D276" s="537"/>
      <c r="E276" s="538"/>
      <c r="F276" s="523"/>
      <c r="G276" s="556"/>
    </row>
    <row r="277" spans="1:7">
      <c r="A277" s="741" t="s">
        <v>52</v>
      </c>
      <c r="B277" s="742" t="s">
        <v>175</v>
      </c>
      <c r="C277" s="536"/>
      <c r="D277" s="537"/>
      <c r="E277" s="538"/>
      <c r="F277" s="523"/>
      <c r="G277" s="556"/>
    </row>
    <row r="278" spans="1:7">
      <c r="A278" s="741"/>
      <c r="B278" s="742" t="s">
        <v>194</v>
      </c>
      <c r="C278" s="536"/>
      <c r="D278" s="537" t="s">
        <v>9</v>
      </c>
      <c r="E278" s="538">
        <v>46</v>
      </c>
      <c r="F278" s="523"/>
      <c r="G278" s="765">
        <f t="shared" ref="G278" si="12">E278*F278</f>
        <v>0</v>
      </c>
    </row>
    <row r="279" spans="1:7">
      <c r="A279" s="741"/>
      <c r="B279" s="742"/>
      <c r="C279" s="536"/>
      <c r="D279" s="537"/>
      <c r="E279" s="538"/>
      <c r="F279" s="523"/>
      <c r="G279" s="556"/>
    </row>
    <row r="280" spans="1:7">
      <c r="A280" s="741" t="s">
        <v>53</v>
      </c>
      <c r="B280" s="742" t="s">
        <v>175</v>
      </c>
      <c r="C280" s="536"/>
      <c r="D280" s="537"/>
      <c r="E280" s="538"/>
      <c r="F280" s="523"/>
      <c r="G280" s="556"/>
    </row>
    <row r="281" spans="1:7">
      <c r="A281" s="741"/>
      <c r="B281" s="742" t="s">
        <v>253</v>
      </c>
      <c r="C281" s="536"/>
      <c r="D281" s="537" t="s">
        <v>9</v>
      </c>
      <c r="E281" s="538">
        <v>117</v>
      </c>
      <c r="F281" s="523"/>
      <c r="G281" s="765">
        <f t="shared" ref="G281" si="13">E281*F281</f>
        <v>0</v>
      </c>
    </row>
    <row r="282" spans="1:7">
      <c r="A282" s="741"/>
      <c r="B282" s="742"/>
      <c r="C282" s="536"/>
      <c r="D282" s="537"/>
      <c r="E282" s="538"/>
      <c r="F282" s="523"/>
      <c r="G282" s="556"/>
    </row>
    <row r="283" spans="1:7">
      <c r="A283" s="741" t="s">
        <v>54</v>
      </c>
      <c r="B283" s="742" t="s">
        <v>195</v>
      </c>
      <c r="C283" s="536"/>
      <c r="D283" s="537"/>
      <c r="E283" s="538"/>
      <c r="F283" s="523"/>
      <c r="G283" s="556"/>
    </row>
    <row r="284" spans="1:7">
      <c r="A284" s="741"/>
      <c r="B284" s="742" t="s">
        <v>196</v>
      </c>
      <c r="C284" s="536"/>
      <c r="D284" s="537" t="s">
        <v>9</v>
      </c>
      <c r="E284" s="538">
        <v>72</v>
      </c>
      <c r="F284" s="523"/>
      <c r="G284" s="765">
        <f t="shared" ref="G284" si="14">E284*F284</f>
        <v>0</v>
      </c>
    </row>
    <row r="285" spans="1:7">
      <c r="A285" s="741"/>
      <c r="B285" s="742"/>
      <c r="C285" s="536"/>
      <c r="D285" s="537"/>
      <c r="E285" s="538"/>
      <c r="F285" s="523"/>
      <c r="G285" s="556"/>
    </row>
    <row r="286" spans="1:7">
      <c r="A286" s="741" t="s">
        <v>55</v>
      </c>
      <c r="B286" s="742" t="s">
        <v>195</v>
      </c>
      <c r="C286" s="536"/>
      <c r="D286" s="537"/>
      <c r="E286" s="538"/>
      <c r="F286" s="523"/>
      <c r="G286" s="556"/>
    </row>
    <row r="287" spans="1:7">
      <c r="A287" s="741"/>
      <c r="B287" s="742" t="s">
        <v>254</v>
      </c>
      <c r="C287" s="536"/>
      <c r="D287" s="537" t="s">
        <v>9</v>
      </c>
      <c r="E287" s="538">
        <v>20.5</v>
      </c>
      <c r="F287" s="523"/>
      <c r="G287" s="765">
        <f t="shared" ref="G287" si="15">E287*F287</f>
        <v>0</v>
      </c>
    </row>
    <row r="288" spans="1:7">
      <c r="A288" s="741"/>
      <c r="B288" s="742"/>
      <c r="C288" s="536"/>
      <c r="D288" s="537"/>
      <c r="E288" s="538"/>
      <c r="F288" s="523"/>
      <c r="G288" s="556"/>
    </row>
    <row r="289" spans="1:7">
      <c r="A289" s="741" t="s">
        <v>56</v>
      </c>
      <c r="B289" s="742" t="s">
        <v>255</v>
      </c>
      <c r="C289" s="536"/>
      <c r="D289" s="537"/>
      <c r="E289" s="538"/>
      <c r="F289" s="523"/>
      <c r="G289" s="556"/>
    </row>
    <row r="290" spans="1:7">
      <c r="A290" s="741"/>
      <c r="B290" s="742" t="s">
        <v>256</v>
      </c>
      <c r="C290" s="536"/>
      <c r="D290" s="537" t="s">
        <v>12</v>
      </c>
      <c r="E290" s="538">
        <v>3</v>
      </c>
      <c r="F290" s="523"/>
      <c r="G290" s="765">
        <f t="shared" ref="G290" si="16">E290*F290</f>
        <v>0</v>
      </c>
    </row>
    <row r="291" spans="1:7">
      <c r="A291" s="741"/>
      <c r="B291" s="742"/>
      <c r="C291" s="536"/>
      <c r="D291" s="537"/>
      <c r="E291" s="538"/>
      <c r="F291" s="523"/>
      <c r="G291" s="556"/>
    </row>
    <row r="292" spans="1:7">
      <c r="A292" s="741" t="s">
        <v>57</v>
      </c>
      <c r="B292" s="742" t="s">
        <v>127</v>
      </c>
      <c r="C292" s="536"/>
      <c r="D292" s="537"/>
      <c r="E292" s="538"/>
      <c r="F292" s="523"/>
      <c r="G292" s="556"/>
    </row>
    <row r="293" spans="1:7">
      <c r="A293" s="741"/>
      <c r="B293" s="742" t="s">
        <v>465</v>
      </c>
      <c r="C293" s="536"/>
      <c r="D293" s="537"/>
      <c r="E293" s="538"/>
      <c r="F293" s="523"/>
      <c r="G293" s="556"/>
    </row>
    <row r="294" spans="1:7">
      <c r="A294" s="741"/>
      <c r="B294" s="742" t="s">
        <v>257</v>
      </c>
      <c r="C294" s="536"/>
      <c r="D294" s="537"/>
      <c r="E294" s="538"/>
      <c r="F294" s="523"/>
      <c r="G294" s="556"/>
    </row>
    <row r="295" spans="1:7">
      <c r="A295" s="741"/>
      <c r="B295" s="742" t="s">
        <v>128</v>
      </c>
      <c r="C295" s="536"/>
      <c r="D295" s="537" t="s">
        <v>12</v>
      </c>
      <c r="E295" s="538">
        <v>15</v>
      </c>
      <c r="F295" s="523"/>
      <c r="G295" s="765">
        <f t="shared" ref="G295" si="17">E295*F295</f>
        <v>0</v>
      </c>
    </row>
    <row r="296" spans="1:7">
      <c r="A296" s="741"/>
      <c r="B296" s="742"/>
      <c r="C296" s="536"/>
      <c r="D296" s="537"/>
      <c r="E296" s="538"/>
      <c r="F296" s="523"/>
      <c r="G296" s="556"/>
    </row>
    <row r="297" spans="1:7">
      <c r="A297" s="741" t="s">
        <v>58</v>
      </c>
      <c r="B297" s="742" t="s">
        <v>197</v>
      </c>
      <c r="C297" s="536"/>
      <c r="D297" s="537"/>
      <c r="E297" s="538"/>
      <c r="F297" s="523"/>
      <c r="G297" s="556"/>
    </row>
    <row r="298" spans="1:7">
      <c r="A298" s="741"/>
      <c r="B298" s="742" t="s">
        <v>466</v>
      </c>
      <c r="C298" s="536"/>
      <c r="D298" s="537"/>
      <c r="E298" s="538"/>
      <c r="F298" s="523"/>
      <c r="G298" s="556"/>
    </row>
    <row r="299" spans="1:7">
      <c r="A299" s="741"/>
      <c r="B299" s="742" t="s">
        <v>129</v>
      </c>
      <c r="C299" s="536"/>
      <c r="D299" s="537"/>
      <c r="E299" s="538"/>
      <c r="F299" s="523"/>
      <c r="G299" s="556"/>
    </row>
    <row r="300" spans="1:7">
      <c r="A300" s="741"/>
      <c r="B300" s="742" t="s">
        <v>130</v>
      </c>
      <c r="C300" s="536"/>
      <c r="D300" s="537" t="s">
        <v>12</v>
      </c>
      <c r="E300" s="538">
        <v>15</v>
      </c>
      <c r="F300" s="523"/>
      <c r="G300" s="765">
        <f t="shared" ref="G300" si="18">E300*F300</f>
        <v>0</v>
      </c>
    </row>
    <row r="301" spans="1:7">
      <c r="A301" s="741"/>
      <c r="B301" s="742"/>
      <c r="C301" s="536"/>
      <c r="D301" s="537"/>
      <c r="E301" s="538"/>
      <c r="F301" s="523"/>
      <c r="G301" s="556"/>
    </row>
    <row r="302" spans="1:7">
      <c r="A302" s="741" t="s">
        <v>198</v>
      </c>
      <c r="B302" s="742" t="s">
        <v>131</v>
      </c>
      <c r="C302" s="536"/>
      <c r="D302" s="537"/>
      <c r="E302" s="538"/>
      <c r="F302" s="523"/>
      <c r="G302" s="556"/>
    </row>
    <row r="303" spans="1:7">
      <c r="A303" s="741"/>
      <c r="B303" s="742" t="s">
        <v>467</v>
      </c>
      <c r="C303" s="536"/>
      <c r="D303" s="537"/>
      <c r="E303" s="538"/>
      <c r="F303" s="523"/>
      <c r="G303" s="556"/>
    </row>
    <row r="304" spans="1:7">
      <c r="A304" s="741"/>
      <c r="B304" s="742" t="s">
        <v>132</v>
      </c>
      <c r="C304" s="536"/>
      <c r="D304" s="537"/>
      <c r="E304" s="538"/>
      <c r="F304" s="523"/>
      <c r="G304" s="556"/>
    </row>
    <row r="305" spans="1:7">
      <c r="A305" s="741"/>
      <c r="B305" s="742" t="s">
        <v>258</v>
      </c>
      <c r="C305" s="536"/>
      <c r="D305" s="537" t="s">
        <v>12</v>
      </c>
      <c r="E305" s="538">
        <v>2</v>
      </c>
      <c r="F305" s="523"/>
      <c r="G305" s="765">
        <f t="shared" ref="G305" si="19">E305*F305</f>
        <v>0</v>
      </c>
    </row>
    <row r="306" spans="1:7">
      <c r="A306" s="741"/>
      <c r="B306" s="742"/>
      <c r="C306" s="536"/>
      <c r="D306" s="537"/>
      <c r="E306" s="538"/>
      <c r="F306" s="523"/>
      <c r="G306" s="556"/>
    </row>
    <row r="307" spans="1:7">
      <c r="A307" s="741" t="s">
        <v>202</v>
      </c>
      <c r="B307" s="742" t="s">
        <v>259</v>
      </c>
      <c r="C307" s="536"/>
      <c r="D307" s="537"/>
      <c r="E307" s="538"/>
      <c r="F307" s="523"/>
      <c r="G307" s="556"/>
    </row>
    <row r="308" spans="1:7">
      <c r="A308" s="741"/>
      <c r="B308" s="742" t="s">
        <v>468</v>
      </c>
      <c r="C308" s="536"/>
      <c r="D308" s="537" t="s">
        <v>12</v>
      </c>
      <c r="E308" s="538">
        <v>13</v>
      </c>
      <c r="F308" s="523"/>
      <c r="G308" s="765">
        <f t="shared" ref="G308" si="20">E308*F308</f>
        <v>0</v>
      </c>
    </row>
    <row r="309" spans="1:7">
      <c r="A309" s="741"/>
      <c r="B309" s="742"/>
      <c r="C309" s="536"/>
      <c r="D309" s="537"/>
      <c r="E309" s="538"/>
      <c r="F309" s="523"/>
      <c r="G309" s="556"/>
    </row>
    <row r="310" spans="1:7">
      <c r="A310" s="542" t="s">
        <v>2</v>
      </c>
      <c r="B310" s="543" t="s">
        <v>3</v>
      </c>
      <c r="C310" s="543"/>
      <c r="D310" s="537" t="s">
        <v>4</v>
      </c>
      <c r="E310" s="544" t="s">
        <v>5</v>
      </c>
      <c r="F310" s="524" t="s">
        <v>6</v>
      </c>
      <c r="G310" s="557" t="s">
        <v>7</v>
      </c>
    </row>
    <row r="311" spans="1:7">
      <c r="A311" s="741"/>
      <c r="B311" s="742"/>
      <c r="C311" s="536"/>
      <c r="D311" s="537"/>
      <c r="E311" s="538"/>
      <c r="F311" s="523"/>
      <c r="G311" s="556"/>
    </row>
    <row r="312" spans="1:7">
      <c r="A312" s="741" t="s">
        <v>207</v>
      </c>
      <c r="B312" s="742" t="s">
        <v>199</v>
      </c>
      <c r="C312" s="536"/>
      <c r="D312" s="537"/>
      <c r="E312" s="538"/>
      <c r="F312" s="523"/>
      <c r="G312" s="556"/>
    </row>
    <row r="313" spans="1:7" ht="16.5" customHeight="1">
      <c r="A313" s="741"/>
      <c r="B313" s="742" t="s">
        <v>200</v>
      </c>
      <c r="C313" s="536"/>
      <c r="D313" s="537"/>
      <c r="E313" s="538"/>
      <c r="F313" s="523"/>
      <c r="G313" s="556"/>
    </row>
    <row r="314" spans="1:7" ht="16.5" customHeight="1">
      <c r="A314" s="741"/>
      <c r="B314" s="742" t="s">
        <v>201</v>
      </c>
      <c r="C314" s="536"/>
      <c r="D314" s="537" t="s">
        <v>9</v>
      </c>
      <c r="E314" s="538">
        <v>40</v>
      </c>
      <c r="F314" s="523"/>
      <c r="G314" s="765">
        <f t="shared" ref="G314" si="21">E314*F314</f>
        <v>0</v>
      </c>
    </row>
    <row r="315" spans="1:7" ht="16.5" customHeight="1">
      <c r="A315" s="741"/>
      <c r="B315" s="742"/>
      <c r="C315" s="536"/>
      <c r="D315" s="537"/>
      <c r="E315" s="538"/>
      <c r="F315" s="523"/>
      <c r="G315" s="556"/>
    </row>
    <row r="316" spans="1:7" ht="16.5" customHeight="1">
      <c r="A316" s="741" t="s">
        <v>208</v>
      </c>
      <c r="B316" s="742" t="s">
        <v>260</v>
      </c>
      <c r="C316" s="536"/>
      <c r="D316" s="537" t="s">
        <v>12</v>
      </c>
      <c r="E316" s="538">
        <v>1</v>
      </c>
      <c r="F316" s="523"/>
      <c r="G316" s="765">
        <f t="shared" ref="G316" si="22">E316*F316</f>
        <v>0</v>
      </c>
    </row>
    <row r="317" spans="1:7" ht="16.5" customHeight="1">
      <c r="A317" s="741"/>
      <c r="B317" s="742"/>
      <c r="C317" s="536"/>
      <c r="D317" s="537"/>
      <c r="E317" s="538"/>
      <c r="F317" s="523"/>
      <c r="G317" s="556"/>
    </row>
    <row r="318" spans="1:7" ht="16.5" customHeight="1">
      <c r="A318" s="741" t="s">
        <v>261</v>
      </c>
      <c r="B318" s="742" t="s">
        <v>203</v>
      </c>
      <c r="C318" s="536"/>
      <c r="D318" s="537"/>
      <c r="E318" s="538"/>
      <c r="F318" s="523"/>
      <c r="G318" s="766"/>
    </row>
    <row r="319" spans="1:7">
      <c r="A319" s="741"/>
      <c r="B319" s="742" t="s">
        <v>204</v>
      </c>
      <c r="C319" s="536"/>
      <c r="D319" s="537"/>
      <c r="E319" s="538"/>
      <c r="F319" s="727"/>
      <c r="G319" s="765"/>
    </row>
    <row r="320" spans="1:7">
      <c r="A320" s="744"/>
      <c r="B320" s="742" t="s">
        <v>205</v>
      </c>
      <c r="C320" s="536"/>
      <c r="D320" s="537"/>
      <c r="E320" s="538"/>
      <c r="F320" s="727"/>
      <c r="G320" s="765"/>
    </row>
    <row r="321" spans="1:7">
      <c r="A321" s="746"/>
      <c r="B321" s="532" t="s">
        <v>206</v>
      </c>
      <c r="D321" s="743" t="s">
        <v>9</v>
      </c>
      <c r="E321" s="534">
        <v>280</v>
      </c>
      <c r="G321" s="765">
        <f t="shared" ref="G321" si="23">E321*F321</f>
        <v>0</v>
      </c>
    </row>
    <row r="322" spans="1:7">
      <c r="A322" s="746"/>
      <c r="D322" s="743"/>
      <c r="G322" s="532"/>
    </row>
    <row r="323" spans="1:7">
      <c r="A323" s="746" t="s">
        <v>262</v>
      </c>
      <c r="B323" s="532" t="s">
        <v>263</v>
      </c>
      <c r="D323" s="743" t="s">
        <v>12</v>
      </c>
      <c r="E323" s="534">
        <v>1</v>
      </c>
      <c r="G323" s="765">
        <f t="shared" ref="G323" si="24">E323*F323</f>
        <v>0</v>
      </c>
    </row>
    <row r="324" spans="1:7">
      <c r="A324" s="746"/>
      <c r="D324" s="743"/>
      <c r="G324" s="532"/>
    </row>
    <row r="325" spans="1:7">
      <c r="A325" s="746" t="s">
        <v>264</v>
      </c>
      <c r="B325" s="532" t="s">
        <v>265</v>
      </c>
      <c r="D325" s="743"/>
      <c r="G325" s="532"/>
    </row>
    <row r="326" spans="1:7">
      <c r="A326" s="746"/>
      <c r="B326" s="532" t="s">
        <v>209</v>
      </c>
      <c r="D326" s="743" t="s">
        <v>23</v>
      </c>
      <c r="E326" s="534">
        <v>430</v>
      </c>
      <c r="G326" s="770">
        <f t="shared" ref="G326" si="25">E326*F326</f>
        <v>0</v>
      </c>
    </row>
    <row r="327" spans="1:7">
      <c r="A327" s="746"/>
      <c r="B327" s="532" t="s">
        <v>266</v>
      </c>
      <c r="D327" s="743"/>
      <c r="G327" s="532"/>
    </row>
    <row r="328" spans="1:7">
      <c r="A328" s="746"/>
      <c r="D328" s="743"/>
      <c r="G328" s="532"/>
    </row>
    <row r="329" spans="1:7" ht="15">
      <c r="A329" s="746"/>
      <c r="B329" s="532" t="s">
        <v>28</v>
      </c>
      <c r="D329" s="743"/>
      <c r="G329" s="559">
        <f>SUM(G264:G328)</f>
        <v>0</v>
      </c>
    </row>
    <row r="330" spans="1:7">
      <c r="A330" s="746"/>
      <c r="D330" s="743"/>
      <c r="G330" s="532"/>
    </row>
    <row r="331" spans="1:7">
      <c r="A331" s="746"/>
      <c r="D331" s="743"/>
      <c r="G331" s="532"/>
    </row>
    <row r="332" spans="1:7">
      <c r="A332" s="746"/>
      <c r="D332" s="743"/>
      <c r="G332" s="532"/>
    </row>
    <row r="333" spans="1:7">
      <c r="A333" s="746"/>
      <c r="D333" s="743"/>
      <c r="G333" s="532"/>
    </row>
    <row r="334" spans="1:7">
      <c r="A334" s="746"/>
      <c r="D334" s="743"/>
      <c r="G334" s="532"/>
    </row>
    <row r="335" spans="1:7">
      <c r="A335" s="746"/>
      <c r="D335" s="743"/>
      <c r="G335" s="532"/>
    </row>
    <row r="336" spans="1:7">
      <c r="A336" s="746"/>
      <c r="D336" s="743"/>
      <c r="G336" s="532"/>
    </row>
    <row r="337" spans="1:7">
      <c r="A337" s="746"/>
      <c r="D337" s="743"/>
      <c r="G337" s="532"/>
    </row>
    <row r="338" spans="1:7">
      <c r="A338" s="746"/>
      <c r="D338" s="743"/>
      <c r="G338" s="532"/>
    </row>
    <row r="339" spans="1:7">
      <c r="A339" s="746"/>
      <c r="D339" s="743"/>
      <c r="G339" s="532"/>
    </row>
    <row r="340" spans="1:7">
      <c r="A340" s="746"/>
      <c r="D340" s="743"/>
      <c r="G340" s="532"/>
    </row>
    <row r="341" spans="1:7">
      <c r="A341" s="746"/>
      <c r="D341" s="743"/>
      <c r="G341" s="532"/>
    </row>
    <row r="342" spans="1:7">
      <c r="A342" s="746"/>
      <c r="D342" s="743"/>
      <c r="G342" s="532"/>
    </row>
    <row r="343" spans="1:7">
      <c r="A343" s="746"/>
      <c r="D343" s="743"/>
      <c r="G343" s="532"/>
    </row>
    <row r="344" spans="1:7">
      <c r="A344" s="746"/>
      <c r="D344" s="743"/>
      <c r="G344" s="532"/>
    </row>
    <row r="345" spans="1:7">
      <c r="A345" s="746"/>
      <c r="D345" s="743"/>
      <c r="G345" s="532"/>
    </row>
    <row r="346" spans="1:7">
      <c r="A346" s="746"/>
      <c r="D346" s="743"/>
      <c r="G346" s="532"/>
    </row>
    <row r="347" spans="1:7">
      <c r="A347" s="746"/>
      <c r="D347" s="743"/>
      <c r="G347" s="532"/>
    </row>
    <row r="348" spans="1:7">
      <c r="A348" s="746"/>
      <c r="D348" s="743"/>
      <c r="G348" s="532"/>
    </row>
    <row r="349" spans="1:7">
      <c r="A349" s="746"/>
      <c r="D349" s="743"/>
      <c r="G349" s="532"/>
    </row>
    <row r="350" spans="1:7">
      <c r="A350" s="746"/>
      <c r="D350" s="743"/>
      <c r="G350" s="532"/>
    </row>
    <row r="351" spans="1:7">
      <c r="A351" s="746"/>
      <c r="D351" s="743"/>
      <c r="G351" s="532"/>
    </row>
    <row r="352" spans="1:7">
      <c r="A352" s="746"/>
      <c r="D352" s="743"/>
      <c r="G352" s="532"/>
    </row>
    <row r="353" spans="1:7">
      <c r="A353" s="746"/>
      <c r="D353" s="743"/>
      <c r="G353" s="532"/>
    </row>
    <row r="354" spans="1:7">
      <c r="A354" s="746"/>
      <c r="D354" s="743"/>
      <c r="G354" s="532"/>
    </row>
    <row r="355" spans="1:7">
      <c r="A355" s="746"/>
      <c r="D355" s="743"/>
      <c r="G355" s="532"/>
    </row>
    <row r="356" spans="1:7">
      <c r="A356" s="746"/>
      <c r="D356" s="743"/>
      <c r="G356" s="532"/>
    </row>
    <row r="357" spans="1:7">
      <c r="A357" s="746"/>
      <c r="D357" s="743"/>
      <c r="G357" s="532"/>
    </row>
    <row r="358" spans="1:7">
      <c r="A358" s="746"/>
      <c r="D358" s="743"/>
      <c r="G358" s="532"/>
    </row>
    <row r="359" spans="1:7">
      <c r="A359" s="746"/>
      <c r="D359" s="743"/>
      <c r="G359" s="532"/>
    </row>
    <row r="360" spans="1:7">
      <c r="A360" s="746"/>
      <c r="D360" s="743"/>
      <c r="G360" s="532"/>
    </row>
    <row r="361" spans="1:7">
      <c r="A361" s="746"/>
      <c r="D361" s="743"/>
      <c r="G361" s="532"/>
    </row>
    <row r="362" spans="1:7" ht="15">
      <c r="A362" s="539" t="s">
        <v>59</v>
      </c>
      <c r="B362" s="540" t="s">
        <v>469</v>
      </c>
      <c r="C362" s="536"/>
      <c r="D362" s="537"/>
      <c r="E362" s="538"/>
      <c r="F362" s="727"/>
      <c r="G362" s="765"/>
    </row>
    <row r="363" spans="1:7">
      <c r="A363" s="535"/>
      <c r="B363" s="742"/>
      <c r="C363" s="536"/>
      <c r="D363" s="537"/>
      <c r="E363" s="538"/>
      <c r="F363" s="727"/>
      <c r="G363" s="765"/>
    </row>
    <row r="364" spans="1:7">
      <c r="A364" s="535"/>
      <c r="B364" s="742"/>
      <c r="C364" s="536"/>
      <c r="D364" s="537"/>
      <c r="E364" s="538"/>
      <c r="F364" s="727"/>
      <c r="G364" s="765"/>
    </row>
    <row r="365" spans="1:7">
      <c r="A365" s="542" t="s">
        <v>2</v>
      </c>
      <c r="B365" s="543" t="s">
        <v>3</v>
      </c>
      <c r="C365" s="543"/>
      <c r="D365" s="537" t="s">
        <v>4</v>
      </c>
      <c r="E365" s="544" t="s">
        <v>5</v>
      </c>
      <c r="F365" s="524" t="s">
        <v>6</v>
      </c>
      <c r="G365" s="557" t="s">
        <v>7</v>
      </c>
    </row>
    <row r="366" spans="1:7">
      <c r="A366" s="535"/>
      <c r="B366" s="742"/>
      <c r="C366" s="536"/>
      <c r="D366" s="537"/>
      <c r="E366" s="538"/>
      <c r="F366" s="727"/>
      <c r="G366" s="765"/>
    </row>
    <row r="367" spans="1:7">
      <c r="A367" s="535"/>
      <c r="B367" s="742"/>
      <c r="C367" s="536"/>
      <c r="D367" s="537"/>
      <c r="E367" s="538"/>
      <c r="F367" s="727"/>
      <c r="G367" s="765"/>
    </row>
    <row r="368" spans="1:7">
      <c r="A368" s="535" t="s">
        <v>69</v>
      </c>
      <c r="B368" s="742" t="s">
        <v>99</v>
      </c>
      <c r="C368" s="536"/>
      <c r="D368" s="537"/>
      <c r="E368" s="538"/>
      <c r="F368" s="727"/>
      <c r="G368" s="765"/>
    </row>
    <row r="369" spans="1:7">
      <c r="A369" s="535"/>
      <c r="B369" s="742" t="s">
        <v>100</v>
      </c>
      <c r="C369" s="536"/>
      <c r="D369" s="537" t="s">
        <v>12</v>
      </c>
      <c r="E369" s="538">
        <v>0</v>
      </c>
      <c r="F369" s="727"/>
      <c r="G369" s="765">
        <f>E369*F369</f>
        <v>0</v>
      </c>
    </row>
    <row r="370" spans="1:7">
      <c r="A370" s="535"/>
      <c r="B370" s="742"/>
      <c r="C370" s="536"/>
      <c r="D370" s="537"/>
      <c r="E370" s="538"/>
      <c r="F370" s="727"/>
      <c r="G370" s="765"/>
    </row>
    <row r="371" spans="1:7">
      <c r="A371" s="750" t="s">
        <v>70</v>
      </c>
      <c r="B371" s="742" t="s">
        <v>101</v>
      </c>
      <c r="C371" s="536"/>
      <c r="D371" s="537"/>
      <c r="E371" s="538"/>
      <c r="F371" s="727"/>
      <c r="G371" s="765"/>
    </row>
    <row r="372" spans="1:7" ht="15">
      <c r="A372" s="808"/>
      <c r="B372" s="742" t="s">
        <v>267</v>
      </c>
      <c r="C372" s="536"/>
      <c r="D372" s="537"/>
      <c r="E372" s="538"/>
      <c r="F372" s="727"/>
      <c r="G372" s="765"/>
    </row>
    <row r="373" spans="1:7" ht="15.75">
      <c r="A373" s="752"/>
      <c r="B373" s="742" t="s">
        <v>268</v>
      </c>
      <c r="C373" s="536"/>
      <c r="D373" s="537" t="s">
        <v>12</v>
      </c>
      <c r="E373" s="538">
        <v>0</v>
      </c>
      <c r="F373" s="727"/>
      <c r="G373" s="765">
        <f>E373*F373</f>
        <v>0</v>
      </c>
    </row>
    <row r="374" spans="1:7" ht="15">
      <c r="A374" s="808"/>
      <c r="B374" s="742"/>
      <c r="C374" s="536"/>
      <c r="D374" s="537"/>
      <c r="E374" s="538"/>
      <c r="F374" s="727"/>
      <c r="G374" s="765"/>
    </row>
    <row r="375" spans="1:7">
      <c r="A375" s="535" t="s">
        <v>71</v>
      </c>
      <c r="B375" s="742" t="s">
        <v>269</v>
      </c>
      <c r="C375" s="536"/>
      <c r="D375" s="537" t="s">
        <v>12</v>
      </c>
      <c r="E375" s="538">
        <v>0</v>
      </c>
      <c r="F375" s="727"/>
      <c r="G375" s="765">
        <f>E375*F375</f>
        <v>0</v>
      </c>
    </row>
    <row r="376" spans="1:7">
      <c r="A376" s="750"/>
      <c r="B376" s="742"/>
      <c r="C376" s="536"/>
      <c r="D376" s="537"/>
      <c r="E376" s="538"/>
      <c r="F376" s="727"/>
      <c r="G376" s="765"/>
    </row>
    <row r="377" spans="1:7">
      <c r="A377" s="535" t="s">
        <v>72</v>
      </c>
      <c r="B377" s="742" t="s">
        <v>270</v>
      </c>
      <c r="C377" s="536"/>
      <c r="D377" s="532"/>
      <c r="E377" s="532"/>
      <c r="G377" s="532"/>
    </row>
    <row r="378" spans="1:7" ht="15">
      <c r="A378" s="535"/>
      <c r="B378" s="742" t="s">
        <v>271</v>
      </c>
      <c r="C378" s="536"/>
      <c r="D378" s="537"/>
      <c r="E378" s="538"/>
      <c r="F378" s="727"/>
      <c r="G378" s="765"/>
    </row>
    <row r="379" spans="1:7">
      <c r="A379" s="535"/>
      <c r="B379" s="742" t="s">
        <v>457</v>
      </c>
      <c r="C379" s="536"/>
      <c r="D379" s="537" t="s">
        <v>12</v>
      </c>
      <c r="E379" s="538">
        <v>0</v>
      </c>
      <c r="F379" s="727"/>
      <c r="G379" s="765">
        <f t="shared" ref="G379" si="26">E379*F379</f>
        <v>0</v>
      </c>
    </row>
    <row r="380" spans="1:7">
      <c r="A380" s="535"/>
      <c r="B380" s="742"/>
      <c r="C380" s="536"/>
      <c r="D380" s="537"/>
      <c r="E380" s="538"/>
      <c r="F380" s="727"/>
      <c r="G380" s="765"/>
    </row>
    <row r="381" spans="1:7">
      <c r="A381" s="535" t="s">
        <v>73</v>
      </c>
      <c r="B381" s="742" t="s">
        <v>272</v>
      </c>
      <c r="C381" s="536"/>
      <c r="D381" s="532"/>
      <c r="E381" s="532"/>
      <c r="G381" s="532"/>
    </row>
    <row r="382" spans="1:7">
      <c r="A382" s="535"/>
      <c r="B382" s="742" t="s">
        <v>273</v>
      </c>
      <c r="C382" s="536"/>
      <c r="D382" s="537"/>
      <c r="E382" s="538"/>
      <c r="F382" s="727"/>
      <c r="G382" s="765"/>
    </row>
    <row r="383" spans="1:7">
      <c r="A383" s="535"/>
      <c r="B383" s="742" t="s">
        <v>274</v>
      </c>
      <c r="C383" s="536"/>
      <c r="D383" s="537" t="s">
        <v>12</v>
      </c>
      <c r="E383" s="538">
        <v>0</v>
      </c>
      <c r="F383" s="727"/>
      <c r="G383" s="765">
        <f>E383*F383</f>
        <v>0</v>
      </c>
    </row>
    <row r="384" spans="1:7">
      <c r="A384" s="535"/>
      <c r="B384" s="742"/>
      <c r="C384" s="536"/>
      <c r="D384" s="537"/>
      <c r="E384" s="538"/>
      <c r="F384" s="727"/>
      <c r="G384" s="765"/>
    </row>
    <row r="385" spans="1:7">
      <c r="A385" s="535" t="s">
        <v>74</v>
      </c>
      <c r="B385" s="742" t="s">
        <v>275</v>
      </c>
      <c r="C385" s="536"/>
      <c r="D385" s="537"/>
      <c r="E385" s="538"/>
      <c r="F385" s="727"/>
      <c r="G385" s="765"/>
    </row>
    <row r="386" spans="1:7">
      <c r="A386" s="535"/>
      <c r="B386" s="742" t="s">
        <v>276</v>
      </c>
      <c r="C386" s="536"/>
      <c r="D386" s="537"/>
      <c r="E386" s="538"/>
      <c r="F386" s="727"/>
      <c r="G386" s="765"/>
    </row>
    <row r="387" spans="1:7">
      <c r="A387" s="535"/>
      <c r="B387" s="742" t="s">
        <v>277</v>
      </c>
      <c r="C387" s="536"/>
      <c r="D387" s="537" t="s">
        <v>12</v>
      </c>
      <c r="E387" s="538">
        <v>0</v>
      </c>
      <c r="F387" s="727"/>
      <c r="G387" s="765">
        <f t="shared" ref="G387:G401" si="27">E387*F387</f>
        <v>0</v>
      </c>
    </row>
    <row r="388" spans="1:7">
      <c r="A388" s="535"/>
      <c r="B388" s="742"/>
      <c r="C388" s="536"/>
      <c r="D388" s="537"/>
      <c r="E388" s="538"/>
      <c r="F388" s="727"/>
      <c r="G388" s="765"/>
    </row>
    <row r="389" spans="1:7">
      <c r="A389" s="535" t="s">
        <v>75</v>
      </c>
      <c r="B389" s="742" t="s">
        <v>278</v>
      </c>
      <c r="C389" s="536"/>
      <c r="D389" s="537"/>
      <c r="E389" s="538"/>
      <c r="F389" s="727"/>
      <c r="G389" s="765"/>
    </row>
    <row r="390" spans="1:7">
      <c r="A390" s="535"/>
      <c r="B390" s="742" t="s">
        <v>279</v>
      </c>
      <c r="C390" s="536"/>
      <c r="D390" s="537" t="s">
        <v>12</v>
      </c>
      <c r="E390" s="538">
        <v>0</v>
      </c>
      <c r="F390" s="727"/>
      <c r="G390" s="765">
        <f t="shared" si="27"/>
        <v>0</v>
      </c>
    </row>
    <row r="391" spans="1:7">
      <c r="A391" s="535"/>
      <c r="B391" s="742"/>
      <c r="C391" s="536"/>
      <c r="D391" s="537"/>
      <c r="E391" s="538"/>
      <c r="F391" s="727"/>
      <c r="G391" s="765"/>
    </row>
    <row r="392" spans="1:7">
      <c r="A392" s="535" t="s">
        <v>76</v>
      </c>
      <c r="B392" s="742" t="s">
        <v>281</v>
      </c>
      <c r="C392" s="536"/>
      <c r="D392" s="537"/>
      <c r="E392" s="538"/>
      <c r="F392" s="727"/>
      <c r="G392" s="765"/>
    </row>
    <row r="393" spans="1:7">
      <c r="A393" s="535"/>
      <c r="B393" s="742" t="s">
        <v>280</v>
      </c>
      <c r="C393" s="536"/>
      <c r="D393" s="537" t="s">
        <v>12</v>
      </c>
      <c r="E393" s="538">
        <v>0</v>
      </c>
      <c r="F393" s="727"/>
      <c r="G393" s="765">
        <f t="shared" si="27"/>
        <v>0</v>
      </c>
    </row>
    <row r="394" spans="1:7">
      <c r="A394" s="535"/>
      <c r="B394" s="742"/>
      <c r="C394" s="536"/>
      <c r="D394" s="537"/>
      <c r="E394" s="538"/>
      <c r="F394" s="727"/>
      <c r="G394" s="765"/>
    </row>
    <row r="395" spans="1:7">
      <c r="A395" s="535" t="s">
        <v>102</v>
      </c>
      <c r="B395" s="742" t="s">
        <v>282</v>
      </c>
      <c r="C395" s="536"/>
      <c r="D395" s="537"/>
      <c r="E395" s="538"/>
      <c r="F395" s="727"/>
      <c r="G395" s="765"/>
    </row>
    <row r="396" spans="1:7">
      <c r="A396" s="535"/>
      <c r="B396" s="742" t="s">
        <v>283</v>
      </c>
      <c r="C396" s="536"/>
      <c r="D396" s="537" t="s">
        <v>12</v>
      </c>
      <c r="E396" s="538">
        <v>0</v>
      </c>
      <c r="F396" s="727"/>
      <c r="G396" s="765">
        <f t="shared" si="27"/>
        <v>0</v>
      </c>
    </row>
    <row r="397" spans="1:7">
      <c r="A397" s="535"/>
      <c r="B397" s="742"/>
      <c r="C397" s="536"/>
      <c r="D397" s="537"/>
      <c r="E397" s="538"/>
      <c r="F397" s="727"/>
      <c r="G397" s="765"/>
    </row>
    <row r="398" spans="1:7">
      <c r="A398" s="535" t="s">
        <v>284</v>
      </c>
      <c r="B398" s="742" t="s">
        <v>458</v>
      </c>
      <c r="C398" s="536"/>
      <c r="D398" s="537"/>
      <c r="E398" s="538"/>
      <c r="F398" s="727"/>
      <c r="G398" s="765"/>
    </row>
    <row r="399" spans="1:7">
      <c r="A399" s="535"/>
      <c r="B399" s="742" t="s">
        <v>459</v>
      </c>
      <c r="C399" s="536"/>
      <c r="D399" s="537" t="s">
        <v>12</v>
      </c>
      <c r="E399" s="538">
        <v>0</v>
      </c>
      <c r="F399" s="727"/>
      <c r="G399" s="765">
        <f t="shared" si="27"/>
        <v>0</v>
      </c>
    </row>
    <row r="400" spans="1:7">
      <c r="A400" s="535"/>
      <c r="B400" s="742"/>
      <c r="C400" s="536"/>
      <c r="D400" s="537"/>
      <c r="E400" s="538"/>
      <c r="F400" s="727"/>
      <c r="G400" s="765"/>
    </row>
    <row r="401" spans="1:7">
      <c r="A401" s="535" t="s">
        <v>286</v>
      </c>
      <c r="B401" s="742" t="s">
        <v>285</v>
      </c>
      <c r="C401" s="536"/>
      <c r="D401" s="537" t="s">
        <v>12</v>
      </c>
      <c r="E401" s="538">
        <v>0</v>
      </c>
      <c r="F401" s="727"/>
      <c r="G401" s="765">
        <f t="shared" si="27"/>
        <v>0</v>
      </c>
    </row>
    <row r="402" spans="1:7" ht="15">
      <c r="A402" s="753"/>
      <c r="B402" s="742"/>
      <c r="C402" s="536"/>
      <c r="D402" s="537"/>
      <c r="E402" s="538"/>
      <c r="F402" s="727"/>
      <c r="G402" s="765"/>
    </row>
    <row r="403" spans="1:7">
      <c r="A403" s="535" t="s">
        <v>287</v>
      </c>
      <c r="B403" s="742" t="s">
        <v>133</v>
      </c>
      <c r="C403" s="536"/>
      <c r="D403" s="537"/>
      <c r="E403" s="538"/>
      <c r="F403" s="727"/>
      <c r="G403" s="765"/>
    </row>
    <row r="404" spans="1:7">
      <c r="A404" s="535"/>
      <c r="B404" s="742" t="s">
        <v>134</v>
      </c>
      <c r="C404" s="536"/>
      <c r="E404" s="538"/>
      <c r="F404" s="727"/>
      <c r="G404" s="765"/>
    </row>
    <row r="405" spans="1:7" ht="15">
      <c r="A405" s="535"/>
      <c r="B405" s="742" t="s">
        <v>135</v>
      </c>
      <c r="C405" s="536"/>
      <c r="D405" s="537" t="s">
        <v>9</v>
      </c>
      <c r="E405" s="538">
        <v>0</v>
      </c>
      <c r="F405" s="727"/>
      <c r="G405" s="765">
        <f t="shared" ref="G405" si="28">E405*F405</f>
        <v>0</v>
      </c>
    </row>
    <row r="406" spans="1:7">
      <c r="A406" s="535"/>
      <c r="B406" s="742"/>
      <c r="C406" s="536"/>
      <c r="D406" s="537"/>
      <c r="E406" s="538"/>
      <c r="F406" s="727"/>
      <c r="G406" s="765"/>
    </row>
    <row r="407" spans="1:7">
      <c r="A407" s="535" t="s">
        <v>288</v>
      </c>
      <c r="B407" s="742" t="s">
        <v>136</v>
      </c>
      <c r="C407" s="536"/>
      <c r="D407" s="537"/>
      <c r="E407" s="538"/>
      <c r="F407" s="727"/>
      <c r="G407" s="765"/>
    </row>
    <row r="408" spans="1:7">
      <c r="A408" s="535"/>
      <c r="B408" s="742" t="s">
        <v>137</v>
      </c>
      <c r="C408" s="536"/>
      <c r="D408" s="537" t="s">
        <v>15</v>
      </c>
      <c r="E408" s="538">
        <v>0</v>
      </c>
      <c r="F408" s="727"/>
      <c r="G408" s="765">
        <f t="shared" ref="G408" si="29">E408*F408</f>
        <v>0</v>
      </c>
    </row>
    <row r="409" spans="1:7">
      <c r="A409" s="535"/>
      <c r="B409" s="742"/>
      <c r="C409" s="536"/>
      <c r="D409" s="537"/>
      <c r="E409" s="538"/>
      <c r="F409" s="727"/>
      <c r="G409" s="765"/>
    </row>
    <row r="410" spans="1:7">
      <c r="A410" s="535" t="s">
        <v>290</v>
      </c>
      <c r="B410" s="742" t="s">
        <v>289</v>
      </c>
      <c r="C410" s="536"/>
      <c r="D410" s="537"/>
      <c r="E410" s="538"/>
      <c r="F410" s="727"/>
      <c r="G410" s="765"/>
    </row>
    <row r="411" spans="1:7">
      <c r="A411" s="535"/>
      <c r="B411" s="532" t="s">
        <v>210</v>
      </c>
      <c r="D411" s="537" t="s">
        <v>15</v>
      </c>
      <c r="E411" s="534">
        <v>0</v>
      </c>
      <c r="G411" s="765">
        <f t="shared" ref="G411:G417" si="30">E411*F411</f>
        <v>0</v>
      </c>
    </row>
    <row r="412" spans="1:7">
      <c r="A412" s="535"/>
      <c r="B412" s="742"/>
      <c r="C412" s="536"/>
      <c r="D412" s="537"/>
      <c r="E412" s="538"/>
      <c r="F412" s="727"/>
      <c r="G412" s="765"/>
    </row>
    <row r="413" spans="1:7">
      <c r="A413" s="535"/>
      <c r="B413" s="742"/>
      <c r="C413" s="536"/>
      <c r="D413" s="537"/>
      <c r="E413" s="538"/>
      <c r="F413" s="727"/>
      <c r="G413" s="765"/>
    </row>
    <row r="414" spans="1:7">
      <c r="A414" s="542" t="s">
        <v>2</v>
      </c>
      <c r="B414" s="543" t="s">
        <v>3</v>
      </c>
      <c r="C414" s="543"/>
      <c r="D414" s="537" t="s">
        <v>4</v>
      </c>
      <c r="E414" s="544" t="s">
        <v>5</v>
      </c>
      <c r="F414" s="524" t="s">
        <v>6</v>
      </c>
      <c r="G414" s="557" t="s">
        <v>7</v>
      </c>
    </row>
    <row r="415" spans="1:7">
      <c r="A415" s="535"/>
      <c r="B415" s="742"/>
      <c r="C415" s="536"/>
      <c r="D415" s="537"/>
      <c r="E415" s="538"/>
      <c r="F415" s="727"/>
      <c r="G415" s="765"/>
    </row>
    <row r="416" spans="1:7">
      <c r="A416" s="535" t="s">
        <v>291</v>
      </c>
      <c r="B416" s="742" t="s">
        <v>211</v>
      </c>
      <c r="C416" s="536"/>
      <c r="D416" s="537"/>
      <c r="E416" s="538"/>
      <c r="F416" s="727"/>
      <c r="G416" s="765"/>
    </row>
    <row r="417" spans="1:7">
      <c r="A417" s="535"/>
      <c r="B417" s="742" t="s">
        <v>212</v>
      </c>
      <c r="C417" s="536"/>
      <c r="D417" s="537" t="s">
        <v>9</v>
      </c>
      <c r="E417" s="538">
        <v>42</v>
      </c>
      <c r="F417" s="727"/>
      <c r="G417" s="765">
        <f t="shared" si="30"/>
        <v>0</v>
      </c>
    </row>
    <row r="418" spans="1:7">
      <c r="A418" s="535"/>
      <c r="B418" s="742"/>
      <c r="C418" s="536"/>
      <c r="D418" s="537"/>
      <c r="E418" s="538"/>
      <c r="F418" s="727"/>
      <c r="G418" s="765"/>
    </row>
    <row r="419" spans="1:7">
      <c r="A419" s="535" t="s">
        <v>295</v>
      </c>
      <c r="B419" s="742" t="s">
        <v>292</v>
      </c>
      <c r="C419" s="536"/>
      <c r="D419" s="537"/>
      <c r="E419" s="538"/>
      <c r="F419" s="727"/>
      <c r="G419" s="765"/>
    </row>
    <row r="420" spans="1:7" ht="15">
      <c r="A420" s="535"/>
      <c r="B420" s="742" t="s">
        <v>293</v>
      </c>
      <c r="C420" s="536"/>
      <c r="D420" s="537"/>
      <c r="E420" s="538"/>
      <c r="F420" s="727"/>
      <c r="G420" s="765"/>
    </row>
    <row r="421" spans="1:7">
      <c r="A421" s="535"/>
      <c r="B421" s="742" t="s">
        <v>294</v>
      </c>
      <c r="C421" s="536"/>
      <c r="D421" s="537" t="s">
        <v>9</v>
      </c>
      <c r="E421" s="538">
        <v>0</v>
      </c>
      <c r="F421" s="727"/>
      <c r="G421" s="765">
        <f>E421*F421</f>
        <v>0</v>
      </c>
    </row>
    <row r="422" spans="1:7">
      <c r="A422" s="535"/>
      <c r="B422" s="742"/>
      <c r="C422" s="536"/>
      <c r="D422" s="537"/>
      <c r="E422" s="538"/>
      <c r="F422" s="727"/>
      <c r="G422" s="765"/>
    </row>
    <row r="423" spans="1:7">
      <c r="A423" s="535" t="s">
        <v>460</v>
      </c>
      <c r="B423" s="742" t="s">
        <v>296</v>
      </c>
      <c r="C423" s="536"/>
      <c r="D423" s="537"/>
      <c r="E423" s="538"/>
      <c r="F423" s="727"/>
      <c r="G423" s="765"/>
    </row>
    <row r="424" spans="1:7">
      <c r="A424" s="535"/>
      <c r="B424" s="742" t="s">
        <v>297</v>
      </c>
      <c r="C424" s="536"/>
      <c r="D424" s="537" t="s">
        <v>9</v>
      </c>
      <c r="E424" s="538">
        <v>0</v>
      </c>
      <c r="F424" s="727"/>
      <c r="G424" s="770">
        <f>E424*F424</f>
        <v>0</v>
      </c>
    </row>
    <row r="425" spans="1:7">
      <c r="A425" s="535"/>
      <c r="B425" s="742"/>
      <c r="C425" s="536"/>
      <c r="D425" s="537"/>
      <c r="E425" s="538"/>
      <c r="F425" s="727"/>
      <c r="G425" s="770"/>
    </row>
    <row r="426" spans="1:7">
      <c r="A426" s="535"/>
      <c r="B426" s="742"/>
      <c r="C426" s="536"/>
      <c r="D426" s="537"/>
      <c r="E426" s="538"/>
      <c r="F426" s="727"/>
      <c r="G426" s="765"/>
    </row>
    <row r="427" spans="1:7" ht="15">
      <c r="A427" s="535"/>
      <c r="B427" s="742" t="s">
        <v>28</v>
      </c>
      <c r="C427" s="536"/>
      <c r="D427" s="537"/>
      <c r="E427" s="538"/>
      <c r="F427" s="727"/>
      <c r="G427" s="771">
        <f>SUM(G369:G426)</f>
        <v>0</v>
      </c>
    </row>
    <row r="428" spans="1:7">
      <c r="A428" s="535"/>
      <c r="B428" s="742"/>
      <c r="C428" s="536"/>
      <c r="D428" s="537"/>
      <c r="E428" s="538"/>
      <c r="F428" s="727"/>
      <c r="G428" s="765"/>
    </row>
    <row r="429" spans="1:7">
      <c r="A429" s="535"/>
      <c r="B429" s="742"/>
      <c r="C429" s="536"/>
      <c r="D429" s="537"/>
      <c r="E429" s="538"/>
      <c r="F429" s="727"/>
      <c r="G429" s="765"/>
    </row>
    <row r="430" spans="1:7">
      <c r="A430" s="535"/>
      <c r="B430" s="742"/>
      <c r="C430" s="536"/>
      <c r="D430" s="537"/>
      <c r="E430" s="538"/>
      <c r="F430" s="727"/>
      <c r="G430" s="765"/>
    </row>
    <row r="431" spans="1:7">
      <c r="A431" s="535"/>
      <c r="B431" s="742"/>
      <c r="C431" s="536"/>
      <c r="D431" s="537"/>
      <c r="E431" s="538"/>
      <c r="F431" s="727"/>
      <c r="G431" s="765"/>
    </row>
    <row r="432" spans="1:7">
      <c r="A432" s="535"/>
      <c r="B432" s="742"/>
      <c r="C432" s="536"/>
      <c r="D432" s="537"/>
      <c r="E432" s="538"/>
      <c r="F432" s="727"/>
      <c r="G432" s="765"/>
    </row>
    <row r="433" spans="1:7">
      <c r="A433" s="535"/>
      <c r="B433" s="742"/>
      <c r="C433" s="536"/>
      <c r="D433" s="537"/>
      <c r="E433" s="538"/>
      <c r="F433" s="727"/>
      <c r="G433" s="765"/>
    </row>
    <row r="434" spans="1:7">
      <c r="A434" s="535"/>
      <c r="B434" s="742"/>
      <c r="C434" s="536"/>
      <c r="D434" s="537"/>
      <c r="E434" s="538"/>
      <c r="F434" s="727"/>
      <c r="G434" s="765"/>
    </row>
    <row r="435" spans="1:7">
      <c r="A435" s="535"/>
      <c r="B435" s="742"/>
      <c r="C435" s="536"/>
      <c r="D435" s="537"/>
      <c r="E435" s="538"/>
      <c r="F435" s="727"/>
      <c r="G435" s="765"/>
    </row>
    <row r="436" spans="1:7">
      <c r="A436" s="535"/>
      <c r="B436" s="742"/>
      <c r="C436" s="536"/>
      <c r="D436" s="537"/>
      <c r="E436" s="538"/>
      <c r="F436" s="727"/>
      <c r="G436" s="765"/>
    </row>
    <row r="437" spans="1:7">
      <c r="A437" s="535"/>
      <c r="B437" s="742"/>
      <c r="C437" s="536"/>
      <c r="D437" s="537"/>
      <c r="E437" s="538"/>
      <c r="F437" s="727"/>
      <c r="G437" s="765"/>
    </row>
    <row r="438" spans="1:7">
      <c r="A438" s="535"/>
      <c r="B438" s="742"/>
      <c r="C438" s="536"/>
      <c r="D438" s="537"/>
      <c r="E438" s="538"/>
      <c r="F438" s="727"/>
      <c r="G438" s="765"/>
    </row>
    <row r="439" spans="1:7">
      <c r="A439" s="535"/>
      <c r="B439" s="742"/>
      <c r="C439" s="536"/>
      <c r="D439" s="537"/>
      <c r="E439" s="538"/>
      <c r="F439" s="727"/>
      <c r="G439" s="765"/>
    </row>
    <row r="440" spans="1:7">
      <c r="A440" s="535"/>
      <c r="B440" s="742"/>
      <c r="C440" s="536"/>
      <c r="D440" s="537"/>
      <c r="E440" s="538"/>
      <c r="F440" s="727"/>
      <c r="G440" s="765"/>
    </row>
    <row r="441" spans="1:7">
      <c r="A441" s="535"/>
      <c r="B441" s="742"/>
      <c r="C441" s="536"/>
      <c r="D441" s="537"/>
      <c r="E441" s="538"/>
      <c r="F441" s="727"/>
      <c r="G441" s="765"/>
    </row>
    <row r="442" spans="1:7">
      <c r="A442" s="535"/>
      <c r="B442" s="742"/>
      <c r="C442" s="536"/>
      <c r="D442" s="537"/>
      <c r="E442" s="538"/>
      <c r="F442" s="727"/>
      <c r="G442" s="765"/>
    </row>
    <row r="443" spans="1:7">
      <c r="A443" s="535"/>
      <c r="B443" s="742"/>
      <c r="C443" s="536"/>
      <c r="D443" s="537"/>
      <c r="E443" s="538"/>
      <c r="F443" s="727"/>
      <c r="G443" s="765"/>
    </row>
    <row r="444" spans="1:7">
      <c r="A444" s="535"/>
      <c r="B444" s="742"/>
      <c r="C444" s="536"/>
      <c r="D444" s="537"/>
      <c r="E444" s="538"/>
      <c r="F444" s="727"/>
      <c r="G444" s="765"/>
    </row>
    <row r="445" spans="1:7">
      <c r="A445" s="535"/>
      <c r="B445" s="742"/>
      <c r="C445" s="536"/>
      <c r="D445" s="537"/>
      <c r="E445" s="538"/>
      <c r="F445" s="727"/>
      <c r="G445" s="765"/>
    </row>
    <row r="446" spans="1:7">
      <c r="A446" s="535"/>
      <c r="B446" s="742"/>
      <c r="C446" s="536"/>
      <c r="D446" s="537"/>
      <c r="E446" s="538"/>
      <c r="F446" s="727"/>
      <c r="G446" s="765"/>
    </row>
    <row r="447" spans="1:7">
      <c r="A447" s="535"/>
      <c r="B447" s="742"/>
      <c r="C447" s="536"/>
      <c r="D447" s="537"/>
      <c r="E447" s="538"/>
      <c r="F447" s="727"/>
      <c r="G447" s="765"/>
    </row>
    <row r="448" spans="1:7">
      <c r="A448" s="535"/>
      <c r="B448" s="742"/>
      <c r="C448" s="536"/>
      <c r="D448" s="537"/>
      <c r="E448" s="538"/>
      <c r="F448" s="727"/>
      <c r="G448" s="765"/>
    </row>
    <row r="449" spans="1:7">
      <c r="A449" s="535"/>
      <c r="B449" s="742"/>
      <c r="C449" s="536"/>
      <c r="D449" s="537"/>
      <c r="E449" s="538"/>
      <c r="F449" s="727"/>
      <c r="G449" s="765"/>
    </row>
    <row r="450" spans="1:7">
      <c r="A450" s="535"/>
      <c r="B450" s="742"/>
      <c r="C450" s="536"/>
      <c r="D450" s="537"/>
      <c r="E450" s="538"/>
      <c r="F450" s="727"/>
      <c r="G450" s="765"/>
    </row>
    <row r="451" spans="1:7">
      <c r="A451" s="535"/>
      <c r="B451" s="742"/>
      <c r="C451" s="536"/>
      <c r="D451" s="537"/>
      <c r="E451" s="538"/>
      <c r="F451" s="727"/>
      <c r="G451" s="765"/>
    </row>
    <row r="452" spans="1:7">
      <c r="A452" s="535"/>
      <c r="B452" s="742"/>
      <c r="C452" s="536"/>
      <c r="D452" s="537"/>
      <c r="E452" s="538"/>
      <c r="F452" s="727"/>
      <c r="G452" s="765"/>
    </row>
    <row r="453" spans="1:7">
      <c r="A453" s="535"/>
      <c r="B453" s="742"/>
      <c r="C453" s="536"/>
      <c r="D453" s="537"/>
      <c r="E453" s="538"/>
      <c r="F453" s="727"/>
      <c r="G453" s="765"/>
    </row>
    <row r="454" spans="1:7">
      <c r="A454" s="535"/>
      <c r="B454" s="742"/>
      <c r="C454" s="536"/>
      <c r="D454" s="537"/>
      <c r="E454" s="538"/>
      <c r="F454" s="727"/>
      <c r="G454" s="765"/>
    </row>
    <row r="455" spans="1:7">
      <c r="A455" s="535"/>
      <c r="B455" s="742"/>
      <c r="C455" s="536"/>
      <c r="D455" s="537"/>
      <c r="E455" s="538"/>
      <c r="F455" s="727"/>
      <c r="G455" s="765"/>
    </row>
    <row r="456" spans="1:7">
      <c r="A456" s="535"/>
      <c r="B456" s="742"/>
      <c r="C456" s="536"/>
      <c r="D456" s="537"/>
      <c r="E456" s="538"/>
      <c r="F456" s="727"/>
      <c r="G456" s="765"/>
    </row>
    <row r="457" spans="1:7">
      <c r="A457" s="535"/>
      <c r="B457" s="742"/>
      <c r="C457" s="536"/>
      <c r="D457" s="537"/>
      <c r="E457" s="538"/>
      <c r="F457" s="727"/>
      <c r="G457" s="765"/>
    </row>
    <row r="458" spans="1:7">
      <c r="A458" s="535"/>
      <c r="B458" s="742"/>
      <c r="C458" s="536"/>
      <c r="D458" s="537"/>
      <c r="E458" s="538"/>
      <c r="F458" s="727"/>
      <c r="G458" s="765"/>
    </row>
    <row r="459" spans="1:7">
      <c r="A459" s="535"/>
      <c r="B459" s="742"/>
      <c r="C459" s="536"/>
      <c r="D459" s="537"/>
      <c r="E459" s="538"/>
      <c r="F459" s="727"/>
      <c r="G459" s="765"/>
    </row>
    <row r="460" spans="1:7">
      <c r="A460" s="535"/>
      <c r="B460" s="742"/>
      <c r="C460" s="536"/>
      <c r="D460" s="537"/>
      <c r="E460" s="538"/>
      <c r="F460" s="727"/>
      <c r="G460" s="765"/>
    </row>
    <row r="461" spans="1:7">
      <c r="A461" s="535"/>
      <c r="B461" s="742"/>
      <c r="C461" s="536"/>
      <c r="D461" s="537"/>
      <c r="E461" s="538"/>
      <c r="F461" s="727"/>
      <c r="G461" s="765"/>
    </row>
    <row r="462" spans="1:7">
      <c r="A462" s="535"/>
      <c r="B462" s="742"/>
      <c r="C462" s="536"/>
      <c r="D462" s="537"/>
      <c r="E462" s="538"/>
      <c r="F462" s="727"/>
      <c r="G462" s="765"/>
    </row>
    <row r="463" spans="1:7">
      <c r="A463" s="535"/>
      <c r="B463" s="742"/>
      <c r="C463" s="536"/>
      <c r="D463" s="537"/>
      <c r="E463" s="538"/>
      <c r="F463" s="727"/>
      <c r="G463" s="765"/>
    </row>
    <row r="464" spans="1:7">
      <c r="A464" s="535"/>
      <c r="B464" s="742"/>
      <c r="C464" s="536"/>
      <c r="D464" s="537"/>
      <c r="E464" s="538"/>
      <c r="F464" s="727"/>
      <c r="G464" s="765"/>
    </row>
    <row r="465" spans="1:7">
      <c r="A465" s="535"/>
      <c r="B465" s="742"/>
      <c r="C465" s="536"/>
      <c r="D465" s="537"/>
      <c r="E465" s="538"/>
      <c r="F465" s="727"/>
      <c r="G465" s="765"/>
    </row>
    <row r="466" spans="1:7" ht="15">
      <c r="A466" s="811" t="s">
        <v>65</v>
      </c>
      <c r="B466" s="812" t="s">
        <v>317</v>
      </c>
      <c r="C466" s="536"/>
      <c r="D466" s="537"/>
      <c r="E466" s="538"/>
      <c r="F466" s="523"/>
      <c r="G466" s="556"/>
    </row>
    <row r="467" spans="1:7">
      <c r="A467" s="535"/>
      <c r="B467" s="541"/>
      <c r="C467" s="536"/>
      <c r="D467" s="537"/>
      <c r="E467" s="538"/>
      <c r="F467" s="523"/>
      <c r="G467" s="556"/>
    </row>
    <row r="468" spans="1:7">
      <c r="A468" s="535"/>
      <c r="B468" s="541"/>
      <c r="C468" s="536"/>
      <c r="D468" s="537"/>
      <c r="E468" s="538"/>
      <c r="F468" s="523"/>
      <c r="G468" s="556"/>
    </row>
    <row r="469" spans="1:7" ht="15">
      <c r="A469" s="811" t="s">
        <v>169</v>
      </c>
      <c r="B469" s="812" t="s">
        <v>138</v>
      </c>
      <c r="C469" s="536"/>
      <c r="D469" s="537"/>
      <c r="E469" s="538"/>
      <c r="F469" s="523"/>
      <c r="G469" s="556"/>
    </row>
    <row r="470" spans="1:7">
      <c r="A470" s="532"/>
      <c r="B470" s="541"/>
      <c r="C470" s="536"/>
      <c r="D470" s="537"/>
      <c r="E470" s="538"/>
      <c r="F470" s="523"/>
      <c r="G470" s="556"/>
    </row>
    <row r="471" spans="1:7">
      <c r="A471" s="532"/>
      <c r="B471" s="541"/>
      <c r="C471" s="536"/>
      <c r="D471" s="537"/>
      <c r="E471" s="538"/>
      <c r="F471" s="523"/>
      <c r="G471" s="556"/>
    </row>
    <row r="472" spans="1:7">
      <c r="A472" s="542" t="s">
        <v>2</v>
      </c>
      <c r="B472" s="543" t="s">
        <v>3</v>
      </c>
      <c r="C472" s="543"/>
      <c r="D472" s="537" t="s">
        <v>4</v>
      </c>
      <c r="E472" s="544" t="s">
        <v>5</v>
      </c>
      <c r="F472" s="524" t="s">
        <v>6</v>
      </c>
      <c r="G472" s="557" t="s">
        <v>7</v>
      </c>
    </row>
    <row r="473" spans="1:7">
      <c r="A473" s="535"/>
      <c r="B473" s="541"/>
      <c r="C473" s="536"/>
      <c r="D473" s="537"/>
      <c r="E473" s="538"/>
      <c r="F473" s="523"/>
      <c r="G473" s="556"/>
    </row>
    <row r="474" spans="1:7">
      <c r="A474" s="535" t="s">
        <v>318</v>
      </c>
      <c r="B474" s="541" t="s">
        <v>140</v>
      </c>
      <c r="C474" s="536"/>
      <c r="D474" s="537" t="s">
        <v>9</v>
      </c>
      <c r="E474" s="538">
        <v>10</v>
      </c>
      <c r="F474" s="523"/>
      <c r="G474" s="556">
        <f>E474*F474</f>
        <v>0</v>
      </c>
    </row>
    <row r="475" spans="1:7">
      <c r="A475" s="535"/>
      <c r="B475" s="541"/>
      <c r="C475" s="536"/>
      <c r="D475" s="537"/>
      <c r="E475" s="538"/>
      <c r="F475" s="523"/>
      <c r="G475" s="556"/>
    </row>
    <row r="476" spans="1:7" ht="15">
      <c r="A476" s="535" t="s">
        <v>319</v>
      </c>
      <c r="B476" s="742" t="s">
        <v>167</v>
      </c>
      <c r="C476" s="742"/>
      <c r="D476" s="754"/>
      <c r="E476" s="538"/>
      <c r="F476" s="523"/>
      <c r="G476" s="556"/>
    </row>
    <row r="477" spans="1:7" ht="15">
      <c r="A477" s="535"/>
      <c r="B477" s="742" t="s">
        <v>142</v>
      </c>
      <c r="C477" s="742"/>
      <c r="D477" s="754"/>
      <c r="E477" s="538"/>
      <c r="F477" s="523"/>
      <c r="G477" s="556"/>
    </row>
    <row r="478" spans="1:7">
      <c r="A478" s="535"/>
      <c r="B478" s="742" t="s">
        <v>168</v>
      </c>
      <c r="C478" s="742"/>
      <c r="D478" s="537"/>
      <c r="E478" s="538"/>
      <c r="F478" s="523"/>
      <c r="G478" s="556"/>
    </row>
    <row r="479" spans="1:7">
      <c r="A479" s="535"/>
      <c r="B479" s="742" t="s">
        <v>84</v>
      </c>
      <c r="C479" s="742"/>
      <c r="D479" s="537" t="s">
        <v>23</v>
      </c>
      <c r="E479" s="538">
        <v>36</v>
      </c>
      <c r="F479" s="523"/>
      <c r="G479" s="556">
        <f t="shared" ref="G479:G488" si="31">E479*F479</f>
        <v>0</v>
      </c>
    </row>
    <row r="480" spans="1:7">
      <c r="A480" s="535"/>
      <c r="B480" s="541"/>
      <c r="C480" s="536"/>
      <c r="D480" s="537"/>
      <c r="E480" s="538"/>
      <c r="F480" s="523"/>
      <c r="G480" s="556"/>
    </row>
    <row r="481" spans="1:7">
      <c r="A481" s="535" t="s">
        <v>320</v>
      </c>
      <c r="B481" s="541" t="s">
        <v>321</v>
      </c>
      <c r="C481" s="536"/>
      <c r="D481" s="537" t="s">
        <v>23</v>
      </c>
      <c r="E481" s="538">
        <v>10</v>
      </c>
      <c r="F481" s="523"/>
      <c r="G481" s="556">
        <f t="shared" si="31"/>
        <v>0</v>
      </c>
    </row>
    <row r="482" spans="1:7">
      <c r="A482" s="535"/>
      <c r="B482" s="541"/>
      <c r="C482" s="536"/>
      <c r="D482" s="537"/>
      <c r="E482" s="538"/>
      <c r="F482" s="523"/>
      <c r="G482" s="556"/>
    </row>
    <row r="483" spans="1:7">
      <c r="A483" s="535"/>
      <c r="B483" s="541"/>
      <c r="C483" s="536"/>
      <c r="D483" s="537"/>
      <c r="E483" s="538"/>
      <c r="F483" s="523"/>
      <c r="G483" s="556"/>
    </row>
    <row r="484" spans="1:7" ht="15">
      <c r="A484" s="811" t="s">
        <v>171</v>
      </c>
      <c r="B484" s="812" t="s">
        <v>145</v>
      </c>
      <c r="C484" s="536"/>
      <c r="D484" s="537"/>
      <c r="E484" s="538"/>
      <c r="F484" s="523"/>
      <c r="G484" s="556"/>
    </row>
    <row r="485" spans="1:7">
      <c r="A485" s="535"/>
      <c r="B485" s="541"/>
      <c r="C485" s="536"/>
      <c r="D485" s="537"/>
      <c r="E485" s="538"/>
      <c r="F485" s="523"/>
      <c r="G485" s="556"/>
    </row>
    <row r="486" spans="1:7">
      <c r="A486" s="535"/>
      <c r="B486" s="541"/>
      <c r="C486" s="536"/>
      <c r="D486" s="537"/>
      <c r="E486" s="538"/>
      <c r="F486" s="523"/>
      <c r="G486" s="556"/>
    </row>
    <row r="487" spans="1:7">
      <c r="A487" s="535" t="s">
        <v>322</v>
      </c>
      <c r="B487" s="541" t="s">
        <v>325</v>
      </c>
      <c r="C487" s="536"/>
      <c r="D487" s="537"/>
      <c r="E487" s="538"/>
      <c r="F487" s="523"/>
      <c r="G487" s="556"/>
    </row>
    <row r="488" spans="1:7">
      <c r="A488" s="535"/>
      <c r="B488" s="541" t="s">
        <v>323</v>
      </c>
      <c r="C488" s="536"/>
      <c r="D488" s="537" t="s">
        <v>15</v>
      </c>
      <c r="E488" s="538">
        <v>9.1</v>
      </c>
      <c r="F488" s="523"/>
      <c r="G488" s="556">
        <f t="shared" si="31"/>
        <v>0</v>
      </c>
    </row>
    <row r="489" spans="1:7">
      <c r="A489" s="535"/>
      <c r="B489" s="541"/>
      <c r="C489" s="536"/>
      <c r="D489" s="537"/>
      <c r="E489" s="538"/>
      <c r="F489" s="523"/>
      <c r="G489" s="556"/>
    </row>
    <row r="490" spans="1:7">
      <c r="A490" s="535" t="s">
        <v>324</v>
      </c>
      <c r="B490" s="541" t="s">
        <v>325</v>
      </c>
      <c r="C490" s="536"/>
      <c r="D490" s="537"/>
      <c r="E490" s="538"/>
      <c r="F490" s="523"/>
      <c r="G490" s="556"/>
    </row>
    <row r="491" spans="1:7">
      <c r="A491" s="535"/>
      <c r="B491" s="541" t="s">
        <v>326</v>
      </c>
      <c r="C491" s="536"/>
      <c r="D491" s="532"/>
      <c r="E491" s="532"/>
      <c r="G491" s="532"/>
    </row>
    <row r="492" spans="1:7">
      <c r="A492" s="535"/>
      <c r="B492" s="541" t="s">
        <v>327</v>
      </c>
      <c r="C492" s="536"/>
      <c r="D492" s="537" t="s">
        <v>15</v>
      </c>
      <c r="E492" s="538">
        <v>46.5</v>
      </c>
      <c r="F492" s="523"/>
      <c r="G492" s="556">
        <f t="shared" ref="G492:G516" si="32">E492*F492</f>
        <v>0</v>
      </c>
    </row>
    <row r="493" spans="1:7">
      <c r="A493" s="535"/>
      <c r="B493" s="541"/>
      <c r="C493" s="536"/>
      <c r="D493" s="537"/>
      <c r="E493" s="538"/>
      <c r="F493" s="523"/>
      <c r="G493" s="556"/>
    </row>
    <row r="494" spans="1:7">
      <c r="A494" s="535" t="s">
        <v>328</v>
      </c>
      <c r="B494" s="541" t="s">
        <v>329</v>
      </c>
      <c r="C494" s="536"/>
      <c r="D494" s="537"/>
      <c r="E494" s="538"/>
      <c r="F494" s="523"/>
      <c r="G494" s="556"/>
    </row>
    <row r="495" spans="1:7">
      <c r="A495" s="535"/>
      <c r="B495" s="541" t="s">
        <v>330</v>
      </c>
      <c r="C495" s="536"/>
      <c r="D495" s="537" t="s">
        <v>9</v>
      </c>
      <c r="E495" s="538">
        <v>30</v>
      </c>
      <c r="F495" s="523"/>
      <c r="G495" s="556">
        <f t="shared" si="32"/>
        <v>0</v>
      </c>
    </row>
    <row r="496" spans="1:7">
      <c r="A496" s="535"/>
      <c r="B496" s="541"/>
      <c r="C496" s="536"/>
      <c r="D496" s="537"/>
      <c r="E496" s="538"/>
      <c r="F496" s="523"/>
      <c r="G496" s="556"/>
    </row>
    <row r="497" spans="1:7">
      <c r="A497" s="535"/>
      <c r="B497" s="541"/>
      <c r="C497" s="536"/>
      <c r="D497" s="537"/>
      <c r="E497" s="538"/>
      <c r="F497" s="523"/>
      <c r="G497" s="556"/>
    </row>
    <row r="498" spans="1:7" ht="15">
      <c r="A498" s="811" t="s">
        <v>172</v>
      </c>
      <c r="B498" s="812" t="s">
        <v>305</v>
      </c>
      <c r="C498" s="536"/>
      <c r="D498" s="537"/>
      <c r="E498" s="538"/>
      <c r="F498" s="523"/>
      <c r="G498" s="556"/>
    </row>
    <row r="499" spans="1:7">
      <c r="A499" s="535"/>
      <c r="B499" s="541"/>
      <c r="C499" s="536"/>
      <c r="D499" s="537"/>
      <c r="E499" s="538"/>
      <c r="F499" s="523"/>
      <c r="G499" s="556"/>
    </row>
    <row r="500" spans="1:7">
      <c r="A500" s="535"/>
      <c r="B500" s="541"/>
      <c r="C500" s="536"/>
      <c r="D500" s="537"/>
      <c r="E500" s="538"/>
      <c r="F500" s="523"/>
      <c r="G500" s="556"/>
    </row>
    <row r="501" spans="1:7">
      <c r="A501" s="535" t="s">
        <v>331</v>
      </c>
      <c r="B501" s="541" t="s">
        <v>332</v>
      </c>
      <c r="C501" s="536"/>
      <c r="D501" s="537"/>
      <c r="E501" s="538"/>
      <c r="F501" s="523"/>
      <c r="G501" s="556"/>
    </row>
    <row r="502" spans="1:7">
      <c r="A502" s="535"/>
      <c r="B502" s="541" t="s">
        <v>333</v>
      </c>
      <c r="C502" s="536"/>
      <c r="D502" s="537" t="s">
        <v>23</v>
      </c>
      <c r="E502" s="538">
        <v>0.75</v>
      </c>
      <c r="F502" s="523"/>
      <c r="G502" s="556">
        <f t="shared" si="32"/>
        <v>0</v>
      </c>
    </row>
    <row r="503" spans="1:7">
      <c r="A503" s="535"/>
      <c r="B503" s="541"/>
      <c r="C503" s="536"/>
      <c r="D503" s="537"/>
      <c r="E503" s="538"/>
      <c r="F503" s="523"/>
      <c r="G503" s="556"/>
    </row>
    <row r="504" spans="1:7">
      <c r="A504" s="535" t="s">
        <v>334</v>
      </c>
      <c r="B504" s="541" t="s">
        <v>337</v>
      </c>
      <c r="C504" s="536"/>
      <c r="D504" s="537"/>
      <c r="E504" s="538"/>
      <c r="F504" s="523"/>
      <c r="G504" s="556"/>
    </row>
    <row r="505" spans="1:7">
      <c r="A505" s="535"/>
      <c r="B505" s="541" t="s">
        <v>335</v>
      </c>
      <c r="C505" s="536"/>
      <c r="D505" s="537" t="s">
        <v>23</v>
      </c>
      <c r="E505" s="538">
        <v>5.4</v>
      </c>
      <c r="F505" s="523"/>
      <c r="G505" s="556">
        <f t="shared" ref="G505" si="33">E505*F505</f>
        <v>0</v>
      </c>
    </row>
    <row r="506" spans="1:7">
      <c r="A506" s="535"/>
      <c r="B506" s="541"/>
      <c r="C506" s="536"/>
      <c r="D506" s="537"/>
      <c r="E506" s="538"/>
      <c r="F506" s="523"/>
      <c r="G506" s="556"/>
    </row>
    <row r="507" spans="1:7">
      <c r="A507" s="535" t="s">
        <v>336</v>
      </c>
      <c r="B507" s="541" t="s">
        <v>338</v>
      </c>
      <c r="C507" s="536"/>
      <c r="D507" s="537"/>
      <c r="E507" s="538"/>
      <c r="F507" s="523"/>
      <c r="G507" s="556"/>
    </row>
    <row r="508" spans="1:7">
      <c r="A508" s="535"/>
      <c r="B508" s="541" t="s">
        <v>339</v>
      </c>
      <c r="C508" s="536"/>
      <c r="D508" s="537" t="s">
        <v>23</v>
      </c>
      <c r="E508" s="538">
        <v>5.9</v>
      </c>
      <c r="F508" s="523"/>
      <c r="G508" s="556">
        <f t="shared" si="32"/>
        <v>0</v>
      </c>
    </row>
    <row r="509" spans="1:7">
      <c r="A509" s="535"/>
      <c r="B509" s="541"/>
      <c r="C509" s="536"/>
      <c r="D509" s="537"/>
      <c r="E509" s="538"/>
      <c r="F509" s="523"/>
      <c r="G509" s="556"/>
    </row>
    <row r="510" spans="1:7">
      <c r="A510" s="535"/>
      <c r="B510" s="541"/>
      <c r="C510" s="536"/>
      <c r="D510" s="537"/>
      <c r="E510" s="538"/>
      <c r="F510" s="523"/>
      <c r="G510" s="556"/>
    </row>
    <row r="511" spans="1:7" ht="15">
      <c r="A511" s="811" t="s">
        <v>340</v>
      </c>
      <c r="B511" s="812" t="s">
        <v>341</v>
      </c>
      <c r="C511" s="536"/>
      <c r="D511" s="537"/>
      <c r="E511" s="538"/>
      <c r="F511" s="523"/>
      <c r="G511" s="556"/>
    </row>
    <row r="512" spans="1:7">
      <c r="A512" s="535"/>
      <c r="B512" s="541"/>
      <c r="C512" s="536"/>
      <c r="D512" s="537"/>
      <c r="E512" s="538"/>
      <c r="F512" s="523"/>
      <c r="G512" s="556"/>
    </row>
    <row r="513" spans="1:7">
      <c r="A513" s="535"/>
      <c r="B513" s="541"/>
      <c r="C513" s="536"/>
      <c r="D513" s="537"/>
      <c r="E513" s="538"/>
      <c r="F513" s="523"/>
      <c r="G513" s="556"/>
    </row>
    <row r="514" spans="1:7">
      <c r="A514" s="535" t="s">
        <v>342</v>
      </c>
      <c r="B514" s="541" t="s">
        <v>153</v>
      </c>
      <c r="C514" s="536"/>
      <c r="D514" s="537"/>
      <c r="E514" s="538"/>
      <c r="F514" s="523"/>
      <c r="G514" s="556"/>
    </row>
    <row r="515" spans="1:7">
      <c r="A515" s="535"/>
      <c r="B515" s="541" t="s">
        <v>343</v>
      </c>
      <c r="C515" s="536"/>
      <c r="D515" s="537"/>
      <c r="E515" s="538"/>
      <c r="F515" s="523"/>
      <c r="G515" s="556"/>
    </row>
    <row r="516" spans="1:7">
      <c r="A516" s="535"/>
      <c r="B516" s="541" t="s">
        <v>344</v>
      </c>
      <c r="C516" s="536"/>
      <c r="D516" s="537" t="s">
        <v>156</v>
      </c>
      <c r="E516" s="538">
        <v>600</v>
      </c>
      <c r="F516" s="523"/>
      <c r="G516" s="556">
        <f t="shared" si="32"/>
        <v>0</v>
      </c>
    </row>
    <row r="517" spans="1:7">
      <c r="A517" s="535"/>
      <c r="B517" s="541"/>
      <c r="C517" s="536"/>
      <c r="D517" s="537"/>
      <c r="E517" s="538"/>
      <c r="F517" s="523"/>
      <c r="G517" s="556"/>
    </row>
    <row r="518" spans="1:7">
      <c r="A518" s="542" t="s">
        <v>2</v>
      </c>
      <c r="B518" s="543" t="s">
        <v>3</v>
      </c>
      <c r="C518" s="543"/>
      <c r="D518" s="537" t="s">
        <v>4</v>
      </c>
      <c r="E518" s="544" t="s">
        <v>5</v>
      </c>
      <c r="F518" s="524" t="s">
        <v>6</v>
      </c>
      <c r="G518" s="557" t="s">
        <v>7</v>
      </c>
    </row>
    <row r="519" spans="1:7">
      <c r="A519" s="535"/>
      <c r="B519" s="541"/>
      <c r="C519" s="536"/>
      <c r="D519" s="537"/>
      <c r="E519" s="538"/>
      <c r="F519" s="523"/>
      <c r="G519" s="556"/>
    </row>
    <row r="520" spans="1:7">
      <c r="A520" s="535"/>
      <c r="B520" s="541"/>
      <c r="C520" s="536"/>
      <c r="D520" s="537"/>
      <c r="E520" s="538"/>
      <c r="F520" s="523"/>
      <c r="G520" s="556"/>
    </row>
    <row r="521" spans="1:7">
      <c r="A521" s="535" t="s">
        <v>345</v>
      </c>
      <c r="B521" s="541" t="s">
        <v>158</v>
      </c>
      <c r="C521" s="536"/>
      <c r="D521" s="537"/>
      <c r="E521" s="538"/>
      <c r="F521" s="523"/>
      <c r="G521" s="556"/>
    </row>
    <row r="522" spans="1:7" ht="15">
      <c r="A522" s="535"/>
      <c r="B522" s="541" t="s">
        <v>346</v>
      </c>
      <c r="C522" s="536"/>
      <c r="D522" s="537"/>
      <c r="E522" s="538"/>
      <c r="F522" s="523"/>
      <c r="G522" s="556"/>
    </row>
    <row r="523" spans="1:7">
      <c r="A523" s="535"/>
      <c r="B523" s="541" t="s">
        <v>347</v>
      </c>
      <c r="C523" s="536"/>
      <c r="D523" s="537" t="s">
        <v>156</v>
      </c>
      <c r="E523" s="538">
        <v>250</v>
      </c>
      <c r="F523" s="523"/>
      <c r="G523" s="556">
        <f>E523*F523</f>
        <v>0</v>
      </c>
    </row>
    <row r="524" spans="1:7">
      <c r="A524" s="535"/>
      <c r="B524" s="541"/>
      <c r="C524" s="536"/>
      <c r="D524" s="537"/>
      <c r="E524" s="538"/>
      <c r="F524" s="523"/>
      <c r="G524" s="556"/>
    </row>
    <row r="525" spans="1:7">
      <c r="A525" s="535"/>
      <c r="B525" s="541"/>
      <c r="C525" s="536"/>
      <c r="D525" s="537"/>
      <c r="E525" s="538"/>
      <c r="F525" s="523"/>
      <c r="G525" s="556"/>
    </row>
    <row r="526" spans="1:7" ht="15">
      <c r="A526" s="811" t="s">
        <v>348</v>
      </c>
      <c r="B526" s="812" t="s">
        <v>349</v>
      </c>
      <c r="C526" s="536"/>
      <c r="D526" s="537"/>
      <c r="E526" s="538"/>
      <c r="F526" s="523"/>
      <c r="G526" s="556"/>
    </row>
    <row r="527" spans="1:7">
      <c r="A527" s="535"/>
      <c r="B527" s="541"/>
      <c r="C527" s="536"/>
      <c r="D527" s="537"/>
      <c r="E527" s="538"/>
      <c r="F527" s="523"/>
      <c r="G527" s="556"/>
    </row>
    <row r="528" spans="1:7">
      <c r="A528" s="535"/>
      <c r="B528" s="541"/>
      <c r="C528" s="536"/>
      <c r="D528" s="537"/>
      <c r="E528" s="538"/>
      <c r="F528" s="523"/>
      <c r="G528" s="556"/>
    </row>
    <row r="529" spans="1:7" ht="15">
      <c r="A529" s="535" t="s">
        <v>350</v>
      </c>
      <c r="B529" s="541" t="s">
        <v>351</v>
      </c>
      <c r="C529" s="536"/>
      <c r="D529" s="537"/>
      <c r="E529" s="538"/>
      <c r="F529" s="523"/>
      <c r="G529" s="556"/>
    </row>
    <row r="530" spans="1:7">
      <c r="A530" s="535"/>
      <c r="B530" s="541" t="s">
        <v>352</v>
      </c>
      <c r="C530" s="536"/>
      <c r="D530" s="537" t="s">
        <v>353</v>
      </c>
      <c r="E530" s="538">
        <v>2</v>
      </c>
      <c r="F530" s="523"/>
      <c r="G530" s="556">
        <f t="shared" ref="G530:G539" si="34">E530*F530</f>
        <v>0</v>
      </c>
    </row>
    <row r="531" spans="1:7">
      <c r="A531" s="535"/>
      <c r="B531" s="541"/>
      <c r="C531" s="536"/>
      <c r="D531" s="537"/>
      <c r="E531" s="538"/>
      <c r="F531" s="523"/>
      <c r="G531" s="556"/>
    </row>
    <row r="532" spans="1:7" ht="15">
      <c r="A532" s="535" t="s">
        <v>354</v>
      </c>
      <c r="B532" s="541" t="s">
        <v>355</v>
      </c>
      <c r="C532" s="536"/>
      <c r="D532" s="537"/>
      <c r="E532" s="538"/>
      <c r="F532" s="523"/>
      <c r="G532" s="556"/>
    </row>
    <row r="533" spans="1:7">
      <c r="A533" s="535"/>
      <c r="B533" s="541" t="s">
        <v>352</v>
      </c>
      <c r="C533" s="536"/>
      <c r="D533" s="537" t="s">
        <v>353</v>
      </c>
      <c r="E533" s="538">
        <v>2</v>
      </c>
      <c r="F533" s="523"/>
      <c r="G533" s="556">
        <f t="shared" ref="G533" si="35">E533*F533</f>
        <v>0</v>
      </c>
    </row>
    <row r="534" spans="1:7">
      <c r="A534" s="535"/>
      <c r="B534" s="541"/>
      <c r="C534" s="536"/>
      <c r="D534" s="537"/>
      <c r="E534" s="538"/>
      <c r="F534" s="523"/>
      <c r="G534" s="556"/>
    </row>
    <row r="535" spans="1:7">
      <c r="A535" s="535" t="s">
        <v>356</v>
      </c>
      <c r="B535" s="541" t="s">
        <v>357</v>
      </c>
      <c r="C535" s="536"/>
      <c r="D535" s="537"/>
      <c r="E535" s="538"/>
      <c r="F535" s="523"/>
      <c r="G535" s="556"/>
    </row>
    <row r="536" spans="1:7">
      <c r="A536" s="535"/>
      <c r="B536" s="541" t="s">
        <v>358</v>
      </c>
      <c r="C536" s="536"/>
      <c r="D536" s="537"/>
      <c r="E536" s="538"/>
      <c r="F536" s="523"/>
      <c r="G536" s="556"/>
    </row>
    <row r="537" spans="1:7">
      <c r="A537" s="535"/>
      <c r="B537" s="541" t="s">
        <v>359</v>
      </c>
      <c r="C537" s="536"/>
      <c r="D537" s="537" t="s">
        <v>9</v>
      </c>
      <c r="E537" s="538">
        <v>12</v>
      </c>
      <c r="F537" s="523"/>
      <c r="G537" s="556">
        <f t="shared" si="34"/>
        <v>0</v>
      </c>
    </row>
    <row r="538" spans="1:7">
      <c r="A538" s="535"/>
      <c r="B538" s="541"/>
      <c r="C538" s="536"/>
      <c r="D538" s="537"/>
      <c r="E538" s="538"/>
      <c r="F538" s="523"/>
      <c r="G538" s="556"/>
    </row>
    <row r="539" spans="1:7">
      <c r="A539" s="535" t="s">
        <v>360</v>
      </c>
      <c r="B539" s="742" t="s">
        <v>316</v>
      </c>
      <c r="C539" s="742"/>
      <c r="D539" s="537" t="s">
        <v>232</v>
      </c>
      <c r="E539" s="745">
        <v>20</v>
      </c>
      <c r="F539" s="727"/>
      <c r="G539" s="770">
        <f t="shared" si="34"/>
        <v>0</v>
      </c>
    </row>
    <row r="540" spans="1:7">
      <c r="A540" s="535"/>
      <c r="B540" s="541"/>
      <c r="C540" s="536"/>
      <c r="D540" s="537"/>
      <c r="E540" s="538"/>
      <c r="F540" s="523"/>
      <c r="G540" s="556"/>
    </row>
    <row r="541" spans="1:7">
      <c r="A541" s="535"/>
      <c r="B541" s="541"/>
      <c r="C541" s="536"/>
      <c r="D541" s="537"/>
      <c r="E541" s="538"/>
      <c r="F541" s="523"/>
      <c r="G541" s="556"/>
    </row>
    <row r="542" spans="1:7" ht="15">
      <c r="A542" s="535"/>
      <c r="B542" s="742" t="s">
        <v>28</v>
      </c>
      <c r="C542" s="536"/>
      <c r="D542" s="537"/>
      <c r="E542" s="538"/>
      <c r="F542" s="523"/>
      <c r="G542" s="766">
        <f>SUM(G474:G541)</f>
        <v>0</v>
      </c>
    </row>
    <row r="543" spans="1:7" ht="15">
      <c r="A543" s="535"/>
      <c r="B543" s="742"/>
      <c r="C543" s="536"/>
      <c r="D543" s="537"/>
      <c r="E543" s="538"/>
      <c r="F543" s="523"/>
      <c r="G543" s="766"/>
    </row>
    <row r="544" spans="1:7" ht="15">
      <c r="A544" s="535"/>
      <c r="B544" s="742"/>
      <c r="C544" s="536"/>
      <c r="D544" s="537"/>
      <c r="E544" s="538"/>
      <c r="F544" s="523"/>
      <c r="G544" s="766"/>
    </row>
    <row r="545" spans="1:7" ht="15">
      <c r="A545" s="535"/>
      <c r="B545" s="742"/>
      <c r="C545" s="536"/>
      <c r="D545" s="537"/>
      <c r="E545" s="538"/>
      <c r="F545" s="523"/>
      <c r="G545" s="766"/>
    </row>
    <row r="546" spans="1:7" ht="15">
      <c r="A546" s="535"/>
      <c r="B546" s="742"/>
      <c r="C546" s="536"/>
      <c r="D546" s="537"/>
      <c r="E546" s="538"/>
      <c r="F546" s="523"/>
      <c r="G546" s="766"/>
    </row>
    <row r="547" spans="1:7" ht="15">
      <c r="A547" s="535"/>
      <c r="B547" s="742"/>
      <c r="C547" s="536"/>
      <c r="D547" s="537"/>
      <c r="E547" s="538"/>
      <c r="F547" s="523"/>
      <c r="G547" s="766"/>
    </row>
    <row r="548" spans="1:7" ht="15">
      <c r="A548" s="535"/>
      <c r="B548" s="742"/>
      <c r="C548" s="536"/>
      <c r="D548" s="537"/>
      <c r="E548" s="538"/>
      <c r="F548" s="523"/>
      <c r="G548" s="766"/>
    </row>
    <row r="549" spans="1:7" ht="15">
      <c r="A549" s="535"/>
      <c r="B549" s="742"/>
      <c r="C549" s="536"/>
      <c r="D549" s="537"/>
      <c r="E549" s="538"/>
      <c r="F549" s="523"/>
      <c r="G549" s="766"/>
    </row>
    <row r="550" spans="1:7" ht="15">
      <c r="A550" s="535"/>
      <c r="B550" s="742"/>
      <c r="C550" s="536"/>
      <c r="D550" s="537"/>
      <c r="E550" s="538"/>
      <c r="F550" s="523"/>
      <c r="G550" s="766"/>
    </row>
    <row r="551" spans="1:7" ht="15">
      <c r="A551" s="535"/>
      <c r="B551" s="742"/>
      <c r="C551" s="536"/>
      <c r="D551" s="537"/>
      <c r="E551" s="538"/>
      <c r="F551" s="523"/>
      <c r="G551" s="766"/>
    </row>
    <row r="552" spans="1:7" ht="15">
      <c r="A552" s="535"/>
      <c r="B552" s="742"/>
      <c r="C552" s="536"/>
      <c r="D552" s="537"/>
      <c r="E552" s="538"/>
      <c r="F552" s="523"/>
      <c r="G552" s="766"/>
    </row>
    <row r="553" spans="1:7" ht="15">
      <c r="A553" s="535"/>
      <c r="B553" s="742"/>
      <c r="C553" s="536"/>
      <c r="D553" s="537"/>
      <c r="E553" s="538"/>
      <c r="F553" s="523"/>
      <c r="G553" s="766"/>
    </row>
    <row r="554" spans="1:7" ht="15">
      <c r="A554" s="535"/>
      <c r="B554" s="742"/>
      <c r="C554" s="536"/>
      <c r="D554" s="537"/>
      <c r="E554" s="538"/>
      <c r="F554" s="523"/>
      <c r="G554" s="766"/>
    </row>
    <row r="555" spans="1:7" ht="15">
      <c r="A555" s="535"/>
      <c r="B555" s="742"/>
      <c r="C555" s="536"/>
      <c r="D555" s="537"/>
      <c r="E555" s="538"/>
      <c r="F555" s="523"/>
      <c r="G555" s="766"/>
    </row>
    <row r="556" spans="1:7" ht="15">
      <c r="A556" s="535"/>
      <c r="B556" s="742"/>
      <c r="C556" s="536"/>
      <c r="D556" s="537"/>
      <c r="E556" s="538"/>
      <c r="F556" s="523"/>
      <c r="G556" s="766"/>
    </row>
    <row r="557" spans="1:7" ht="15">
      <c r="A557" s="535"/>
      <c r="B557" s="742"/>
      <c r="C557" s="536"/>
      <c r="D557" s="537"/>
      <c r="E557" s="538"/>
      <c r="F557" s="523"/>
      <c r="G557" s="766"/>
    </row>
    <row r="558" spans="1:7" ht="15">
      <c r="A558" s="535"/>
      <c r="B558" s="742"/>
      <c r="C558" s="536"/>
      <c r="D558" s="537"/>
      <c r="E558" s="538"/>
      <c r="F558" s="523"/>
      <c r="G558" s="766"/>
    </row>
    <row r="559" spans="1:7" ht="15">
      <c r="A559" s="535"/>
      <c r="B559" s="742"/>
      <c r="C559" s="536"/>
      <c r="D559" s="537"/>
      <c r="E559" s="538"/>
      <c r="F559" s="523"/>
      <c r="G559" s="766"/>
    </row>
    <row r="560" spans="1:7" ht="15">
      <c r="A560" s="535"/>
      <c r="B560" s="742"/>
      <c r="C560" s="536"/>
      <c r="D560" s="537"/>
      <c r="E560" s="538"/>
      <c r="F560" s="523"/>
      <c r="G560" s="766"/>
    </row>
    <row r="561" spans="1:7" ht="15">
      <c r="A561" s="535"/>
      <c r="B561" s="742"/>
      <c r="C561" s="536"/>
      <c r="D561" s="537"/>
      <c r="E561" s="538"/>
      <c r="F561" s="523"/>
      <c r="G561" s="766"/>
    </row>
    <row r="562" spans="1:7" ht="15">
      <c r="A562" s="535"/>
      <c r="B562" s="742"/>
      <c r="C562" s="536"/>
      <c r="D562" s="537"/>
      <c r="E562" s="538"/>
      <c r="F562" s="523"/>
      <c r="G562" s="766"/>
    </row>
    <row r="563" spans="1:7" ht="15">
      <c r="A563" s="535"/>
      <c r="B563" s="742"/>
      <c r="C563" s="536"/>
      <c r="D563" s="537"/>
      <c r="E563" s="538"/>
      <c r="F563" s="523"/>
      <c r="G563" s="766"/>
    </row>
    <row r="564" spans="1:7" ht="15">
      <c r="A564" s="535"/>
      <c r="B564" s="742"/>
      <c r="C564" s="536"/>
      <c r="D564" s="537"/>
      <c r="E564" s="538"/>
      <c r="F564" s="523"/>
      <c r="G564" s="766"/>
    </row>
    <row r="565" spans="1:7" ht="15">
      <c r="A565" s="535"/>
      <c r="B565" s="742"/>
      <c r="C565" s="536"/>
      <c r="D565" s="537"/>
      <c r="E565" s="538"/>
      <c r="F565" s="523"/>
      <c r="G565" s="766"/>
    </row>
    <row r="566" spans="1:7" ht="15">
      <c r="A566" s="535"/>
      <c r="B566" s="742"/>
      <c r="C566" s="536"/>
      <c r="D566" s="537"/>
      <c r="E566" s="538"/>
      <c r="F566" s="523"/>
      <c r="G566" s="766"/>
    </row>
    <row r="567" spans="1:7">
      <c r="A567" s="535"/>
      <c r="B567" s="541"/>
      <c r="C567" s="536"/>
      <c r="D567" s="537"/>
      <c r="E567" s="538"/>
      <c r="F567" s="523"/>
      <c r="G567" s="556"/>
    </row>
    <row r="568" spans="1:7">
      <c r="A568" s="535"/>
      <c r="B568" s="541"/>
      <c r="C568" s="536"/>
      <c r="D568" s="537"/>
      <c r="E568" s="538"/>
      <c r="F568" s="523"/>
      <c r="G568" s="556"/>
    </row>
    <row r="569" spans="1:7" ht="15">
      <c r="A569" s="811" t="s">
        <v>412</v>
      </c>
      <c r="B569" s="812" t="s">
        <v>310</v>
      </c>
      <c r="C569" s="536"/>
      <c r="D569" s="537"/>
      <c r="E569" s="538"/>
      <c r="F569" s="523"/>
      <c r="G569" s="556"/>
    </row>
    <row r="570" spans="1:7" ht="15">
      <c r="A570" s="535"/>
      <c r="B570" s="812"/>
      <c r="C570" s="536"/>
      <c r="D570" s="537"/>
      <c r="E570" s="538"/>
      <c r="F570" s="523"/>
      <c r="G570" s="556"/>
    </row>
    <row r="571" spans="1:7">
      <c r="A571" s="535"/>
      <c r="B571" s="541"/>
      <c r="C571" s="543"/>
      <c r="D571" s="537"/>
      <c r="E571" s="538"/>
      <c r="F571" s="523"/>
      <c r="G571" s="556"/>
    </row>
    <row r="572" spans="1:7">
      <c r="A572" s="542" t="s">
        <v>2</v>
      </c>
      <c r="B572" s="543" t="s">
        <v>3</v>
      </c>
      <c r="C572" s="536"/>
      <c r="D572" s="537" t="s">
        <v>4</v>
      </c>
      <c r="E572" s="544" t="s">
        <v>5</v>
      </c>
      <c r="F572" s="524" t="s">
        <v>6</v>
      </c>
      <c r="G572" s="557" t="s">
        <v>7</v>
      </c>
    </row>
    <row r="573" spans="1:7" ht="15">
      <c r="A573" s="535"/>
      <c r="B573" s="812"/>
      <c r="C573" s="536"/>
      <c r="D573" s="537"/>
      <c r="E573" s="538"/>
      <c r="F573" s="523"/>
      <c r="G573" s="556"/>
    </row>
    <row r="574" spans="1:7">
      <c r="A574" s="535" t="s">
        <v>413</v>
      </c>
      <c r="B574" s="541" t="s">
        <v>414</v>
      </c>
      <c r="C574" s="536"/>
      <c r="D574" s="537"/>
      <c r="E574" s="538"/>
      <c r="F574" s="523"/>
      <c r="G574" s="556"/>
    </row>
    <row r="575" spans="1:7">
      <c r="A575" s="535"/>
      <c r="B575" s="541" t="s">
        <v>170</v>
      </c>
      <c r="C575" s="536"/>
      <c r="D575" s="537" t="s">
        <v>66</v>
      </c>
      <c r="E575" s="538">
        <v>1</v>
      </c>
      <c r="F575" s="523"/>
      <c r="G575" s="556">
        <f>E575*F575</f>
        <v>0</v>
      </c>
    </row>
    <row r="576" spans="1:7">
      <c r="A576" s="535"/>
      <c r="B576" s="541"/>
      <c r="C576" s="536"/>
      <c r="D576" s="537"/>
      <c r="E576" s="538"/>
      <c r="F576" s="523"/>
      <c r="G576" s="556"/>
    </row>
    <row r="577" spans="1:7">
      <c r="A577" s="535" t="s">
        <v>415</v>
      </c>
      <c r="B577" s="541" t="s">
        <v>416</v>
      </c>
      <c r="C577" s="536"/>
      <c r="D577" s="537" t="s">
        <v>66</v>
      </c>
      <c r="E577" s="538">
        <v>1</v>
      </c>
      <c r="F577" s="523"/>
      <c r="G577" s="556">
        <f t="shared" ref="G577" si="36">E577*F577</f>
        <v>0</v>
      </c>
    </row>
    <row r="578" spans="1:7">
      <c r="A578" s="535"/>
      <c r="B578" s="541"/>
      <c r="C578" s="536"/>
      <c r="D578" s="537"/>
      <c r="E578" s="538"/>
      <c r="F578" s="523"/>
      <c r="G578" s="556"/>
    </row>
    <row r="579" spans="1:7">
      <c r="A579" s="535" t="s">
        <v>417</v>
      </c>
      <c r="B579" s="541" t="s">
        <v>418</v>
      </c>
      <c r="C579" s="536"/>
      <c r="D579" s="537" t="s">
        <v>66</v>
      </c>
      <c r="E579" s="538">
        <v>1</v>
      </c>
      <c r="F579" s="523"/>
      <c r="G579" s="556">
        <f t="shared" ref="G579" si="37">E579*F579</f>
        <v>0</v>
      </c>
    </row>
    <row r="580" spans="1:7">
      <c r="A580" s="535"/>
      <c r="B580" s="541"/>
      <c r="C580" s="536"/>
      <c r="D580" s="537"/>
      <c r="E580" s="538"/>
      <c r="F580" s="523"/>
      <c r="G580" s="556"/>
    </row>
    <row r="581" spans="1:7">
      <c r="A581" s="535" t="s">
        <v>419</v>
      </c>
      <c r="B581" s="541" t="s">
        <v>420</v>
      </c>
      <c r="C581" s="536"/>
      <c r="D581" s="537"/>
      <c r="E581" s="538"/>
      <c r="F581" s="523"/>
      <c r="G581" s="556"/>
    </row>
    <row r="582" spans="1:7">
      <c r="A582" s="535"/>
      <c r="B582" s="541" t="s">
        <v>421</v>
      </c>
      <c r="C582" s="536"/>
      <c r="D582" s="537"/>
      <c r="E582" s="538"/>
      <c r="F582" s="523"/>
      <c r="G582" s="556"/>
    </row>
    <row r="583" spans="1:7">
      <c r="A583" s="535"/>
      <c r="B583" s="541" t="s">
        <v>422</v>
      </c>
      <c r="C583" s="536"/>
      <c r="D583" s="537" t="s">
        <v>12</v>
      </c>
      <c r="E583" s="538">
        <v>1</v>
      </c>
      <c r="F583" s="523"/>
      <c r="G583" s="556">
        <f t="shared" ref="G583" si="38">E583*F583</f>
        <v>0</v>
      </c>
    </row>
    <row r="584" spans="1:7">
      <c r="A584" s="535"/>
      <c r="B584" s="541"/>
      <c r="C584" s="536"/>
      <c r="D584" s="537"/>
      <c r="E584" s="538"/>
      <c r="F584" s="523"/>
      <c r="G584" s="556"/>
    </row>
    <row r="585" spans="1:7">
      <c r="A585" s="535" t="s">
        <v>423</v>
      </c>
      <c r="B585" s="541" t="s">
        <v>452</v>
      </c>
      <c r="C585" s="536"/>
      <c r="D585" s="537"/>
      <c r="E585" s="538"/>
      <c r="F585" s="523"/>
      <c r="G585" s="556"/>
    </row>
    <row r="586" spans="1:7">
      <c r="A586" s="535"/>
      <c r="B586" s="541" t="s">
        <v>451</v>
      </c>
      <c r="C586" s="536"/>
      <c r="D586" s="537" t="s">
        <v>12</v>
      </c>
      <c r="E586" s="538">
        <v>1</v>
      </c>
      <c r="F586" s="523"/>
      <c r="G586" s="556">
        <f t="shared" ref="G586:G590" si="39">E586*F586</f>
        <v>0</v>
      </c>
    </row>
    <row r="587" spans="1:7">
      <c r="A587" s="535"/>
      <c r="B587" s="541"/>
      <c r="C587" s="536"/>
      <c r="D587" s="537"/>
      <c r="E587" s="538"/>
      <c r="F587" s="523"/>
      <c r="G587" s="556"/>
    </row>
    <row r="588" spans="1:7">
      <c r="A588" s="535" t="s">
        <v>424</v>
      </c>
      <c r="B588" s="541" t="s">
        <v>453</v>
      </c>
      <c r="C588" s="536"/>
      <c r="D588" s="537"/>
      <c r="E588" s="538"/>
      <c r="F588" s="523"/>
      <c r="G588" s="556"/>
    </row>
    <row r="589" spans="1:7">
      <c r="A589" s="535"/>
      <c r="B589" s="541" t="s">
        <v>454</v>
      </c>
      <c r="C589" s="536"/>
      <c r="D589" s="537"/>
      <c r="E589" s="538"/>
      <c r="F589" s="523"/>
      <c r="G589" s="556"/>
    </row>
    <row r="590" spans="1:7">
      <c r="A590" s="535"/>
      <c r="B590" s="541" t="s">
        <v>455</v>
      </c>
      <c r="C590" s="536"/>
      <c r="D590" s="537" t="s">
        <v>12</v>
      </c>
      <c r="E590" s="538">
        <v>0</v>
      </c>
      <c r="F590" s="523"/>
      <c r="G590" s="556">
        <f t="shared" si="39"/>
        <v>0</v>
      </c>
    </row>
    <row r="591" spans="1:7">
      <c r="A591" s="535"/>
      <c r="B591" s="541"/>
      <c r="C591" s="536"/>
      <c r="D591" s="537"/>
      <c r="E591" s="538"/>
      <c r="F591" s="523"/>
      <c r="G591" s="556"/>
    </row>
    <row r="592" spans="1:7">
      <c r="A592" s="535" t="s">
        <v>431</v>
      </c>
      <c r="B592" s="541" t="s">
        <v>425</v>
      </c>
      <c r="D592" s="537"/>
      <c r="E592" s="538"/>
      <c r="F592" s="523"/>
      <c r="G592" s="556"/>
    </row>
    <row r="593" spans="1:7">
      <c r="A593" s="535"/>
      <c r="B593" s="532" t="s">
        <v>429</v>
      </c>
      <c r="D593" s="532"/>
      <c r="E593" s="532"/>
      <c r="G593" s="532"/>
    </row>
    <row r="594" spans="1:7">
      <c r="A594" s="535"/>
      <c r="B594" s="532" t="s">
        <v>430</v>
      </c>
      <c r="D594" s="537" t="s">
        <v>12</v>
      </c>
      <c r="E594" s="538">
        <v>1</v>
      </c>
      <c r="F594" s="523"/>
      <c r="G594" s="556">
        <f t="shared" ref="G594" si="40">E594*F594</f>
        <v>0</v>
      </c>
    </row>
    <row r="595" spans="1:7">
      <c r="A595" s="535"/>
      <c r="C595" s="536"/>
      <c r="D595" s="532"/>
      <c r="E595" s="532"/>
      <c r="G595" s="532"/>
    </row>
    <row r="596" spans="1:7">
      <c r="A596" s="535" t="s">
        <v>433</v>
      </c>
      <c r="B596" s="541" t="s">
        <v>432</v>
      </c>
      <c r="C596" s="536"/>
      <c r="D596" s="537"/>
      <c r="E596" s="538"/>
      <c r="F596" s="523"/>
      <c r="G596" s="556"/>
    </row>
    <row r="597" spans="1:7">
      <c r="A597" s="535"/>
      <c r="B597" s="541" t="s">
        <v>426</v>
      </c>
      <c r="C597" s="536"/>
      <c r="D597" s="537"/>
      <c r="E597" s="538"/>
      <c r="F597" s="523"/>
      <c r="G597" s="556"/>
    </row>
    <row r="598" spans="1:7">
      <c r="A598" s="535"/>
      <c r="B598" s="541" t="s">
        <v>427</v>
      </c>
      <c r="C598" s="536"/>
      <c r="D598" s="532"/>
      <c r="E598" s="532"/>
      <c r="G598" s="532"/>
    </row>
    <row r="599" spans="1:7">
      <c r="A599" s="535"/>
      <c r="B599" s="541" t="s">
        <v>428</v>
      </c>
      <c r="D599" s="537" t="s">
        <v>12</v>
      </c>
      <c r="E599" s="538">
        <v>1</v>
      </c>
      <c r="F599" s="523"/>
      <c r="G599" s="556">
        <f t="shared" ref="G599:G602" si="41">E599*F599</f>
        <v>0</v>
      </c>
    </row>
    <row r="600" spans="1:7">
      <c r="A600" s="535"/>
      <c r="D600" s="532"/>
      <c r="E600" s="532"/>
      <c r="G600" s="556"/>
    </row>
    <row r="601" spans="1:7">
      <c r="A601" s="535" t="s">
        <v>436</v>
      </c>
      <c r="B601" s="532" t="s">
        <v>434</v>
      </c>
      <c r="C601" s="536"/>
      <c r="D601" s="532"/>
      <c r="E601" s="532"/>
      <c r="G601" s="556"/>
    </row>
    <row r="602" spans="1:7">
      <c r="A602" s="535"/>
      <c r="B602" s="541" t="s">
        <v>435</v>
      </c>
      <c r="C602" s="536"/>
      <c r="D602" s="537" t="s">
        <v>12</v>
      </c>
      <c r="E602" s="538">
        <v>1</v>
      </c>
      <c r="F602" s="523"/>
      <c r="G602" s="556">
        <f t="shared" si="41"/>
        <v>0</v>
      </c>
    </row>
    <row r="603" spans="1:7">
      <c r="A603" s="535"/>
      <c r="B603" s="541"/>
      <c r="C603" s="536"/>
      <c r="D603" s="537"/>
      <c r="E603" s="538"/>
      <c r="F603" s="523"/>
      <c r="G603" s="556"/>
    </row>
    <row r="604" spans="1:7">
      <c r="A604" s="535" t="s">
        <v>441</v>
      </c>
      <c r="B604" s="541" t="s">
        <v>437</v>
      </c>
      <c r="C604" s="536"/>
      <c r="D604" s="537"/>
      <c r="E604" s="538"/>
      <c r="F604" s="523"/>
      <c r="G604" s="556"/>
    </row>
    <row r="605" spans="1:7">
      <c r="A605" s="535"/>
      <c r="B605" s="541" t="s">
        <v>438</v>
      </c>
      <c r="C605" s="536"/>
      <c r="D605" s="537"/>
      <c r="E605" s="538"/>
      <c r="F605" s="523"/>
      <c r="G605" s="556"/>
    </row>
    <row r="606" spans="1:7">
      <c r="A606" s="535"/>
      <c r="B606" s="541" t="s">
        <v>439</v>
      </c>
      <c r="C606" s="536"/>
      <c r="D606" s="537"/>
      <c r="E606" s="538"/>
      <c r="F606" s="523"/>
      <c r="G606" s="556"/>
    </row>
    <row r="607" spans="1:7">
      <c r="A607" s="535"/>
      <c r="B607" s="541" t="s">
        <v>440</v>
      </c>
      <c r="C607" s="536"/>
      <c r="D607" s="537" t="s">
        <v>12</v>
      </c>
      <c r="E607" s="538">
        <v>1</v>
      </c>
      <c r="F607" s="523"/>
      <c r="G607" s="556">
        <f t="shared" ref="G607" si="42">E607*F607</f>
        <v>0</v>
      </c>
    </row>
    <row r="608" spans="1:7">
      <c r="A608" s="535"/>
      <c r="B608" s="541"/>
      <c r="C608" s="536"/>
      <c r="D608" s="537"/>
      <c r="E608" s="538"/>
      <c r="F608" s="523"/>
      <c r="G608" s="556"/>
    </row>
    <row r="609" spans="1:7">
      <c r="A609" s="535"/>
      <c r="B609" s="541"/>
      <c r="C609" s="536"/>
      <c r="D609" s="537"/>
      <c r="E609" s="538"/>
      <c r="F609" s="523"/>
      <c r="G609" s="556"/>
    </row>
    <row r="610" spans="1:7" ht="15">
      <c r="A610" s="535"/>
      <c r="B610" s="541" t="s">
        <v>28</v>
      </c>
      <c r="C610" s="536"/>
      <c r="D610" s="537"/>
      <c r="E610" s="538"/>
      <c r="F610" s="523"/>
      <c r="G610" s="766">
        <f>SUM(G575:G609)</f>
        <v>0</v>
      </c>
    </row>
    <row r="611" spans="1:7">
      <c r="A611" s="535"/>
      <c r="B611" s="541"/>
      <c r="C611" s="536"/>
      <c r="D611" s="537"/>
      <c r="E611" s="538"/>
      <c r="F611" s="523"/>
      <c r="G611" s="556"/>
    </row>
    <row r="612" spans="1:7">
      <c r="A612" s="535"/>
      <c r="B612" s="541"/>
      <c r="C612" s="536"/>
      <c r="D612" s="537"/>
      <c r="E612" s="538"/>
      <c r="F612" s="523"/>
      <c r="G612" s="556"/>
    </row>
    <row r="613" spans="1:7">
      <c r="A613" s="535"/>
      <c r="B613" s="541"/>
      <c r="C613" s="536"/>
      <c r="D613" s="537"/>
      <c r="E613" s="538"/>
      <c r="F613" s="523"/>
      <c r="G613" s="556"/>
    </row>
    <row r="614" spans="1:7">
      <c r="A614" s="535"/>
      <c r="B614" s="541"/>
      <c r="C614" s="536"/>
      <c r="D614" s="537"/>
      <c r="E614" s="538"/>
      <c r="F614" s="523"/>
      <c r="G614" s="556"/>
    </row>
    <row r="615" spans="1:7">
      <c r="A615" s="535"/>
      <c r="B615" s="541"/>
      <c r="C615" s="536"/>
      <c r="D615" s="537"/>
      <c r="E615" s="538"/>
      <c r="F615" s="523"/>
      <c r="G615" s="556"/>
    </row>
    <row r="616" spans="1:7">
      <c r="A616" s="535"/>
      <c r="B616" s="541"/>
      <c r="C616" s="536"/>
      <c r="D616" s="537"/>
      <c r="E616" s="538"/>
      <c r="F616" s="523"/>
      <c r="G616" s="556"/>
    </row>
    <row r="617" spans="1:7">
      <c r="A617" s="535"/>
      <c r="B617" s="541"/>
      <c r="C617" s="536"/>
      <c r="D617" s="537"/>
      <c r="E617" s="538"/>
      <c r="F617" s="523"/>
      <c r="G617" s="556"/>
    </row>
    <row r="618" spans="1:7">
      <c r="A618" s="535"/>
      <c r="B618" s="541"/>
      <c r="C618" s="536"/>
      <c r="D618" s="537"/>
      <c r="E618" s="538"/>
      <c r="F618" s="523"/>
      <c r="G618" s="556"/>
    </row>
    <row r="619" spans="1:7">
      <c r="A619" s="535"/>
      <c r="B619" s="541"/>
      <c r="C619" s="536"/>
      <c r="D619" s="537"/>
      <c r="E619" s="538"/>
      <c r="F619" s="523"/>
      <c r="G619" s="556"/>
    </row>
    <row r="620" spans="1:7">
      <c r="A620" s="535"/>
      <c r="B620" s="541"/>
      <c r="C620" s="536"/>
      <c r="D620" s="537"/>
      <c r="E620" s="538"/>
      <c r="F620" s="523"/>
      <c r="G620" s="556"/>
    </row>
    <row r="621" spans="1:7">
      <c r="A621" s="535"/>
      <c r="B621" s="541"/>
      <c r="C621" s="536"/>
      <c r="D621" s="537"/>
      <c r="E621" s="538"/>
      <c r="F621" s="523"/>
      <c r="G621" s="556"/>
    </row>
    <row r="622" spans="1:7">
      <c r="A622" s="535"/>
      <c r="B622" s="541"/>
      <c r="C622" s="536"/>
      <c r="D622" s="537"/>
      <c r="E622" s="538"/>
      <c r="F622" s="523"/>
      <c r="G622" s="556"/>
    </row>
    <row r="623" spans="1:7">
      <c r="A623" s="535"/>
      <c r="B623" s="541"/>
      <c r="C623" s="536"/>
      <c r="D623" s="537"/>
      <c r="E623" s="538"/>
      <c r="F623" s="523"/>
      <c r="G623" s="556"/>
    </row>
    <row r="624" spans="1:7">
      <c r="A624" s="535"/>
      <c r="B624" s="541"/>
      <c r="C624" s="536"/>
      <c r="D624" s="537"/>
      <c r="E624" s="538"/>
      <c r="F624" s="523"/>
      <c r="G624" s="556"/>
    </row>
    <row r="625" spans="1:7">
      <c r="A625" s="535"/>
      <c r="B625" s="541"/>
      <c r="C625" s="536"/>
      <c r="D625" s="537"/>
      <c r="E625" s="538"/>
      <c r="F625" s="523"/>
      <c r="G625" s="556"/>
    </row>
    <row r="626" spans="1:7">
      <c r="A626" s="535"/>
      <c r="B626" s="541"/>
      <c r="C626" s="536"/>
      <c r="D626" s="537"/>
      <c r="E626" s="538"/>
      <c r="F626" s="523"/>
      <c r="G626" s="556"/>
    </row>
    <row r="627" spans="1:7">
      <c r="A627" s="535"/>
      <c r="B627" s="541"/>
      <c r="C627" s="536"/>
      <c r="D627" s="537"/>
      <c r="E627" s="538"/>
      <c r="F627" s="523"/>
      <c r="G627" s="556"/>
    </row>
    <row r="628" spans="1:7">
      <c r="A628" s="535"/>
      <c r="B628" s="541"/>
      <c r="C628" s="536"/>
      <c r="D628" s="537"/>
      <c r="E628" s="538"/>
      <c r="F628" s="523"/>
      <c r="G628" s="556"/>
    </row>
    <row r="629" spans="1:7">
      <c r="A629" s="535"/>
      <c r="B629" s="541"/>
      <c r="C629" s="536"/>
      <c r="D629" s="537"/>
      <c r="E629" s="538"/>
      <c r="F629" s="523"/>
      <c r="G629" s="556"/>
    </row>
    <row r="630" spans="1:7">
      <c r="A630" s="535"/>
      <c r="B630" s="541"/>
      <c r="C630" s="536"/>
      <c r="D630" s="537"/>
      <c r="E630" s="538"/>
      <c r="F630" s="523"/>
      <c r="G630" s="556"/>
    </row>
    <row r="631" spans="1:7">
      <c r="A631" s="535"/>
      <c r="B631" s="541"/>
      <c r="C631" s="536"/>
      <c r="D631" s="537"/>
      <c r="E631" s="538"/>
      <c r="F631" s="523"/>
      <c r="G631" s="556"/>
    </row>
    <row r="632" spans="1:7">
      <c r="A632" s="535"/>
      <c r="B632" s="541"/>
      <c r="C632" s="536"/>
      <c r="D632" s="537"/>
      <c r="E632" s="538"/>
      <c r="F632" s="523"/>
      <c r="G632" s="556"/>
    </row>
    <row r="633" spans="1:7">
      <c r="A633" s="535"/>
      <c r="B633" s="541"/>
      <c r="C633" s="536"/>
      <c r="D633" s="537"/>
      <c r="E633" s="538"/>
      <c r="F633" s="523"/>
      <c r="G633" s="556"/>
    </row>
    <row r="634" spans="1:7">
      <c r="A634" s="535"/>
      <c r="B634" s="541"/>
      <c r="C634" s="536"/>
      <c r="D634" s="537"/>
      <c r="E634" s="538"/>
      <c r="F634" s="523"/>
      <c r="G634" s="556"/>
    </row>
    <row r="635" spans="1:7">
      <c r="A635" s="535"/>
      <c r="B635" s="541"/>
      <c r="C635" s="536"/>
      <c r="D635" s="537"/>
      <c r="E635" s="538"/>
      <c r="F635" s="523"/>
      <c r="G635" s="556"/>
    </row>
    <row r="636" spans="1:7">
      <c r="A636" s="535"/>
      <c r="B636" s="541"/>
      <c r="C636" s="536"/>
      <c r="D636" s="537"/>
      <c r="E636" s="538"/>
      <c r="F636" s="523"/>
      <c r="G636" s="556"/>
    </row>
    <row r="637" spans="1:7">
      <c r="A637" s="535"/>
      <c r="B637" s="541"/>
      <c r="C637" s="536"/>
      <c r="D637" s="537"/>
      <c r="E637" s="538"/>
      <c r="F637" s="523"/>
      <c r="G637" s="556"/>
    </row>
    <row r="638" spans="1:7">
      <c r="A638" s="535"/>
      <c r="B638" s="541"/>
      <c r="C638" s="536"/>
      <c r="D638" s="537"/>
      <c r="E638" s="538"/>
      <c r="F638" s="523"/>
      <c r="G638" s="556"/>
    </row>
    <row r="639" spans="1:7">
      <c r="A639" s="535"/>
      <c r="B639" s="541"/>
      <c r="C639" s="536"/>
      <c r="D639" s="537"/>
      <c r="E639" s="538"/>
      <c r="F639" s="523"/>
      <c r="G639" s="556"/>
    </row>
    <row r="640" spans="1:7">
      <c r="A640" s="535"/>
      <c r="B640" s="541"/>
      <c r="C640" s="536"/>
      <c r="D640" s="537"/>
      <c r="E640" s="538"/>
      <c r="F640" s="523"/>
      <c r="G640" s="556"/>
    </row>
    <row r="641" spans="1:7">
      <c r="A641" s="535"/>
      <c r="B641" s="541"/>
      <c r="C641" s="536"/>
      <c r="D641" s="537"/>
      <c r="E641" s="538"/>
      <c r="F641" s="523"/>
      <c r="G641" s="556"/>
    </row>
    <row r="642" spans="1:7">
      <c r="A642" s="535"/>
      <c r="B642" s="541"/>
      <c r="C642" s="536"/>
      <c r="D642" s="537"/>
      <c r="E642" s="538"/>
      <c r="F642" s="523"/>
      <c r="G642" s="556"/>
    </row>
    <row r="643" spans="1:7">
      <c r="A643" s="535"/>
      <c r="B643" s="541"/>
      <c r="C643" s="536"/>
      <c r="D643" s="537"/>
      <c r="E643" s="538"/>
      <c r="F643" s="523"/>
      <c r="G643" s="556"/>
    </row>
    <row r="644" spans="1:7">
      <c r="A644" s="535"/>
      <c r="B644" s="541"/>
      <c r="C644" s="536"/>
      <c r="D644" s="537"/>
      <c r="E644" s="538"/>
      <c r="F644" s="523"/>
      <c r="G644" s="556"/>
    </row>
    <row r="645" spans="1:7">
      <c r="A645" s="535"/>
      <c r="B645" s="541"/>
      <c r="C645" s="536"/>
      <c r="D645" s="537"/>
      <c r="E645" s="538"/>
      <c r="F645" s="523"/>
      <c r="G645" s="556"/>
    </row>
    <row r="646" spans="1:7">
      <c r="A646" s="535"/>
      <c r="B646" s="541"/>
      <c r="C646" s="536"/>
      <c r="D646" s="537"/>
      <c r="E646" s="538"/>
      <c r="F646" s="523"/>
      <c r="G646" s="556"/>
    </row>
    <row r="647" spans="1:7">
      <c r="A647" s="535"/>
      <c r="B647" s="541"/>
      <c r="C647" s="536"/>
      <c r="D647" s="537"/>
      <c r="E647" s="538"/>
      <c r="F647" s="523"/>
      <c r="G647" s="556"/>
    </row>
    <row r="648" spans="1:7">
      <c r="A648" s="535"/>
      <c r="B648" s="541"/>
      <c r="C648" s="536"/>
      <c r="D648" s="537"/>
      <c r="E648" s="538"/>
      <c r="F648" s="523"/>
      <c r="G648" s="556"/>
    </row>
    <row r="649" spans="1:7">
      <c r="A649" s="535"/>
      <c r="B649" s="541"/>
      <c r="C649" s="536"/>
      <c r="D649" s="537"/>
      <c r="E649" s="538"/>
      <c r="F649" s="523"/>
      <c r="G649" s="556"/>
    </row>
    <row r="650" spans="1:7">
      <c r="A650" s="535"/>
      <c r="B650" s="541"/>
      <c r="C650" s="536"/>
      <c r="D650" s="537"/>
      <c r="E650" s="538"/>
      <c r="F650" s="523"/>
      <c r="G650" s="556"/>
    </row>
    <row r="651" spans="1:7">
      <c r="A651" s="535"/>
      <c r="B651" s="541"/>
      <c r="C651" s="536"/>
      <c r="D651" s="537"/>
      <c r="E651" s="538"/>
      <c r="F651" s="523"/>
      <c r="G651" s="556"/>
    </row>
    <row r="652" spans="1:7">
      <c r="A652" s="535"/>
      <c r="B652" s="541"/>
      <c r="C652" s="536"/>
      <c r="D652" s="537"/>
      <c r="E652" s="538"/>
      <c r="F652" s="523"/>
      <c r="G652" s="556"/>
    </row>
    <row r="653" spans="1:7">
      <c r="A653" s="535"/>
      <c r="B653" s="541"/>
      <c r="C653" s="536"/>
      <c r="D653" s="537"/>
      <c r="E653" s="538"/>
      <c r="F653" s="523"/>
      <c r="G653" s="556"/>
    </row>
    <row r="654" spans="1:7">
      <c r="A654" s="535"/>
      <c r="B654" s="541"/>
      <c r="C654" s="536"/>
      <c r="D654" s="537"/>
      <c r="E654" s="538"/>
      <c r="F654" s="523"/>
      <c r="G654" s="556"/>
    </row>
    <row r="655" spans="1:7">
      <c r="A655" s="535"/>
      <c r="B655" s="541"/>
      <c r="C655" s="536"/>
      <c r="D655" s="537"/>
      <c r="E655" s="538"/>
      <c r="F655" s="523"/>
      <c r="G655" s="556"/>
    </row>
    <row r="656" spans="1:7">
      <c r="A656" s="535"/>
      <c r="B656" s="541"/>
      <c r="C656" s="536"/>
      <c r="D656" s="537"/>
      <c r="E656" s="538"/>
      <c r="F656" s="523"/>
      <c r="G656" s="556"/>
    </row>
    <row r="657" spans="1:7">
      <c r="A657" s="535"/>
      <c r="B657" s="541"/>
      <c r="C657" s="536"/>
      <c r="D657" s="537"/>
      <c r="E657" s="538"/>
      <c r="F657" s="523"/>
      <c r="G657" s="556"/>
    </row>
    <row r="658" spans="1:7">
      <c r="A658" s="535"/>
      <c r="B658" s="541"/>
      <c r="C658" s="536"/>
      <c r="D658" s="537"/>
      <c r="E658" s="538"/>
      <c r="F658" s="523"/>
      <c r="G658" s="556"/>
    </row>
    <row r="659" spans="1:7">
      <c r="A659" s="535"/>
      <c r="B659" s="541"/>
      <c r="C659" s="536"/>
      <c r="D659" s="537"/>
      <c r="E659" s="538"/>
      <c r="F659" s="523"/>
      <c r="G659" s="556"/>
    </row>
    <row r="660" spans="1:7">
      <c r="A660" s="535"/>
      <c r="B660" s="541"/>
      <c r="C660" s="536"/>
      <c r="D660" s="537"/>
      <c r="E660" s="538"/>
      <c r="F660" s="523"/>
      <c r="G660" s="556"/>
    </row>
    <row r="661" spans="1:7">
      <c r="A661" s="535"/>
      <c r="B661" s="541"/>
      <c r="C661" s="536"/>
      <c r="D661" s="537"/>
      <c r="E661" s="538"/>
      <c r="F661" s="523"/>
      <c r="G661" s="556"/>
    </row>
    <row r="662" spans="1:7">
      <c r="A662" s="535"/>
      <c r="B662" s="541"/>
      <c r="C662" s="536"/>
      <c r="D662" s="537"/>
      <c r="E662" s="538"/>
      <c r="F662" s="523"/>
      <c r="G662" s="556"/>
    </row>
    <row r="663" spans="1:7">
      <c r="A663" s="535"/>
      <c r="B663" s="541"/>
      <c r="C663" s="536"/>
      <c r="D663" s="537"/>
      <c r="E663" s="538"/>
      <c r="F663" s="523"/>
      <c r="G663" s="556"/>
    </row>
    <row r="664" spans="1:7">
      <c r="A664" s="535"/>
      <c r="B664" s="541"/>
      <c r="C664" s="536"/>
      <c r="D664" s="537"/>
      <c r="E664" s="538"/>
      <c r="F664" s="523"/>
      <c r="G664" s="556"/>
    </row>
    <row r="665" spans="1:7">
      <c r="A665" s="535"/>
      <c r="B665" s="541"/>
      <c r="C665" s="536"/>
      <c r="D665" s="537"/>
      <c r="E665" s="538"/>
      <c r="F665" s="523"/>
      <c r="G665" s="556"/>
    </row>
    <row r="666" spans="1:7">
      <c r="A666" s="535"/>
      <c r="B666" s="541"/>
      <c r="C666" s="536"/>
      <c r="D666" s="537"/>
      <c r="E666" s="538"/>
      <c r="F666" s="523"/>
      <c r="G666" s="556"/>
    </row>
    <row r="667" spans="1:7">
      <c r="A667" s="535"/>
      <c r="B667" s="541"/>
      <c r="C667" s="536"/>
      <c r="D667" s="537"/>
      <c r="E667" s="538"/>
      <c r="F667" s="523"/>
      <c r="G667" s="556"/>
    </row>
    <row r="668" spans="1:7">
      <c r="A668" s="535"/>
      <c r="B668" s="541"/>
      <c r="C668" s="536"/>
      <c r="D668" s="537"/>
      <c r="E668" s="538"/>
      <c r="F668" s="523"/>
      <c r="G668" s="556"/>
    </row>
    <row r="669" spans="1:7">
      <c r="A669" s="535"/>
      <c r="B669" s="541"/>
      <c r="C669" s="536"/>
      <c r="D669" s="537"/>
      <c r="E669" s="538"/>
      <c r="F669" s="523"/>
      <c r="G669" s="556"/>
    </row>
    <row r="670" spans="1:7">
      <c r="A670" s="535"/>
      <c r="B670" s="541"/>
      <c r="C670" s="536"/>
      <c r="D670" s="537"/>
      <c r="E670" s="538"/>
      <c r="F670" s="523"/>
      <c r="G670" s="556"/>
    </row>
    <row r="671" spans="1:7">
      <c r="A671" s="535"/>
      <c r="B671" s="541"/>
      <c r="C671" s="536"/>
      <c r="D671" s="537"/>
      <c r="E671" s="538"/>
      <c r="F671" s="523"/>
      <c r="G671" s="556"/>
    </row>
    <row r="672" spans="1:7">
      <c r="A672" s="535"/>
      <c r="B672" s="541"/>
      <c r="C672" s="536"/>
      <c r="D672" s="537"/>
      <c r="E672" s="538"/>
      <c r="F672" s="523"/>
      <c r="G672" s="556"/>
    </row>
    <row r="673" spans="1:7">
      <c r="A673" s="535"/>
      <c r="B673" s="541"/>
      <c r="C673" s="536"/>
      <c r="D673" s="537"/>
      <c r="E673" s="538"/>
      <c r="F673" s="523"/>
      <c r="G673" s="556"/>
    </row>
    <row r="674" spans="1:7">
      <c r="A674" s="535"/>
      <c r="B674" s="541"/>
      <c r="C674" s="536"/>
      <c r="D674" s="537"/>
      <c r="E674" s="538"/>
      <c r="F674" s="523"/>
      <c r="G674" s="556"/>
    </row>
    <row r="675" spans="1:7">
      <c r="A675" s="535"/>
      <c r="B675" s="541"/>
      <c r="C675" s="536"/>
      <c r="D675" s="537"/>
      <c r="E675" s="538"/>
      <c r="F675" s="523"/>
      <c r="G675" s="556"/>
    </row>
    <row r="676" spans="1:7">
      <c r="A676" s="535"/>
      <c r="B676" s="541"/>
      <c r="C676" s="536"/>
      <c r="D676" s="537"/>
      <c r="E676" s="538"/>
      <c r="F676" s="523"/>
      <c r="G676" s="556"/>
    </row>
    <row r="677" spans="1:7">
      <c r="A677" s="535"/>
      <c r="B677" s="541"/>
      <c r="C677" s="536"/>
      <c r="D677" s="537"/>
      <c r="E677" s="538"/>
      <c r="F677" s="523"/>
      <c r="G677" s="556"/>
    </row>
    <row r="678" spans="1:7">
      <c r="A678" s="535"/>
      <c r="B678" s="541"/>
      <c r="C678" s="536"/>
      <c r="D678" s="537"/>
      <c r="E678" s="538"/>
      <c r="F678" s="523"/>
      <c r="G678" s="556"/>
    </row>
    <row r="679" spans="1:7">
      <c r="A679" s="535"/>
      <c r="B679" s="541"/>
      <c r="C679" s="536"/>
      <c r="D679" s="537"/>
      <c r="E679" s="538"/>
      <c r="F679" s="523"/>
      <c r="G679" s="556"/>
    </row>
    <row r="680" spans="1:7">
      <c r="A680" s="535"/>
      <c r="B680" s="541"/>
      <c r="C680" s="536"/>
      <c r="D680" s="537"/>
      <c r="E680" s="538"/>
      <c r="F680" s="523"/>
      <c r="G680" s="556"/>
    </row>
    <row r="681" spans="1:7">
      <c r="A681" s="535"/>
      <c r="B681" s="541"/>
      <c r="C681" s="536"/>
      <c r="D681" s="537"/>
      <c r="E681" s="538"/>
      <c r="F681" s="523"/>
      <c r="G681" s="556"/>
    </row>
    <row r="682" spans="1:7">
      <c r="A682" s="535"/>
      <c r="B682" s="541"/>
      <c r="C682" s="536"/>
      <c r="D682" s="537"/>
      <c r="E682" s="538"/>
      <c r="F682" s="523"/>
      <c r="G682" s="556"/>
    </row>
    <row r="683" spans="1:7">
      <c r="A683" s="535"/>
      <c r="B683" s="541"/>
      <c r="C683" s="536"/>
      <c r="D683" s="537"/>
      <c r="E683" s="538"/>
      <c r="F683" s="523"/>
      <c r="G683" s="556"/>
    </row>
    <row r="684" spans="1:7">
      <c r="A684" s="535"/>
      <c r="B684" s="541"/>
      <c r="C684" s="536"/>
      <c r="D684" s="537"/>
      <c r="E684" s="538"/>
      <c r="F684" s="523"/>
      <c r="G684" s="556"/>
    </row>
    <row r="685" spans="1:7">
      <c r="A685" s="535"/>
      <c r="B685" s="541"/>
      <c r="C685" s="536"/>
      <c r="D685" s="537"/>
      <c r="E685" s="538"/>
      <c r="F685" s="523"/>
      <c r="G685" s="556"/>
    </row>
    <row r="686" spans="1:7">
      <c r="A686" s="535"/>
      <c r="B686" s="541"/>
      <c r="C686" s="536"/>
      <c r="D686" s="537"/>
      <c r="E686" s="538"/>
      <c r="F686" s="523"/>
      <c r="G686" s="556"/>
    </row>
    <row r="687" spans="1:7">
      <c r="A687" s="535"/>
      <c r="B687" s="541"/>
      <c r="C687" s="536"/>
      <c r="D687" s="537"/>
      <c r="E687" s="538"/>
      <c r="F687" s="523"/>
      <c r="G687" s="556"/>
    </row>
    <row r="688" spans="1:7">
      <c r="A688" s="535"/>
      <c r="B688" s="541"/>
      <c r="C688" s="536"/>
      <c r="D688" s="537"/>
      <c r="E688" s="538"/>
      <c r="F688" s="523"/>
      <c r="G688" s="556"/>
    </row>
    <row r="689" spans="1:7">
      <c r="A689" s="535"/>
      <c r="B689" s="541"/>
      <c r="C689" s="536"/>
      <c r="D689" s="537"/>
      <c r="E689" s="538"/>
      <c r="F689" s="523"/>
      <c r="G689" s="556"/>
    </row>
    <row r="690" spans="1:7">
      <c r="A690" s="535"/>
      <c r="B690" s="541"/>
      <c r="C690" s="536"/>
      <c r="D690" s="537"/>
      <c r="E690" s="538"/>
      <c r="F690" s="523"/>
      <c r="G690" s="556"/>
    </row>
    <row r="691" spans="1:7">
      <c r="A691" s="535"/>
      <c r="B691" s="541"/>
      <c r="C691" s="536"/>
      <c r="D691" s="537"/>
      <c r="E691" s="538"/>
      <c r="F691" s="523"/>
      <c r="G691" s="556"/>
    </row>
    <row r="692" spans="1:7">
      <c r="A692" s="535"/>
      <c r="B692" s="541"/>
      <c r="C692" s="536"/>
      <c r="D692" s="537"/>
      <c r="E692" s="538"/>
      <c r="F692" s="523"/>
      <c r="G692" s="556"/>
    </row>
    <row r="693" spans="1:7">
      <c r="A693" s="535"/>
      <c r="B693" s="541"/>
      <c r="C693" s="536"/>
      <c r="D693" s="537"/>
      <c r="E693" s="538"/>
      <c r="F693" s="523"/>
      <c r="G693" s="556"/>
    </row>
    <row r="694" spans="1:7">
      <c r="A694" s="535"/>
      <c r="B694" s="541"/>
      <c r="C694" s="536"/>
      <c r="D694" s="537"/>
      <c r="E694" s="538"/>
      <c r="F694" s="523"/>
      <c r="G694" s="556"/>
    </row>
    <row r="695" spans="1:7">
      <c r="A695" s="535"/>
      <c r="B695" s="541"/>
      <c r="C695" s="536"/>
      <c r="D695" s="537"/>
      <c r="E695" s="538"/>
      <c r="F695" s="523"/>
      <c r="G695" s="556"/>
    </row>
    <row r="696" spans="1:7">
      <c r="A696" s="535"/>
      <c r="B696" s="541"/>
      <c r="C696" s="536"/>
      <c r="D696" s="537"/>
      <c r="E696" s="538"/>
      <c r="F696" s="523"/>
      <c r="G696" s="556"/>
    </row>
    <row r="697" spans="1:7">
      <c r="A697" s="535"/>
      <c r="B697" s="541"/>
      <c r="C697" s="536"/>
      <c r="D697" s="537"/>
      <c r="E697" s="538"/>
      <c r="F697" s="523"/>
      <c r="G697" s="556"/>
    </row>
    <row r="698" spans="1:7">
      <c r="A698" s="535"/>
      <c r="B698" s="541"/>
      <c r="C698" s="536"/>
      <c r="D698" s="537"/>
      <c r="E698" s="538"/>
      <c r="F698" s="523"/>
      <c r="G698" s="556"/>
    </row>
    <row r="699" spans="1:7">
      <c r="A699" s="535"/>
      <c r="B699" s="541"/>
      <c r="C699" s="536"/>
      <c r="D699" s="537"/>
      <c r="E699" s="538"/>
      <c r="F699" s="523"/>
      <c r="G699" s="556"/>
    </row>
    <row r="700" spans="1:7">
      <c r="A700" s="535"/>
      <c r="B700" s="541"/>
      <c r="C700" s="536"/>
      <c r="D700" s="537"/>
      <c r="E700" s="538"/>
      <c r="F700" s="523"/>
      <c r="G700" s="556"/>
    </row>
    <row r="701" spans="1:7">
      <c r="A701" s="535"/>
      <c r="B701" s="541"/>
      <c r="C701" s="536"/>
      <c r="D701" s="537"/>
      <c r="E701" s="538"/>
      <c r="F701" s="523"/>
      <c r="G701" s="556"/>
    </row>
    <row r="702" spans="1:7">
      <c r="A702" s="535"/>
      <c r="B702" s="541"/>
      <c r="C702" s="536"/>
      <c r="D702" s="537"/>
      <c r="E702" s="538"/>
      <c r="F702" s="523"/>
      <c r="G702" s="556"/>
    </row>
    <row r="703" spans="1:7">
      <c r="A703" s="535"/>
      <c r="B703" s="541"/>
      <c r="C703" s="536"/>
      <c r="D703" s="537"/>
      <c r="E703" s="538"/>
      <c r="F703" s="523"/>
      <c r="G703" s="556"/>
    </row>
    <row r="704" spans="1:7">
      <c r="A704" s="535"/>
      <c r="B704" s="541"/>
      <c r="C704" s="536"/>
      <c r="D704" s="537"/>
      <c r="E704" s="538"/>
      <c r="F704" s="523"/>
      <c r="G704" s="556"/>
    </row>
    <row r="705" spans="1:7">
      <c r="A705" s="535"/>
      <c r="B705" s="541"/>
      <c r="C705" s="536"/>
      <c r="D705" s="537"/>
      <c r="E705" s="538"/>
      <c r="F705" s="523"/>
      <c r="G705" s="556"/>
    </row>
    <row r="706" spans="1:7">
      <c r="A706" s="535"/>
      <c r="B706" s="541"/>
      <c r="C706" s="536"/>
      <c r="D706" s="537"/>
      <c r="E706" s="538"/>
      <c r="F706" s="523"/>
      <c r="G706" s="556"/>
    </row>
    <row r="707" spans="1:7">
      <c r="A707" s="535"/>
      <c r="B707" s="541"/>
      <c r="C707" s="536"/>
      <c r="D707" s="537"/>
      <c r="E707" s="538"/>
      <c r="F707" s="523"/>
      <c r="G707" s="556"/>
    </row>
    <row r="708" spans="1:7">
      <c r="A708" s="535"/>
      <c r="B708" s="541"/>
      <c r="C708" s="536"/>
      <c r="D708" s="537"/>
      <c r="E708" s="538"/>
      <c r="F708" s="523"/>
      <c r="G708" s="556"/>
    </row>
    <row r="709" spans="1:7">
      <c r="A709" s="535"/>
      <c r="B709" s="541"/>
      <c r="C709" s="536"/>
      <c r="D709" s="537"/>
      <c r="E709" s="538"/>
      <c r="F709" s="523"/>
      <c r="G709" s="556"/>
    </row>
    <row r="710" spans="1:7">
      <c r="A710" s="535"/>
      <c r="B710" s="541"/>
      <c r="C710" s="536"/>
      <c r="D710" s="537"/>
      <c r="E710" s="538"/>
      <c r="F710" s="523"/>
      <c r="G710" s="556"/>
    </row>
    <row r="711" spans="1:7">
      <c r="A711" s="535"/>
      <c r="B711" s="541"/>
      <c r="C711" s="536"/>
      <c r="D711" s="537"/>
      <c r="E711" s="538"/>
      <c r="F711" s="523"/>
      <c r="G711" s="556"/>
    </row>
    <row r="712" spans="1:7">
      <c r="A712" s="535"/>
      <c r="B712" s="541"/>
      <c r="C712" s="536"/>
      <c r="D712" s="537"/>
      <c r="E712" s="538"/>
      <c r="F712" s="523"/>
      <c r="G712" s="556"/>
    </row>
    <row r="713" spans="1:7">
      <c r="A713" s="535"/>
      <c r="B713" s="541"/>
      <c r="C713" s="536"/>
      <c r="D713" s="537"/>
      <c r="E713" s="538"/>
      <c r="F713" s="523"/>
      <c r="G713" s="556"/>
    </row>
    <row r="714" spans="1:7">
      <c r="A714" s="535"/>
      <c r="B714" s="541"/>
      <c r="C714" s="536"/>
      <c r="D714" s="537"/>
      <c r="E714" s="538"/>
      <c r="F714" s="523"/>
      <c r="G714" s="556"/>
    </row>
    <row r="715" spans="1:7">
      <c r="A715" s="535"/>
      <c r="B715" s="541"/>
      <c r="C715" s="536"/>
      <c r="D715" s="537"/>
      <c r="E715" s="538"/>
      <c r="F715" s="523"/>
      <c r="G715" s="556"/>
    </row>
    <row r="716" spans="1:7">
      <c r="A716" s="535"/>
      <c r="B716" s="541"/>
      <c r="C716" s="536"/>
      <c r="D716" s="537"/>
      <c r="E716" s="538"/>
      <c r="F716" s="523"/>
      <c r="G716" s="556"/>
    </row>
    <row r="717" spans="1:7">
      <c r="A717" s="535"/>
      <c r="B717" s="541"/>
      <c r="C717" s="536"/>
      <c r="D717" s="537"/>
      <c r="E717" s="538"/>
      <c r="F717" s="523"/>
      <c r="G717" s="556"/>
    </row>
    <row r="718" spans="1:7">
      <c r="A718" s="535"/>
      <c r="B718" s="541"/>
      <c r="C718" s="536"/>
      <c r="D718" s="537"/>
      <c r="E718" s="538"/>
      <c r="F718" s="523"/>
      <c r="G718" s="556"/>
    </row>
    <row r="719" spans="1:7">
      <c r="A719" s="535"/>
      <c r="B719" s="541"/>
      <c r="C719" s="536"/>
      <c r="D719" s="537"/>
      <c r="E719" s="538"/>
      <c r="F719" s="523"/>
      <c r="G719" s="556"/>
    </row>
    <row r="720" spans="1:7">
      <c r="A720" s="535"/>
      <c r="B720" s="541"/>
      <c r="C720" s="536"/>
      <c r="D720" s="537"/>
      <c r="E720" s="538"/>
      <c r="F720" s="523"/>
      <c r="G720" s="556"/>
    </row>
    <row r="721" spans="1:7">
      <c r="A721" s="535"/>
      <c r="B721" s="541"/>
      <c r="C721" s="536"/>
      <c r="D721" s="537"/>
      <c r="E721" s="538"/>
      <c r="F721" s="523"/>
      <c r="G721" s="556"/>
    </row>
    <row r="722" spans="1:7">
      <c r="A722" s="535"/>
      <c r="B722" s="541"/>
      <c r="C722" s="536"/>
      <c r="D722" s="537"/>
      <c r="E722" s="538"/>
      <c r="F722" s="523"/>
      <c r="G722" s="556"/>
    </row>
    <row r="723" spans="1:7">
      <c r="A723" s="535"/>
      <c r="B723" s="541"/>
      <c r="C723" s="536"/>
      <c r="D723" s="537"/>
      <c r="E723" s="538"/>
      <c r="F723" s="523"/>
      <c r="G723" s="556"/>
    </row>
    <row r="724" spans="1:7">
      <c r="A724" s="535"/>
      <c r="B724" s="541"/>
      <c r="C724" s="536"/>
      <c r="D724" s="537"/>
      <c r="E724" s="538"/>
      <c r="F724" s="523"/>
      <c r="G724" s="556"/>
    </row>
    <row r="725" spans="1:7">
      <c r="A725" s="535"/>
      <c r="B725" s="541"/>
      <c r="C725" s="536"/>
      <c r="D725" s="537"/>
      <c r="E725" s="538"/>
      <c r="F725" s="523"/>
      <c r="G725" s="556"/>
    </row>
    <row r="726" spans="1:7">
      <c r="A726" s="535"/>
      <c r="B726" s="541"/>
      <c r="C726" s="536"/>
      <c r="D726" s="537"/>
      <c r="E726" s="538"/>
      <c r="F726" s="523"/>
      <c r="G726" s="556"/>
    </row>
    <row r="727" spans="1:7">
      <c r="A727" s="535"/>
      <c r="B727" s="541"/>
      <c r="C727" s="536"/>
      <c r="D727" s="537"/>
      <c r="E727" s="538"/>
      <c r="F727" s="523"/>
      <c r="G727" s="556"/>
    </row>
    <row r="728" spans="1:7">
      <c r="A728" s="535"/>
      <c r="B728" s="541"/>
      <c r="C728" s="536"/>
      <c r="D728" s="537"/>
      <c r="E728" s="538"/>
      <c r="F728" s="523"/>
      <c r="G728" s="556"/>
    </row>
    <row r="729" spans="1:7">
      <c r="A729" s="535"/>
      <c r="B729" s="541"/>
      <c r="C729" s="536"/>
      <c r="D729" s="537"/>
      <c r="E729" s="538"/>
      <c r="F729" s="523"/>
      <c r="G729" s="556"/>
    </row>
    <row r="730" spans="1:7">
      <c r="A730" s="535"/>
      <c r="B730" s="541"/>
      <c r="C730" s="536"/>
      <c r="D730" s="537"/>
      <c r="E730" s="538"/>
      <c r="F730" s="523"/>
      <c r="G730" s="556"/>
    </row>
    <row r="731" spans="1:7">
      <c r="A731" s="535"/>
      <c r="B731" s="541"/>
      <c r="C731" s="536"/>
      <c r="D731" s="537"/>
      <c r="E731" s="538"/>
      <c r="F731" s="523"/>
      <c r="G731" s="556"/>
    </row>
    <row r="732" spans="1:7">
      <c r="A732" s="535"/>
      <c r="B732" s="541"/>
      <c r="C732" s="536"/>
      <c r="D732" s="537"/>
      <c r="E732" s="538"/>
      <c r="F732" s="523"/>
      <c r="G732" s="556"/>
    </row>
    <row r="733" spans="1:7">
      <c r="A733" s="535"/>
      <c r="B733" s="541"/>
      <c r="C733" s="536"/>
      <c r="D733" s="537"/>
      <c r="E733" s="538"/>
      <c r="F733" s="523"/>
      <c r="G733" s="556"/>
    </row>
    <row r="734" spans="1:7">
      <c r="A734" s="535"/>
      <c r="B734" s="541"/>
      <c r="C734" s="536"/>
      <c r="D734" s="537"/>
      <c r="E734" s="538"/>
      <c r="F734" s="523"/>
      <c r="G734" s="556"/>
    </row>
    <row r="735" spans="1:7">
      <c r="A735" s="535"/>
      <c r="B735" s="541"/>
      <c r="C735" s="536"/>
      <c r="D735" s="537"/>
      <c r="E735" s="538"/>
      <c r="F735" s="523"/>
      <c r="G735" s="556"/>
    </row>
    <row r="736" spans="1:7">
      <c r="A736" s="535"/>
      <c r="B736" s="541"/>
      <c r="C736" s="536"/>
      <c r="D736" s="537"/>
      <c r="E736" s="538"/>
      <c r="F736" s="523"/>
      <c r="G736" s="556"/>
    </row>
    <row r="737" spans="1:7">
      <c r="A737" s="535"/>
      <c r="B737" s="541"/>
      <c r="C737" s="536"/>
      <c r="D737" s="537"/>
      <c r="E737" s="538"/>
      <c r="F737" s="523"/>
      <c r="G737" s="556"/>
    </row>
    <row r="738" spans="1:7">
      <c r="A738" s="535"/>
      <c r="B738" s="541"/>
      <c r="C738" s="536"/>
      <c r="D738" s="537"/>
      <c r="E738" s="538"/>
      <c r="F738" s="523"/>
      <c r="G738" s="556"/>
    </row>
    <row r="739" spans="1:7">
      <c r="A739" s="535"/>
      <c r="B739" s="541"/>
      <c r="C739" s="536"/>
      <c r="D739" s="537"/>
      <c r="E739" s="538"/>
      <c r="F739" s="523"/>
      <c r="G739" s="556"/>
    </row>
    <row r="740" spans="1:7">
      <c r="A740" s="535"/>
      <c r="B740" s="541"/>
      <c r="C740" s="536"/>
      <c r="D740" s="537"/>
      <c r="E740" s="538"/>
      <c r="F740" s="523"/>
      <c r="G740" s="556"/>
    </row>
    <row r="741" spans="1:7">
      <c r="A741" s="535"/>
      <c r="B741" s="541"/>
      <c r="C741" s="536"/>
      <c r="D741" s="537"/>
      <c r="E741" s="538"/>
      <c r="F741" s="523"/>
      <c r="G741" s="556"/>
    </row>
    <row r="742" spans="1:7">
      <c r="A742" s="535"/>
      <c r="B742" s="541"/>
      <c r="C742" s="536"/>
      <c r="D742" s="537"/>
      <c r="E742" s="538"/>
      <c r="F742" s="523"/>
      <c r="G742" s="556"/>
    </row>
    <row r="743" spans="1:7">
      <c r="A743" s="535"/>
      <c r="B743" s="541"/>
      <c r="C743" s="536"/>
      <c r="D743" s="537"/>
      <c r="E743" s="538"/>
      <c r="F743" s="523"/>
      <c r="G743" s="556"/>
    </row>
    <row r="744" spans="1:7">
      <c r="A744" s="535"/>
      <c r="B744" s="541"/>
      <c r="C744" s="536"/>
      <c r="D744" s="537"/>
      <c r="E744" s="538"/>
      <c r="F744" s="523"/>
      <c r="G744" s="556"/>
    </row>
    <row r="745" spans="1:7">
      <c r="A745" s="535"/>
      <c r="B745" s="541"/>
      <c r="C745" s="536"/>
      <c r="D745" s="537"/>
      <c r="E745" s="538"/>
      <c r="F745" s="523"/>
      <c r="G745" s="556"/>
    </row>
    <row r="746" spans="1:7">
      <c r="A746" s="535"/>
      <c r="B746" s="541"/>
      <c r="C746" s="536"/>
      <c r="D746" s="537"/>
      <c r="E746" s="538"/>
      <c r="F746" s="523"/>
      <c r="G746" s="556"/>
    </row>
    <row r="747" spans="1:7">
      <c r="A747" s="535"/>
      <c r="B747" s="541"/>
      <c r="C747" s="536"/>
      <c r="D747" s="537"/>
      <c r="E747" s="538"/>
      <c r="F747" s="523"/>
      <c r="G747" s="556"/>
    </row>
    <row r="748" spans="1:7">
      <c r="A748" s="535"/>
      <c r="B748" s="541"/>
      <c r="C748" s="536"/>
      <c r="D748" s="537"/>
      <c r="E748" s="538"/>
      <c r="F748" s="523"/>
      <c r="G748" s="556"/>
    </row>
    <row r="749" spans="1:7">
      <c r="A749" s="535"/>
      <c r="B749" s="541"/>
      <c r="C749" s="536"/>
      <c r="D749" s="537"/>
      <c r="E749" s="538"/>
      <c r="F749" s="523"/>
      <c r="G749" s="556"/>
    </row>
    <row r="750" spans="1:7">
      <c r="A750" s="535"/>
      <c r="B750" s="541"/>
      <c r="C750" s="536"/>
      <c r="D750" s="537"/>
      <c r="E750" s="538"/>
      <c r="F750" s="523"/>
      <c r="G750" s="556"/>
    </row>
    <row r="751" spans="1:7">
      <c r="A751" s="535"/>
      <c r="B751" s="541"/>
      <c r="C751" s="536"/>
      <c r="D751" s="537"/>
      <c r="E751" s="538"/>
      <c r="F751" s="523"/>
      <c r="G751" s="556"/>
    </row>
    <row r="752" spans="1:7">
      <c r="A752" s="535"/>
      <c r="B752" s="541"/>
      <c r="C752" s="536"/>
      <c r="D752" s="537"/>
      <c r="E752" s="538"/>
      <c r="F752" s="523"/>
      <c r="G752" s="556"/>
    </row>
    <row r="753" spans="1:7">
      <c r="A753" s="535"/>
      <c r="B753" s="541"/>
      <c r="C753" s="536"/>
      <c r="D753" s="537"/>
      <c r="E753" s="538"/>
      <c r="F753" s="523"/>
      <c r="G753" s="556"/>
    </row>
    <row r="754" spans="1:7">
      <c r="A754" s="535"/>
      <c r="B754" s="541"/>
      <c r="C754" s="536"/>
      <c r="D754" s="537"/>
      <c r="E754" s="538"/>
      <c r="F754" s="523"/>
      <c r="G754" s="556"/>
    </row>
    <row r="755" spans="1:7">
      <c r="A755" s="535"/>
      <c r="B755" s="541"/>
      <c r="C755" s="536"/>
      <c r="D755" s="537"/>
      <c r="E755" s="538"/>
      <c r="F755" s="523"/>
      <c r="G755" s="556"/>
    </row>
    <row r="756" spans="1:7">
      <c r="A756" s="535"/>
      <c r="B756" s="541"/>
      <c r="C756" s="536"/>
      <c r="D756" s="537"/>
      <c r="E756" s="538"/>
      <c r="F756" s="523"/>
      <c r="G756" s="556"/>
    </row>
    <row r="757" spans="1:7">
      <c r="A757" s="535"/>
      <c r="B757" s="541"/>
      <c r="C757" s="536"/>
      <c r="D757" s="537"/>
      <c r="E757" s="538"/>
      <c r="F757" s="523"/>
      <c r="G757" s="556"/>
    </row>
    <row r="758" spans="1:7">
      <c r="A758" s="535"/>
      <c r="B758" s="541"/>
      <c r="C758" s="551"/>
      <c r="D758" s="537"/>
      <c r="E758" s="538"/>
      <c r="F758" s="523"/>
      <c r="G758" s="556"/>
    </row>
    <row r="759" spans="1:7">
      <c r="A759" s="549"/>
      <c r="B759" s="550"/>
      <c r="C759" s="551"/>
      <c r="D759" s="552"/>
      <c r="E759" s="553"/>
      <c r="F759" s="525"/>
      <c r="G759" s="560"/>
    </row>
    <row r="760" spans="1:7">
      <c r="A760" s="549"/>
      <c r="B760" s="550"/>
      <c r="C760" s="551"/>
      <c r="D760" s="552"/>
      <c r="E760" s="553"/>
      <c r="F760" s="525"/>
      <c r="G760" s="560"/>
    </row>
    <row r="761" spans="1:7">
      <c r="A761" s="549"/>
      <c r="B761" s="550"/>
      <c r="C761" s="551"/>
      <c r="D761" s="552"/>
      <c r="E761" s="553"/>
      <c r="F761" s="525"/>
      <c r="G761" s="560"/>
    </row>
    <row r="762" spans="1:7">
      <c r="A762" s="549"/>
      <c r="B762" s="550"/>
      <c r="C762" s="551"/>
      <c r="D762" s="552"/>
      <c r="E762" s="553"/>
      <c r="F762" s="525"/>
      <c r="G762" s="560"/>
    </row>
    <row r="763" spans="1:7">
      <c r="A763" s="549"/>
      <c r="B763" s="550"/>
      <c r="C763" s="551"/>
      <c r="D763" s="552"/>
      <c r="E763" s="553"/>
      <c r="F763" s="525"/>
      <c r="G763" s="560"/>
    </row>
    <row r="764" spans="1:7">
      <c r="A764" s="549"/>
      <c r="B764" s="550"/>
      <c r="C764" s="551"/>
      <c r="D764" s="552"/>
      <c r="E764" s="553"/>
      <c r="F764" s="525"/>
      <c r="G764" s="560"/>
    </row>
    <row r="765" spans="1:7">
      <c r="A765" s="549"/>
      <c r="B765" s="550"/>
      <c r="C765" s="551"/>
      <c r="D765" s="552"/>
      <c r="E765" s="553"/>
      <c r="F765" s="525"/>
      <c r="G765" s="560"/>
    </row>
    <row r="766" spans="1:7">
      <c r="A766" s="549"/>
      <c r="B766" s="550"/>
      <c r="C766" s="551"/>
      <c r="D766" s="552"/>
      <c r="E766" s="553"/>
      <c r="F766" s="525"/>
      <c r="G766" s="560"/>
    </row>
    <row r="767" spans="1:7">
      <c r="A767" s="549"/>
      <c r="B767" s="550"/>
      <c r="C767" s="551"/>
      <c r="D767" s="552"/>
      <c r="E767" s="553"/>
      <c r="F767" s="525"/>
      <c r="G767" s="560"/>
    </row>
    <row r="768" spans="1:7">
      <c r="A768" s="549"/>
      <c r="B768" s="550"/>
      <c r="C768" s="551"/>
      <c r="D768" s="552"/>
      <c r="E768" s="553"/>
      <c r="F768" s="525"/>
      <c r="G768" s="560"/>
    </row>
    <row r="769" spans="1:7">
      <c r="A769" s="549"/>
      <c r="B769" s="550"/>
      <c r="C769" s="551"/>
      <c r="D769" s="552"/>
      <c r="E769" s="553"/>
      <c r="F769" s="525"/>
      <c r="G769" s="560"/>
    </row>
    <row r="770" spans="1:7">
      <c r="A770" s="549"/>
      <c r="B770" s="550"/>
      <c r="C770" s="551"/>
      <c r="D770" s="552"/>
      <c r="E770" s="553"/>
      <c r="F770" s="525"/>
      <c r="G770" s="560"/>
    </row>
    <row r="771" spans="1:7">
      <c r="A771" s="549"/>
      <c r="B771" s="550"/>
      <c r="C771" s="551"/>
      <c r="D771" s="552"/>
      <c r="E771" s="553"/>
      <c r="F771" s="525"/>
      <c r="G771" s="560"/>
    </row>
    <row r="772" spans="1:7">
      <c r="A772" s="549"/>
      <c r="B772" s="550"/>
      <c r="C772" s="551"/>
      <c r="D772" s="552"/>
      <c r="E772" s="553"/>
      <c r="F772" s="525"/>
      <c r="G772" s="560"/>
    </row>
    <row r="773" spans="1:7">
      <c r="A773" s="549"/>
      <c r="B773" s="550"/>
      <c r="C773" s="551"/>
      <c r="D773" s="552"/>
      <c r="E773" s="553"/>
      <c r="F773" s="525"/>
      <c r="G773" s="560"/>
    </row>
    <row r="774" spans="1:7">
      <c r="A774" s="549"/>
      <c r="B774" s="550"/>
      <c r="C774" s="551"/>
      <c r="D774" s="552"/>
      <c r="E774" s="553"/>
      <c r="F774" s="525"/>
      <c r="G774" s="560"/>
    </row>
    <row r="775" spans="1:7">
      <c r="A775" s="549"/>
      <c r="B775" s="550"/>
      <c r="C775" s="551"/>
      <c r="D775" s="552"/>
      <c r="E775" s="553"/>
      <c r="F775" s="525"/>
      <c r="G775" s="560"/>
    </row>
    <row r="776" spans="1:7">
      <c r="A776" s="549"/>
      <c r="B776" s="550"/>
      <c r="C776" s="551"/>
      <c r="D776" s="552"/>
      <c r="E776" s="553"/>
      <c r="F776" s="525"/>
      <c r="G776" s="560"/>
    </row>
    <row r="777" spans="1:7">
      <c r="A777" s="549"/>
      <c r="B777" s="550"/>
      <c r="C777" s="551"/>
      <c r="D777" s="552"/>
      <c r="E777" s="553"/>
      <c r="F777" s="525"/>
      <c r="G777" s="560"/>
    </row>
    <row r="778" spans="1:7">
      <c r="A778" s="549"/>
      <c r="B778" s="550"/>
      <c r="C778" s="551"/>
      <c r="D778" s="552"/>
      <c r="E778" s="553"/>
      <c r="F778" s="525"/>
      <c r="G778" s="560"/>
    </row>
    <row r="779" spans="1:7">
      <c r="A779" s="549"/>
      <c r="B779" s="550"/>
      <c r="C779" s="551"/>
      <c r="D779" s="552"/>
      <c r="E779" s="553"/>
      <c r="F779" s="525"/>
      <c r="G779" s="560"/>
    </row>
    <row r="780" spans="1:7">
      <c r="A780" s="549"/>
      <c r="B780" s="550"/>
      <c r="C780" s="551"/>
      <c r="D780" s="552"/>
      <c r="E780" s="553"/>
      <c r="F780" s="525"/>
      <c r="G780" s="560"/>
    </row>
    <row r="781" spans="1:7">
      <c r="A781" s="549"/>
      <c r="B781" s="550"/>
      <c r="C781" s="551"/>
      <c r="D781" s="552"/>
      <c r="E781" s="553"/>
      <c r="F781" s="525"/>
      <c r="G781" s="560"/>
    </row>
    <row r="782" spans="1:7">
      <c r="A782" s="549"/>
      <c r="B782" s="550"/>
      <c r="C782" s="551"/>
      <c r="D782" s="552"/>
      <c r="E782" s="553"/>
      <c r="F782" s="525"/>
      <c r="G782" s="560"/>
    </row>
    <row r="783" spans="1:7">
      <c r="A783" s="549"/>
      <c r="B783" s="550"/>
      <c r="C783" s="551"/>
      <c r="D783" s="552"/>
      <c r="E783" s="553"/>
      <c r="F783" s="525"/>
      <c r="G783" s="560"/>
    </row>
    <row r="784" spans="1:7">
      <c r="A784" s="549"/>
      <c r="B784" s="550"/>
      <c r="C784" s="551"/>
      <c r="D784" s="552"/>
      <c r="E784" s="553"/>
      <c r="F784" s="525"/>
      <c r="G784" s="560"/>
    </row>
    <row r="785" spans="1:7">
      <c r="A785" s="549"/>
      <c r="B785" s="550"/>
      <c r="C785" s="551"/>
      <c r="D785" s="552"/>
      <c r="E785" s="553"/>
      <c r="F785" s="525"/>
      <c r="G785" s="560"/>
    </row>
    <row r="786" spans="1:7">
      <c r="A786" s="549"/>
      <c r="B786" s="550"/>
      <c r="C786" s="551"/>
      <c r="D786" s="552"/>
      <c r="E786" s="553"/>
      <c r="F786" s="525"/>
      <c r="G786" s="560"/>
    </row>
    <row r="787" spans="1:7">
      <c r="A787" s="549"/>
      <c r="B787" s="550"/>
      <c r="C787" s="551"/>
      <c r="D787" s="552"/>
      <c r="E787" s="553"/>
      <c r="F787" s="525"/>
      <c r="G787" s="560"/>
    </row>
    <row r="788" spans="1:7">
      <c r="A788" s="549"/>
      <c r="B788" s="550"/>
      <c r="C788" s="551"/>
      <c r="D788" s="552"/>
      <c r="E788" s="553"/>
      <c r="F788" s="525"/>
      <c r="G788" s="560"/>
    </row>
    <row r="789" spans="1:7">
      <c r="A789" s="549"/>
      <c r="B789" s="550"/>
      <c r="C789" s="551"/>
      <c r="D789" s="552"/>
      <c r="E789" s="553"/>
      <c r="F789" s="525"/>
      <c r="G789" s="560"/>
    </row>
    <row r="790" spans="1:7">
      <c r="A790" s="549"/>
      <c r="B790" s="550"/>
      <c r="C790" s="551"/>
      <c r="D790" s="552"/>
      <c r="E790" s="553"/>
      <c r="F790" s="525"/>
      <c r="G790" s="560"/>
    </row>
    <row r="791" spans="1:7">
      <c r="A791" s="549"/>
      <c r="B791" s="550"/>
      <c r="C791" s="551"/>
      <c r="D791" s="552"/>
      <c r="E791" s="553"/>
      <c r="F791" s="525"/>
      <c r="G791" s="560"/>
    </row>
    <row r="792" spans="1:7">
      <c r="A792" s="549"/>
      <c r="B792" s="550"/>
      <c r="C792" s="551"/>
      <c r="D792" s="552"/>
      <c r="E792" s="553"/>
      <c r="F792" s="525"/>
      <c r="G792" s="560"/>
    </row>
    <row r="793" spans="1:7">
      <c r="A793" s="549"/>
      <c r="B793" s="550"/>
      <c r="C793" s="551"/>
      <c r="D793" s="552"/>
      <c r="E793" s="553"/>
      <c r="F793" s="525"/>
      <c r="G793" s="560"/>
    </row>
    <row r="794" spans="1:7">
      <c r="A794" s="549"/>
      <c r="B794" s="550"/>
      <c r="C794" s="551"/>
      <c r="D794" s="552"/>
      <c r="E794" s="553"/>
      <c r="F794" s="525"/>
      <c r="G794" s="560"/>
    </row>
    <row r="795" spans="1:7">
      <c r="A795" s="549"/>
      <c r="B795" s="550"/>
      <c r="C795" s="551"/>
      <c r="D795" s="552"/>
      <c r="E795" s="553"/>
      <c r="F795" s="525"/>
      <c r="G795" s="560"/>
    </row>
    <row r="796" spans="1:7">
      <c r="A796" s="549"/>
      <c r="B796" s="550"/>
      <c r="C796" s="551"/>
      <c r="D796" s="552"/>
      <c r="E796" s="553"/>
      <c r="F796" s="525"/>
      <c r="G796" s="560"/>
    </row>
    <row r="797" spans="1:7">
      <c r="A797" s="549"/>
      <c r="B797" s="550"/>
      <c r="C797" s="551"/>
      <c r="D797" s="552"/>
      <c r="E797" s="553"/>
      <c r="F797" s="525"/>
      <c r="G797" s="560"/>
    </row>
    <row r="798" spans="1:7">
      <c r="A798" s="549"/>
      <c r="B798" s="550"/>
      <c r="C798" s="551"/>
      <c r="D798" s="552"/>
      <c r="E798" s="553"/>
      <c r="F798" s="525"/>
      <c r="G798" s="560"/>
    </row>
    <row r="799" spans="1:7">
      <c r="A799" s="549"/>
      <c r="B799" s="550"/>
      <c r="C799" s="551"/>
      <c r="D799" s="552"/>
      <c r="E799" s="553"/>
      <c r="F799" s="525"/>
      <c r="G799" s="560"/>
    </row>
    <row r="800" spans="1:7">
      <c r="A800" s="549"/>
      <c r="B800" s="550"/>
      <c r="C800" s="551"/>
      <c r="D800" s="552"/>
      <c r="E800" s="553"/>
      <c r="F800" s="525"/>
      <c r="G800" s="560"/>
    </row>
    <row r="801" spans="1:7">
      <c r="A801" s="549"/>
      <c r="B801" s="550"/>
      <c r="C801" s="551"/>
      <c r="D801" s="552"/>
      <c r="E801" s="553"/>
      <c r="F801" s="525"/>
      <c r="G801" s="560"/>
    </row>
    <row r="802" spans="1:7">
      <c r="A802" s="549"/>
      <c r="B802" s="550"/>
      <c r="C802" s="551"/>
      <c r="D802" s="552"/>
      <c r="E802" s="553"/>
      <c r="F802" s="525"/>
      <c r="G802" s="560"/>
    </row>
    <row r="803" spans="1:7">
      <c r="A803" s="549"/>
      <c r="B803" s="550"/>
      <c r="C803" s="551"/>
      <c r="D803" s="552"/>
      <c r="E803" s="553"/>
      <c r="F803" s="525"/>
      <c r="G803" s="560"/>
    </row>
    <row r="804" spans="1:7">
      <c r="A804" s="549"/>
      <c r="B804" s="550"/>
      <c r="C804" s="551"/>
      <c r="D804" s="552"/>
      <c r="E804" s="553"/>
      <c r="F804" s="525"/>
      <c r="G804" s="560"/>
    </row>
    <row r="805" spans="1:7">
      <c r="A805" s="549"/>
      <c r="B805" s="550"/>
      <c r="C805" s="551"/>
      <c r="D805" s="552"/>
      <c r="E805" s="553"/>
      <c r="F805" s="525"/>
      <c r="G805" s="560"/>
    </row>
    <row r="806" spans="1:7">
      <c r="A806" s="549"/>
      <c r="B806" s="550"/>
      <c r="C806" s="551"/>
      <c r="D806" s="552"/>
      <c r="E806" s="553"/>
      <c r="F806" s="525"/>
      <c r="G806" s="560"/>
    </row>
    <row r="807" spans="1:7">
      <c r="A807" s="549"/>
      <c r="B807" s="550"/>
      <c r="C807" s="551"/>
      <c r="D807" s="552"/>
      <c r="E807" s="553"/>
      <c r="F807" s="525"/>
      <c r="G807" s="560"/>
    </row>
    <row r="808" spans="1:7">
      <c r="A808" s="549"/>
      <c r="B808" s="550"/>
      <c r="C808" s="551"/>
      <c r="D808" s="552"/>
      <c r="E808" s="553"/>
      <c r="F808" s="525"/>
      <c r="G808" s="560"/>
    </row>
    <row r="809" spans="1:7">
      <c r="A809" s="549"/>
      <c r="B809" s="550"/>
      <c r="C809" s="551"/>
      <c r="D809" s="552"/>
      <c r="E809" s="553"/>
      <c r="F809" s="525"/>
      <c r="G809" s="560"/>
    </row>
    <row r="810" spans="1:7">
      <c r="A810" s="549"/>
      <c r="B810" s="550"/>
      <c r="C810" s="551"/>
      <c r="D810" s="552"/>
      <c r="E810" s="553"/>
      <c r="F810" s="525"/>
      <c r="G810" s="560"/>
    </row>
    <row r="811" spans="1:7">
      <c r="A811" s="549"/>
      <c r="B811" s="550"/>
      <c r="C811" s="551"/>
      <c r="D811" s="552"/>
      <c r="E811" s="553"/>
      <c r="F811" s="525"/>
      <c r="G811" s="560"/>
    </row>
    <row r="812" spans="1:7">
      <c r="A812" s="549"/>
      <c r="B812" s="550"/>
      <c r="C812" s="551"/>
      <c r="D812" s="552"/>
      <c r="E812" s="553"/>
      <c r="F812" s="525"/>
      <c r="G812" s="560"/>
    </row>
    <row r="813" spans="1:7">
      <c r="A813" s="549"/>
      <c r="B813" s="550"/>
      <c r="C813" s="551"/>
      <c r="D813" s="552"/>
      <c r="E813" s="553"/>
      <c r="F813" s="525"/>
      <c r="G813" s="560"/>
    </row>
    <row r="814" spans="1:7">
      <c r="A814" s="549"/>
      <c r="B814" s="550"/>
      <c r="C814" s="551"/>
      <c r="D814" s="552"/>
      <c r="E814" s="553"/>
      <c r="F814" s="525"/>
      <c r="G814" s="560"/>
    </row>
    <row r="815" spans="1:7">
      <c r="A815" s="549"/>
      <c r="B815" s="550"/>
      <c r="C815" s="551"/>
      <c r="D815" s="552"/>
      <c r="E815" s="553"/>
      <c r="F815" s="525"/>
      <c r="G815" s="560"/>
    </row>
    <row r="816" spans="1:7">
      <c r="A816" s="549"/>
      <c r="B816" s="550"/>
      <c r="C816" s="551"/>
      <c r="D816" s="552"/>
      <c r="E816" s="553"/>
      <c r="F816" s="525"/>
      <c r="G816" s="560"/>
    </row>
    <row r="817" spans="1:7">
      <c r="A817" s="549"/>
      <c r="B817" s="550"/>
      <c r="C817" s="551"/>
      <c r="D817" s="552"/>
      <c r="E817" s="553"/>
      <c r="F817" s="525"/>
      <c r="G817" s="560"/>
    </row>
    <row r="818" spans="1:7">
      <c r="A818" s="549"/>
      <c r="B818" s="550"/>
      <c r="C818" s="551"/>
      <c r="D818" s="552"/>
      <c r="E818" s="553"/>
      <c r="F818" s="525"/>
      <c r="G818" s="560"/>
    </row>
    <row r="819" spans="1:7">
      <c r="A819" s="549"/>
      <c r="B819" s="550"/>
      <c r="C819" s="551"/>
      <c r="D819" s="552"/>
      <c r="E819" s="553"/>
      <c r="F819" s="525"/>
      <c r="G819" s="560"/>
    </row>
    <row r="820" spans="1:7">
      <c r="A820" s="549"/>
      <c r="B820" s="550"/>
      <c r="C820" s="551"/>
      <c r="D820" s="552"/>
      <c r="E820" s="553"/>
      <c r="F820" s="525"/>
      <c r="G820" s="560"/>
    </row>
    <row r="821" spans="1:7">
      <c r="A821" s="549"/>
      <c r="B821" s="550"/>
      <c r="C821" s="551"/>
      <c r="D821" s="552"/>
      <c r="E821" s="553"/>
      <c r="F821" s="525"/>
      <c r="G821" s="560"/>
    </row>
    <row r="822" spans="1:7">
      <c r="A822" s="549"/>
      <c r="B822" s="550"/>
      <c r="C822" s="551"/>
      <c r="D822" s="552"/>
      <c r="E822" s="553"/>
      <c r="F822" s="525"/>
      <c r="G822" s="560"/>
    </row>
    <row r="823" spans="1:7">
      <c r="A823" s="549"/>
      <c r="B823" s="550"/>
      <c r="C823" s="551"/>
      <c r="D823" s="552"/>
      <c r="E823" s="553"/>
      <c r="F823" s="525"/>
      <c r="G823" s="560"/>
    </row>
    <row r="824" spans="1:7">
      <c r="A824" s="549"/>
      <c r="B824" s="550"/>
      <c r="C824" s="551"/>
      <c r="D824" s="552"/>
      <c r="E824" s="553"/>
      <c r="F824" s="525"/>
      <c r="G824" s="560"/>
    </row>
    <row r="825" spans="1:7">
      <c r="A825" s="549"/>
      <c r="B825" s="550"/>
      <c r="C825" s="551"/>
      <c r="D825" s="552"/>
      <c r="E825" s="553"/>
      <c r="F825" s="525"/>
      <c r="G825" s="560"/>
    </row>
    <row r="826" spans="1:7">
      <c r="A826" s="549"/>
      <c r="B826" s="550"/>
      <c r="C826" s="551"/>
      <c r="D826" s="552"/>
      <c r="E826" s="553"/>
      <c r="F826" s="525"/>
      <c r="G826" s="560"/>
    </row>
    <row r="827" spans="1:7">
      <c r="A827" s="549"/>
      <c r="B827" s="550"/>
      <c r="C827" s="551"/>
      <c r="D827" s="552"/>
      <c r="E827" s="553"/>
      <c r="F827" s="525"/>
      <c r="G827" s="560"/>
    </row>
    <row r="828" spans="1:7">
      <c r="A828" s="549"/>
      <c r="B828" s="550"/>
      <c r="C828" s="551"/>
      <c r="D828" s="552"/>
      <c r="E828" s="553"/>
      <c r="F828" s="525"/>
      <c r="G828" s="560"/>
    </row>
    <row r="829" spans="1:7">
      <c r="A829" s="549"/>
      <c r="B829" s="550"/>
      <c r="C829" s="551"/>
      <c r="D829" s="552"/>
      <c r="E829" s="553"/>
      <c r="F829" s="525"/>
      <c r="G829" s="560"/>
    </row>
    <row r="830" spans="1:7">
      <c r="A830" s="549"/>
      <c r="B830" s="550"/>
      <c r="C830" s="551"/>
      <c r="D830" s="552"/>
      <c r="E830" s="553"/>
      <c r="F830" s="525"/>
      <c r="G830" s="560"/>
    </row>
    <row r="831" spans="1:7">
      <c r="A831" s="549"/>
      <c r="B831" s="550"/>
      <c r="C831" s="551"/>
      <c r="D831" s="552"/>
      <c r="E831" s="553"/>
      <c r="F831" s="525"/>
      <c r="G831" s="560"/>
    </row>
    <row r="832" spans="1:7">
      <c r="A832" s="549"/>
      <c r="B832" s="550"/>
      <c r="C832" s="551"/>
      <c r="D832" s="552"/>
      <c r="E832" s="553"/>
      <c r="F832" s="525"/>
      <c r="G832" s="560"/>
    </row>
    <row r="833" spans="1:7">
      <c r="A833" s="549"/>
      <c r="B833" s="550"/>
      <c r="C833" s="551"/>
      <c r="D833" s="552"/>
      <c r="E833" s="553"/>
      <c r="F833" s="525"/>
      <c r="G833" s="560"/>
    </row>
    <row r="834" spans="1:7">
      <c r="A834" s="549"/>
      <c r="B834" s="550"/>
      <c r="C834" s="551"/>
      <c r="D834" s="552"/>
      <c r="E834" s="553"/>
      <c r="F834" s="525"/>
      <c r="G834" s="560"/>
    </row>
    <row r="835" spans="1:7">
      <c r="A835" s="549"/>
      <c r="B835" s="550"/>
      <c r="C835" s="551"/>
      <c r="D835" s="552"/>
      <c r="E835" s="553"/>
      <c r="F835" s="525"/>
      <c r="G835" s="560"/>
    </row>
    <row r="836" spans="1:7">
      <c r="A836" s="549"/>
      <c r="B836" s="550"/>
      <c r="C836" s="551"/>
      <c r="D836" s="552"/>
      <c r="E836" s="553"/>
      <c r="F836" s="525"/>
      <c r="G836" s="560"/>
    </row>
    <row r="837" spans="1:7">
      <c r="A837" s="549"/>
      <c r="B837" s="550"/>
      <c r="C837" s="551"/>
      <c r="D837" s="552"/>
      <c r="E837" s="553"/>
      <c r="F837" s="525"/>
      <c r="G837" s="560"/>
    </row>
    <row r="838" spans="1:7">
      <c r="A838" s="549"/>
      <c r="B838" s="550"/>
      <c r="C838" s="551"/>
      <c r="D838" s="552"/>
      <c r="E838" s="553"/>
      <c r="F838" s="525"/>
      <c r="G838" s="560"/>
    </row>
    <row r="839" spans="1:7">
      <c r="A839" s="549"/>
      <c r="B839" s="550"/>
      <c r="C839" s="551"/>
      <c r="D839" s="552"/>
      <c r="E839" s="553"/>
      <c r="F839" s="525"/>
      <c r="G839" s="560"/>
    </row>
    <row r="840" spans="1:7">
      <c r="A840" s="549"/>
      <c r="B840" s="550"/>
      <c r="C840" s="551"/>
      <c r="D840" s="552"/>
      <c r="E840" s="553"/>
      <c r="F840" s="525"/>
      <c r="G840" s="560"/>
    </row>
    <row r="841" spans="1:7">
      <c r="A841" s="549"/>
      <c r="B841" s="550"/>
      <c r="C841" s="551"/>
      <c r="D841" s="552"/>
      <c r="E841" s="553"/>
      <c r="F841" s="525"/>
      <c r="G841" s="560"/>
    </row>
    <row r="842" spans="1:7">
      <c r="A842" s="549"/>
      <c r="B842" s="550"/>
      <c r="C842" s="551"/>
      <c r="D842" s="552"/>
      <c r="E842" s="553"/>
      <c r="F842" s="525"/>
      <c r="G842" s="560"/>
    </row>
    <row r="843" spans="1:7">
      <c r="A843" s="549"/>
      <c r="B843" s="550"/>
      <c r="C843" s="551"/>
      <c r="D843" s="552"/>
      <c r="E843" s="553"/>
      <c r="F843" s="525"/>
      <c r="G843" s="560"/>
    </row>
    <row r="844" spans="1:7">
      <c r="A844" s="549"/>
      <c r="B844" s="550"/>
      <c r="C844" s="551"/>
      <c r="D844" s="552"/>
      <c r="E844" s="553"/>
      <c r="F844" s="525"/>
      <c r="G844" s="560"/>
    </row>
    <row r="845" spans="1:7">
      <c r="A845" s="549"/>
      <c r="B845" s="550"/>
      <c r="C845" s="551"/>
      <c r="D845" s="552"/>
      <c r="E845" s="553"/>
      <c r="F845" s="525"/>
      <c r="G845" s="560"/>
    </row>
    <row r="846" spans="1:7">
      <c r="A846" s="549"/>
      <c r="B846" s="550"/>
      <c r="C846" s="551"/>
      <c r="D846" s="552"/>
      <c r="E846" s="553"/>
      <c r="F846" s="525"/>
      <c r="G846" s="560"/>
    </row>
    <row r="847" spans="1:7">
      <c r="A847" s="549"/>
      <c r="B847" s="550"/>
      <c r="C847" s="551"/>
      <c r="D847" s="552"/>
      <c r="E847" s="553"/>
      <c r="F847" s="525"/>
      <c r="G847" s="560"/>
    </row>
    <row r="848" spans="1:7">
      <c r="A848" s="549"/>
      <c r="B848" s="550"/>
      <c r="C848" s="551"/>
      <c r="D848" s="552"/>
      <c r="E848" s="553"/>
      <c r="F848" s="525"/>
      <c r="G848" s="560"/>
    </row>
    <row r="849" spans="1:7">
      <c r="A849" s="549"/>
      <c r="B849" s="550"/>
      <c r="C849" s="551"/>
      <c r="D849" s="552"/>
      <c r="E849" s="553"/>
      <c r="F849" s="525"/>
      <c r="G849" s="560"/>
    </row>
    <row r="850" spans="1:7">
      <c r="A850" s="549"/>
      <c r="B850" s="550"/>
      <c r="C850" s="551"/>
      <c r="D850" s="552"/>
      <c r="E850" s="553"/>
      <c r="F850" s="525"/>
      <c r="G850" s="560"/>
    </row>
    <row r="851" spans="1:7">
      <c r="A851" s="549"/>
      <c r="B851" s="550"/>
      <c r="C851" s="551"/>
      <c r="D851" s="552"/>
      <c r="E851" s="553"/>
      <c r="F851" s="525"/>
      <c r="G851" s="560"/>
    </row>
    <row r="852" spans="1:7">
      <c r="A852" s="549"/>
      <c r="B852" s="550"/>
      <c r="C852" s="551"/>
      <c r="D852" s="552"/>
      <c r="E852" s="553"/>
      <c r="F852" s="525"/>
      <c r="G852" s="560"/>
    </row>
    <row r="853" spans="1:7">
      <c r="A853" s="549"/>
      <c r="B853" s="550"/>
      <c r="C853" s="551"/>
      <c r="D853" s="552"/>
      <c r="E853" s="553"/>
      <c r="F853" s="525"/>
      <c r="G853" s="560"/>
    </row>
    <row r="854" spans="1:7">
      <c r="A854" s="549"/>
      <c r="B854" s="550"/>
      <c r="C854" s="551"/>
      <c r="D854" s="552"/>
      <c r="E854" s="553"/>
      <c r="F854" s="525"/>
      <c r="G854" s="560"/>
    </row>
    <row r="855" spans="1:7">
      <c r="A855" s="549"/>
      <c r="B855" s="550"/>
      <c r="C855" s="551"/>
      <c r="D855" s="552"/>
      <c r="E855" s="553"/>
      <c r="F855" s="525"/>
      <c r="G855" s="560"/>
    </row>
    <row r="856" spans="1:7">
      <c r="A856" s="549"/>
      <c r="B856" s="550"/>
      <c r="C856" s="551"/>
      <c r="D856" s="552"/>
      <c r="E856" s="553"/>
      <c r="F856" s="525"/>
      <c r="G856" s="560"/>
    </row>
    <row r="857" spans="1:7">
      <c r="A857" s="549"/>
      <c r="B857" s="550"/>
      <c r="C857" s="551"/>
      <c r="D857" s="552"/>
      <c r="E857" s="553"/>
      <c r="F857" s="525"/>
      <c r="G857" s="560"/>
    </row>
    <row r="858" spans="1:7">
      <c r="A858" s="549"/>
      <c r="B858" s="550"/>
      <c r="C858" s="551"/>
      <c r="D858" s="552"/>
      <c r="E858" s="553"/>
      <c r="F858" s="525"/>
      <c r="G858" s="560"/>
    </row>
    <row r="859" spans="1:7">
      <c r="A859" s="549"/>
      <c r="B859" s="550"/>
      <c r="C859" s="551"/>
      <c r="D859" s="552"/>
      <c r="E859" s="553"/>
      <c r="F859" s="525"/>
      <c r="G859" s="560"/>
    </row>
    <row r="860" spans="1:7">
      <c r="A860" s="549"/>
      <c r="B860" s="550"/>
      <c r="C860" s="551"/>
      <c r="D860" s="552"/>
      <c r="E860" s="553"/>
      <c r="F860" s="525"/>
      <c r="G860" s="560"/>
    </row>
    <row r="861" spans="1:7">
      <c r="A861" s="549"/>
      <c r="B861" s="550"/>
      <c r="C861" s="551"/>
      <c r="D861" s="552"/>
      <c r="E861" s="553"/>
      <c r="F861" s="525"/>
      <c r="G861" s="560"/>
    </row>
    <row r="862" spans="1:7">
      <c r="A862" s="549"/>
      <c r="B862" s="550"/>
      <c r="C862" s="551"/>
      <c r="D862" s="552"/>
      <c r="E862" s="553"/>
      <c r="F862" s="525"/>
      <c r="G862" s="560"/>
    </row>
    <row r="863" spans="1:7">
      <c r="A863" s="549"/>
      <c r="B863" s="550"/>
      <c r="C863" s="551"/>
      <c r="D863" s="552"/>
      <c r="E863" s="553"/>
      <c r="F863" s="525"/>
      <c r="G863" s="560"/>
    </row>
    <row r="864" spans="1:7">
      <c r="A864" s="549"/>
      <c r="B864" s="550"/>
      <c r="C864" s="551"/>
      <c r="D864" s="552"/>
      <c r="E864" s="553"/>
      <c r="F864" s="525"/>
      <c r="G864" s="560"/>
    </row>
    <row r="865" spans="1:7">
      <c r="A865" s="549"/>
      <c r="B865" s="550"/>
      <c r="C865" s="551"/>
      <c r="D865" s="552"/>
      <c r="E865" s="553"/>
      <c r="F865" s="525"/>
      <c r="G865" s="560"/>
    </row>
    <row r="866" spans="1:7">
      <c r="A866" s="549"/>
      <c r="B866" s="550"/>
      <c r="C866" s="551"/>
      <c r="D866" s="552"/>
      <c r="E866" s="553"/>
      <c r="F866" s="525"/>
      <c r="G866" s="560"/>
    </row>
    <row r="867" spans="1:7">
      <c r="A867" s="549"/>
      <c r="B867" s="550"/>
      <c r="C867" s="551"/>
      <c r="D867" s="552"/>
      <c r="E867" s="553"/>
      <c r="F867" s="525"/>
      <c r="G867" s="560"/>
    </row>
    <row r="868" spans="1:7">
      <c r="A868" s="549"/>
      <c r="B868" s="550"/>
      <c r="C868" s="551"/>
      <c r="D868" s="552"/>
      <c r="E868" s="553"/>
      <c r="F868" s="525"/>
      <c r="G868" s="560"/>
    </row>
    <row r="869" spans="1:7">
      <c r="A869" s="549"/>
      <c r="B869" s="550"/>
      <c r="C869" s="551"/>
      <c r="D869" s="552"/>
      <c r="E869" s="553"/>
      <c r="F869" s="525"/>
      <c r="G869" s="560"/>
    </row>
    <row r="870" spans="1:7">
      <c r="A870" s="549"/>
      <c r="B870" s="550"/>
      <c r="C870" s="551"/>
      <c r="D870" s="552"/>
      <c r="E870" s="553"/>
      <c r="F870" s="525"/>
      <c r="G870" s="560"/>
    </row>
    <row r="871" spans="1:7">
      <c r="A871" s="549"/>
      <c r="B871" s="550"/>
      <c r="C871" s="551"/>
      <c r="D871" s="552"/>
      <c r="E871" s="553"/>
      <c r="F871" s="525"/>
      <c r="G871" s="560"/>
    </row>
    <row r="872" spans="1:7">
      <c r="A872" s="549"/>
      <c r="B872" s="550"/>
      <c r="C872" s="551"/>
      <c r="D872" s="552"/>
      <c r="E872" s="553"/>
      <c r="F872" s="525"/>
      <c r="G872" s="560"/>
    </row>
    <row r="873" spans="1:7">
      <c r="A873" s="549"/>
      <c r="B873" s="550"/>
      <c r="C873" s="551"/>
      <c r="D873" s="552"/>
      <c r="E873" s="553"/>
      <c r="F873" s="525"/>
      <c r="G873" s="560"/>
    </row>
    <row r="874" spans="1:7">
      <c r="A874" s="549"/>
      <c r="B874" s="550"/>
      <c r="C874" s="551"/>
      <c r="D874" s="552"/>
      <c r="E874" s="553"/>
      <c r="F874" s="525"/>
      <c r="G874" s="560"/>
    </row>
    <row r="875" spans="1:7">
      <c r="A875" s="549"/>
      <c r="B875" s="550"/>
      <c r="C875" s="551"/>
      <c r="D875" s="552"/>
      <c r="E875" s="553"/>
      <c r="F875" s="525"/>
      <c r="G875" s="560"/>
    </row>
    <row r="876" spans="1:7">
      <c r="A876" s="549"/>
      <c r="B876" s="550"/>
      <c r="C876" s="551"/>
      <c r="D876" s="552"/>
      <c r="E876" s="553"/>
      <c r="F876" s="525"/>
      <c r="G876" s="560"/>
    </row>
    <row r="877" spans="1:7">
      <c r="A877" s="549"/>
      <c r="B877" s="550"/>
      <c r="C877" s="551"/>
      <c r="D877" s="552"/>
      <c r="E877" s="553"/>
      <c r="F877" s="525"/>
      <c r="G877" s="560"/>
    </row>
    <row r="878" spans="1:7">
      <c r="A878" s="549"/>
      <c r="B878" s="550"/>
      <c r="C878" s="551"/>
      <c r="D878" s="552"/>
      <c r="E878" s="553"/>
      <c r="F878" s="525"/>
      <c r="G878" s="560"/>
    </row>
    <row r="879" spans="1:7">
      <c r="A879" s="549"/>
      <c r="B879" s="550"/>
      <c r="C879" s="551"/>
      <c r="D879" s="552"/>
      <c r="E879" s="553"/>
      <c r="F879" s="525"/>
      <c r="G879" s="560"/>
    </row>
    <row r="880" spans="1:7">
      <c r="A880" s="549"/>
      <c r="B880" s="550"/>
      <c r="C880" s="551"/>
      <c r="D880" s="552"/>
      <c r="E880" s="553"/>
      <c r="F880" s="525"/>
      <c r="G880" s="560"/>
    </row>
    <row r="881" spans="1:7">
      <c r="A881" s="549"/>
      <c r="B881" s="550"/>
      <c r="C881" s="551"/>
      <c r="D881" s="552"/>
      <c r="E881" s="553"/>
      <c r="F881" s="525"/>
      <c r="G881" s="560"/>
    </row>
    <row r="882" spans="1:7">
      <c r="A882" s="549"/>
      <c r="B882" s="550"/>
      <c r="C882" s="551"/>
      <c r="D882" s="552"/>
      <c r="E882" s="553"/>
      <c r="F882" s="525"/>
      <c r="G882" s="560"/>
    </row>
    <row r="883" spans="1:7">
      <c r="A883" s="549"/>
      <c r="B883" s="550"/>
      <c r="C883" s="551"/>
      <c r="D883" s="552"/>
      <c r="E883" s="553"/>
      <c r="F883" s="525"/>
      <c r="G883" s="560"/>
    </row>
    <row r="884" spans="1:7">
      <c r="A884" s="549"/>
      <c r="B884" s="550"/>
      <c r="C884" s="551"/>
      <c r="D884" s="552"/>
      <c r="E884" s="553"/>
      <c r="F884" s="525"/>
      <c r="G884" s="560"/>
    </row>
    <row r="885" spans="1:7">
      <c r="A885" s="549"/>
      <c r="B885" s="550"/>
      <c r="C885" s="551"/>
      <c r="D885" s="552"/>
      <c r="E885" s="553"/>
      <c r="F885" s="525"/>
      <c r="G885" s="560"/>
    </row>
    <row r="886" spans="1:7">
      <c r="A886" s="549"/>
      <c r="B886" s="550"/>
      <c r="C886" s="551"/>
      <c r="D886" s="552"/>
      <c r="E886" s="553"/>
      <c r="F886" s="525"/>
      <c r="G886" s="560"/>
    </row>
    <row r="887" spans="1:7">
      <c r="A887" s="549"/>
      <c r="B887" s="550"/>
      <c r="C887" s="551"/>
      <c r="D887" s="552"/>
      <c r="E887" s="553"/>
      <c r="F887" s="525"/>
      <c r="G887" s="560"/>
    </row>
    <row r="888" spans="1:7">
      <c r="A888" s="549"/>
      <c r="B888" s="550"/>
      <c r="C888" s="551"/>
      <c r="D888" s="552"/>
      <c r="E888" s="553"/>
      <c r="F888" s="525"/>
      <c r="G888" s="560"/>
    </row>
    <row r="889" spans="1:7">
      <c r="A889" s="549"/>
      <c r="B889" s="550"/>
      <c r="C889" s="551"/>
      <c r="D889" s="552"/>
      <c r="E889" s="553"/>
      <c r="F889" s="525"/>
      <c r="G889" s="560"/>
    </row>
    <row r="890" spans="1:7">
      <c r="A890" s="549"/>
      <c r="B890" s="550"/>
      <c r="C890" s="551"/>
      <c r="D890" s="552"/>
      <c r="E890" s="553"/>
      <c r="F890" s="525"/>
      <c r="G890" s="560"/>
    </row>
    <row r="891" spans="1:7">
      <c r="A891" s="549"/>
      <c r="B891" s="550"/>
      <c r="C891" s="551"/>
      <c r="D891" s="552"/>
      <c r="E891" s="553"/>
      <c r="F891" s="525"/>
      <c r="G891" s="560"/>
    </row>
    <row r="892" spans="1:7">
      <c r="A892" s="549"/>
      <c r="B892" s="550"/>
      <c r="C892" s="551"/>
      <c r="D892" s="552"/>
      <c r="E892" s="553"/>
      <c r="F892" s="525"/>
      <c r="G892" s="560"/>
    </row>
    <row r="893" spans="1:7">
      <c r="A893" s="549"/>
      <c r="B893" s="550"/>
      <c r="C893" s="551"/>
      <c r="D893" s="552"/>
      <c r="E893" s="553"/>
      <c r="F893" s="525"/>
      <c r="G893" s="560"/>
    </row>
    <row r="894" spans="1:7">
      <c r="A894" s="549"/>
      <c r="B894" s="550"/>
      <c r="C894" s="551"/>
      <c r="D894" s="552"/>
      <c r="E894" s="553"/>
      <c r="F894" s="525"/>
      <c r="G894" s="560"/>
    </row>
    <row r="895" spans="1:7">
      <c r="A895" s="549"/>
      <c r="B895" s="550"/>
      <c r="C895" s="551"/>
      <c r="D895" s="552"/>
      <c r="E895" s="553"/>
      <c r="F895" s="525"/>
      <c r="G895" s="560"/>
    </row>
    <row r="896" spans="1:7">
      <c r="A896" s="549"/>
      <c r="B896" s="550"/>
      <c r="C896" s="551"/>
      <c r="D896" s="552"/>
      <c r="E896" s="553"/>
      <c r="F896" s="525"/>
      <c r="G896" s="560"/>
    </row>
    <row r="897" spans="1:7">
      <c r="A897" s="549"/>
      <c r="B897" s="550"/>
      <c r="C897" s="551"/>
      <c r="D897" s="552"/>
      <c r="E897" s="553"/>
      <c r="F897" s="525"/>
      <c r="G897" s="560"/>
    </row>
    <row r="898" spans="1:7">
      <c r="A898" s="549"/>
      <c r="B898" s="550"/>
      <c r="C898" s="551"/>
      <c r="D898" s="552"/>
      <c r="E898" s="553"/>
      <c r="F898" s="525"/>
      <c r="G898" s="560"/>
    </row>
    <row r="899" spans="1:7">
      <c r="A899" s="549"/>
      <c r="B899" s="550"/>
      <c r="C899" s="551"/>
      <c r="D899" s="552"/>
      <c r="E899" s="553"/>
      <c r="F899" s="525"/>
      <c r="G899" s="560"/>
    </row>
    <row r="900" spans="1:7">
      <c r="A900" s="549"/>
      <c r="B900" s="550"/>
      <c r="C900" s="551"/>
      <c r="D900" s="552"/>
      <c r="E900" s="553"/>
      <c r="F900" s="525"/>
      <c r="G900" s="560"/>
    </row>
    <row r="901" spans="1:7">
      <c r="A901" s="549"/>
      <c r="B901" s="550"/>
      <c r="C901" s="551"/>
      <c r="D901" s="552"/>
      <c r="E901" s="553"/>
      <c r="F901" s="525"/>
      <c r="G901" s="560"/>
    </row>
    <row r="902" spans="1:7">
      <c r="A902" s="549"/>
      <c r="B902" s="550"/>
      <c r="C902" s="551"/>
      <c r="D902" s="552"/>
      <c r="E902" s="553"/>
      <c r="F902" s="525"/>
      <c r="G902" s="560"/>
    </row>
    <row r="903" spans="1:7">
      <c r="A903" s="549"/>
      <c r="B903" s="550"/>
      <c r="C903" s="551"/>
      <c r="D903" s="552"/>
      <c r="E903" s="553"/>
      <c r="F903" s="525"/>
      <c r="G903" s="560"/>
    </row>
    <row r="904" spans="1:7">
      <c r="A904" s="549"/>
      <c r="B904" s="550"/>
      <c r="C904" s="551"/>
      <c r="D904" s="552"/>
      <c r="E904" s="553"/>
      <c r="F904" s="525"/>
      <c r="G904" s="560"/>
    </row>
    <row r="905" spans="1:7">
      <c r="A905" s="549"/>
      <c r="B905" s="550"/>
      <c r="C905" s="551"/>
      <c r="D905" s="552"/>
      <c r="E905" s="553"/>
      <c r="F905" s="525"/>
      <c r="G905" s="560"/>
    </row>
    <row r="906" spans="1:7">
      <c r="A906" s="549"/>
      <c r="B906" s="550"/>
      <c r="C906" s="551"/>
      <c r="D906" s="552"/>
      <c r="E906" s="553"/>
      <c r="F906" s="525"/>
      <c r="G906" s="560"/>
    </row>
    <row r="907" spans="1:7">
      <c r="A907" s="549"/>
      <c r="B907" s="550"/>
      <c r="C907" s="551"/>
      <c r="D907" s="552"/>
      <c r="E907" s="553"/>
      <c r="F907" s="525"/>
      <c r="G907" s="560"/>
    </row>
    <row r="908" spans="1:7">
      <c r="A908" s="549"/>
      <c r="B908" s="550"/>
      <c r="C908" s="551"/>
      <c r="D908" s="552"/>
      <c r="E908" s="553"/>
      <c r="F908" s="525"/>
      <c r="G908" s="560"/>
    </row>
    <row r="909" spans="1:7">
      <c r="A909" s="549"/>
      <c r="B909" s="550"/>
      <c r="C909" s="551"/>
      <c r="D909" s="552"/>
      <c r="E909" s="553"/>
      <c r="F909" s="525"/>
      <c r="G909" s="560"/>
    </row>
    <row r="910" spans="1:7">
      <c r="A910" s="549"/>
      <c r="B910" s="550"/>
      <c r="C910" s="551"/>
      <c r="D910" s="552"/>
      <c r="E910" s="553"/>
      <c r="F910" s="525"/>
      <c r="G910" s="560"/>
    </row>
    <row r="911" spans="1:7">
      <c r="A911" s="549"/>
      <c r="B911" s="550"/>
      <c r="C911" s="551"/>
      <c r="D911" s="552"/>
      <c r="E911" s="553"/>
      <c r="F911" s="525"/>
      <c r="G911" s="560"/>
    </row>
    <row r="912" spans="1:7">
      <c r="A912" s="549"/>
      <c r="B912" s="550"/>
      <c r="C912" s="551"/>
      <c r="D912" s="552"/>
      <c r="E912" s="553"/>
      <c r="F912" s="525"/>
      <c r="G912" s="560"/>
    </row>
    <row r="913" spans="1:7">
      <c r="A913" s="549"/>
      <c r="B913" s="550"/>
      <c r="C913" s="551"/>
      <c r="D913" s="552"/>
      <c r="E913" s="553"/>
      <c r="F913" s="525"/>
      <c r="G913" s="560"/>
    </row>
    <row r="914" spans="1:7">
      <c r="A914" s="549"/>
      <c r="B914" s="550"/>
      <c r="C914" s="551"/>
      <c r="D914" s="552"/>
      <c r="E914" s="553"/>
      <c r="F914" s="525"/>
      <c r="G914" s="560"/>
    </row>
    <row r="915" spans="1:7">
      <c r="A915" s="549"/>
      <c r="B915" s="550"/>
      <c r="C915" s="551"/>
      <c r="D915" s="552"/>
      <c r="E915" s="553"/>
      <c r="F915" s="525"/>
      <c r="G915" s="560"/>
    </row>
    <row r="916" spans="1:7">
      <c r="A916" s="549"/>
      <c r="B916" s="550"/>
      <c r="C916" s="551"/>
      <c r="D916" s="552"/>
      <c r="E916" s="553"/>
      <c r="F916" s="525"/>
      <c r="G916" s="560"/>
    </row>
    <row r="917" spans="1:7">
      <c r="A917" s="549"/>
      <c r="B917" s="550"/>
      <c r="C917" s="551"/>
      <c r="D917" s="552"/>
      <c r="E917" s="553"/>
      <c r="F917" s="525"/>
      <c r="G917" s="560"/>
    </row>
    <row r="918" spans="1:7">
      <c r="A918" s="549"/>
      <c r="B918" s="550"/>
      <c r="C918" s="551"/>
      <c r="D918" s="552"/>
      <c r="E918" s="553"/>
      <c r="F918" s="525"/>
      <c r="G918" s="560"/>
    </row>
    <row r="919" spans="1:7">
      <c r="A919" s="549"/>
      <c r="B919" s="550"/>
      <c r="C919" s="551"/>
      <c r="D919" s="552"/>
      <c r="E919" s="553"/>
      <c r="F919" s="525"/>
      <c r="G919" s="560"/>
    </row>
    <row r="920" spans="1:7">
      <c r="A920" s="549"/>
      <c r="B920" s="550"/>
      <c r="C920" s="551"/>
      <c r="D920" s="552"/>
      <c r="E920" s="553"/>
      <c r="F920" s="525"/>
      <c r="G920" s="560"/>
    </row>
    <row r="921" spans="1:7">
      <c r="A921" s="549"/>
      <c r="B921" s="550"/>
      <c r="C921" s="551"/>
      <c r="D921" s="552"/>
      <c r="E921" s="553"/>
      <c r="F921" s="525"/>
      <c r="G921" s="560"/>
    </row>
    <row r="922" spans="1:7">
      <c r="A922" s="549"/>
      <c r="B922" s="550"/>
      <c r="C922" s="551"/>
      <c r="D922" s="552"/>
      <c r="E922" s="553"/>
      <c r="F922" s="525"/>
      <c r="G922" s="560"/>
    </row>
    <row r="923" spans="1:7">
      <c r="A923" s="549"/>
      <c r="B923" s="550"/>
      <c r="C923" s="551"/>
      <c r="D923" s="552"/>
      <c r="E923" s="553"/>
      <c r="F923" s="525"/>
      <c r="G923" s="560"/>
    </row>
    <row r="924" spans="1:7">
      <c r="A924" s="549"/>
      <c r="B924" s="550"/>
      <c r="C924" s="551"/>
      <c r="D924" s="552"/>
      <c r="E924" s="553"/>
      <c r="F924" s="525"/>
      <c r="G924" s="560"/>
    </row>
    <row r="925" spans="1:7">
      <c r="A925" s="549"/>
      <c r="B925" s="550"/>
      <c r="C925" s="551"/>
      <c r="D925" s="552"/>
      <c r="E925" s="553"/>
      <c r="F925" s="525"/>
      <c r="G925" s="560"/>
    </row>
    <row r="926" spans="1:7">
      <c r="A926" s="549"/>
      <c r="B926" s="550"/>
      <c r="C926" s="551"/>
      <c r="D926" s="552"/>
      <c r="E926" s="553"/>
      <c r="F926" s="525"/>
      <c r="G926" s="560"/>
    </row>
    <row r="927" spans="1:7">
      <c r="A927" s="549"/>
      <c r="B927" s="550"/>
      <c r="C927" s="551"/>
      <c r="D927" s="552"/>
      <c r="E927" s="553"/>
      <c r="F927" s="525"/>
      <c r="G927" s="560"/>
    </row>
    <row r="928" spans="1:7">
      <c r="A928" s="549"/>
      <c r="B928" s="550"/>
      <c r="C928" s="551"/>
      <c r="D928" s="552"/>
      <c r="E928" s="553"/>
      <c r="F928" s="525"/>
      <c r="G928" s="560"/>
    </row>
    <row r="929" spans="1:7">
      <c r="A929" s="549"/>
      <c r="B929" s="550"/>
      <c r="C929" s="551"/>
      <c r="D929" s="552"/>
      <c r="E929" s="553"/>
      <c r="F929" s="525"/>
      <c r="G929" s="560"/>
    </row>
    <row r="930" spans="1:7">
      <c r="A930" s="549"/>
      <c r="B930" s="550"/>
      <c r="C930" s="551"/>
      <c r="D930" s="552"/>
      <c r="E930" s="553"/>
      <c r="F930" s="525"/>
      <c r="G930" s="560"/>
    </row>
    <row r="931" spans="1:7">
      <c r="A931" s="549"/>
      <c r="B931" s="550"/>
      <c r="C931" s="551"/>
      <c r="D931" s="552"/>
      <c r="E931" s="553"/>
      <c r="F931" s="525"/>
      <c r="G931" s="560"/>
    </row>
    <row r="932" spans="1:7">
      <c r="A932" s="549"/>
      <c r="B932" s="550"/>
      <c r="C932" s="551"/>
      <c r="D932" s="552"/>
      <c r="E932" s="553"/>
      <c r="F932" s="525"/>
      <c r="G932" s="560"/>
    </row>
    <row r="933" spans="1:7">
      <c r="A933" s="549"/>
      <c r="B933" s="550"/>
      <c r="C933" s="551"/>
      <c r="D933" s="552"/>
      <c r="E933" s="553"/>
      <c r="F933" s="525"/>
      <c r="G933" s="560"/>
    </row>
    <row r="934" spans="1:7">
      <c r="A934" s="549"/>
      <c r="B934" s="550"/>
      <c r="C934" s="551"/>
      <c r="D934" s="552"/>
      <c r="E934" s="553"/>
      <c r="F934" s="525"/>
      <c r="G934" s="560"/>
    </row>
    <row r="935" spans="1:7">
      <c r="A935" s="549"/>
      <c r="B935" s="550"/>
      <c r="C935" s="551"/>
      <c r="D935" s="552"/>
      <c r="E935" s="553"/>
      <c r="F935" s="525"/>
      <c r="G935" s="560"/>
    </row>
    <row r="936" spans="1:7">
      <c r="A936" s="549"/>
      <c r="B936" s="550"/>
      <c r="C936" s="551"/>
      <c r="D936" s="552"/>
      <c r="E936" s="553"/>
      <c r="F936" s="525"/>
      <c r="G936" s="560"/>
    </row>
    <row r="937" spans="1:7">
      <c r="A937" s="549"/>
      <c r="B937" s="550"/>
      <c r="C937" s="551"/>
      <c r="D937" s="552"/>
      <c r="E937" s="553"/>
      <c r="F937" s="525"/>
      <c r="G937" s="560"/>
    </row>
    <row r="938" spans="1:7">
      <c r="A938" s="549"/>
      <c r="B938" s="550"/>
      <c r="C938" s="551"/>
      <c r="D938" s="552"/>
      <c r="E938" s="553"/>
      <c r="F938" s="525"/>
      <c r="G938" s="560"/>
    </row>
    <row r="939" spans="1:7">
      <c r="A939" s="549"/>
      <c r="B939" s="550"/>
      <c r="C939" s="551"/>
      <c r="D939" s="552"/>
      <c r="E939" s="553"/>
      <c r="F939" s="525"/>
      <c r="G939" s="560"/>
    </row>
    <row r="940" spans="1:7">
      <c r="A940" s="549"/>
      <c r="B940" s="550"/>
      <c r="C940" s="551"/>
      <c r="D940" s="552"/>
      <c r="E940" s="553"/>
      <c r="F940" s="525"/>
      <c r="G940" s="560"/>
    </row>
    <row r="941" spans="1:7">
      <c r="A941" s="549"/>
      <c r="B941" s="550"/>
      <c r="C941" s="551"/>
      <c r="D941" s="552"/>
      <c r="E941" s="553"/>
      <c r="F941" s="525"/>
      <c r="G941" s="560"/>
    </row>
    <row r="942" spans="1:7">
      <c r="A942" s="549"/>
      <c r="B942" s="550"/>
      <c r="C942" s="551"/>
      <c r="D942" s="552"/>
      <c r="E942" s="553"/>
      <c r="F942" s="525"/>
      <c r="G942" s="560"/>
    </row>
    <row r="943" spans="1:7">
      <c r="A943" s="549"/>
      <c r="B943" s="550"/>
      <c r="C943" s="551"/>
      <c r="D943" s="552"/>
      <c r="E943" s="553"/>
      <c r="F943" s="525"/>
      <c r="G943" s="560"/>
    </row>
    <row r="944" spans="1:7">
      <c r="A944" s="549"/>
      <c r="B944" s="550"/>
      <c r="C944" s="551"/>
      <c r="D944" s="552"/>
      <c r="E944" s="553"/>
      <c r="F944" s="525"/>
      <c r="G944" s="560"/>
    </row>
    <row r="945" spans="1:7">
      <c r="A945" s="549"/>
      <c r="B945" s="550"/>
      <c r="C945" s="551"/>
      <c r="D945" s="552"/>
      <c r="E945" s="553"/>
      <c r="F945" s="525"/>
      <c r="G945" s="560"/>
    </row>
    <row r="946" spans="1:7">
      <c r="A946" s="549"/>
      <c r="B946" s="550"/>
      <c r="C946" s="551"/>
      <c r="D946" s="552"/>
      <c r="E946" s="553"/>
      <c r="F946" s="525"/>
      <c r="G946" s="560"/>
    </row>
    <row r="947" spans="1:7">
      <c r="A947" s="549"/>
      <c r="B947" s="550"/>
      <c r="C947" s="551"/>
      <c r="D947" s="552"/>
      <c r="E947" s="553"/>
      <c r="F947" s="525"/>
      <c r="G947" s="560"/>
    </row>
    <row r="948" spans="1:7">
      <c r="A948" s="549"/>
      <c r="B948" s="550"/>
      <c r="C948" s="551"/>
      <c r="D948" s="552"/>
      <c r="E948" s="553"/>
      <c r="F948" s="525"/>
      <c r="G948" s="560"/>
    </row>
    <row r="949" spans="1:7">
      <c r="A949" s="549"/>
      <c r="B949" s="550"/>
      <c r="C949" s="551"/>
      <c r="D949" s="552"/>
      <c r="E949" s="553"/>
      <c r="F949" s="525"/>
      <c r="G949" s="560"/>
    </row>
    <row r="950" spans="1:7">
      <c r="A950" s="549"/>
      <c r="B950" s="550"/>
      <c r="C950" s="551"/>
      <c r="D950" s="552"/>
      <c r="E950" s="553"/>
      <c r="F950" s="525"/>
      <c r="G950" s="560"/>
    </row>
    <row r="951" spans="1:7">
      <c r="A951" s="549"/>
      <c r="B951" s="550"/>
      <c r="C951" s="551"/>
      <c r="D951" s="552"/>
      <c r="E951" s="553"/>
      <c r="F951" s="525"/>
      <c r="G951" s="560"/>
    </row>
    <row r="952" spans="1:7">
      <c r="A952" s="549"/>
      <c r="B952" s="550"/>
      <c r="C952" s="551"/>
      <c r="D952" s="552"/>
      <c r="E952" s="553"/>
      <c r="F952" s="525"/>
      <c r="G952" s="560"/>
    </row>
    <row r="953" spans="1:7">
      <c r="A953" s="549"/>
      <c r="B953" s="550"/>
      <c r="C953" s="551"/>
      <c r="D953" s="552"/>
      <c r="E953" s="553"/>
      <c r="F953" s="525"/>
      <c r="G953" s="560"/>
    </row>
    <row r="954" spans="1:7">
      <c r="A954" s="549"/>
      <c r="B954" s="550"/>
      <c r="C954" s="551"/>
      <c r="D954" s="552"/>
      <c r="E954" s="553"/>
      <c r="F954" s="525"/>
      <c r="G954" s="560"/>
    </row>
    <row r="955" spans="1:7">
      <c r="A955" s="549"/>
      <c r="B955" s="550"/>
      <c r="C955" s="551"/>
      <c r="D955" s="552"/>
      <c r="E955" s="553"/>
      <c r="F955" s="525"/>
      <c r="G955" s="560"/>
    </row>
    <row r="956" spans="1:7">
      <c r="A956" s="549"/>
      <c r="B956" s="550"/>
      <c r="C956" s="551"/>
      <c r="D956" s="552"/>
      <c r="E956" s="553"/>
      <c r="F956" s="525"/>
      <c r="G956" s="560"/>
    </row>
    <row r="957" spans="1:7">
      <c r="A957" s="549"/>
      <c r="B957" s="550"/>
      <c r="C957" s="551"/>
      <c r="D957" s="552"/>
      <c r="E957" s="553"/>
      <c r="F957" s="525"/>
      <c r="G957" s="560"/>
    </row>
    <row r="958" spans="1:7">
      <c r="A958" s="549"/>
      <c r="B958" s="550"/>
      <c r="C958" s="551"/>
      <c r="D958" s="552"/>
      <c r="E958" s="553"/>
      <c r="F958" s="525"/>
      <c r="G958" s="560"/>
    </row>
    <row r="959" spans="1:7">
      <c r="A959" s="549"/>
      <c r="B959" s="550"/>
      <c r="C959" s="551"/>
      <c r="D959" s="552"/>
      <c r="E959" s="553"/>
      <c r="F959" s="525"/>
      <c r="G959" s="560"/>
    </row>
    <row r="960" spans="1:7">
      <c r="A960" s="549"/>
      <c r="B960" s="550"/>
      <c r="C960" s="551"/>
      <c r="D960" s="552"/>
      <c r="E960" s="553"/>
      <c r="F960" s="525"/>
      <c r="G960" s="560"/>
    </row>
    <row r="961" spans="1:7">
      <c r="A961" s="549"/>
      <c r="B961" s="550"/>
      <c r="C961" s="551"/>
      <c r="D961" s="552"/>
      <c r="E961" s="553"/>
      <c r="F961" s="525"/>
      <c r="G961" s="560"/>
    </row>
    <row r="962" spans="1:7">
      <c r="A962" s="549"/>
      <c r="B962" s="550"/>
      <c r="C962" s="551"/>
      <c r="D962" s="552"/>
      <c r="E962" s="553"/>
      <c r="F962" s="525"/>
      <c r="G962" s="560"/>
    </row>
    <row r="963" spans="1:7">
      <c r="A963" s="549"/>
      <c r="B963" s="550"/>
      <c r="C963" s="551"/>
      <c r="D963" s="552"/>
      <c r="E963" s="553"/>
      <c r="F963" s="525"/>
      <c r="G963" s="560"/>
    </row>
    <row r="964" spans="1:7">
      <c r="A964" s="549"/>
      <c r="B964" s="550"/>
      <c r="C964" s="551"/>
      <c r="D964" s="552"/>
      <c r="E964" s="553"/>
      <c r="F964" s="525"/>
      <c r="G964" s="560"/>
    </row>
    <row r="965" spans="1:7">
      <c r="A965" s="549"/>
      <c r="B965" s="550"/>
      <c r="C965" s="551"/>
      <c r="D965" s="552"/>
      <c r="E965" s="553"/>
      <c r="F965" s="525"/>
      <c r="G965" s="560"/>
    </row>
    <row r="966" spans="1:7">
      <c r="A966" s="549"/>
      <c r="B966" s="550"/>
      <c r="C966" s="551"/>
      <c r="D966" s="552"/>
      <c r="E966" s="553"/>
      <c r="F966" s="525"/>
      <c r="G966" s="560"/>
    </row>
    <row r="967" spans="1:7">
      <c r="A967" s="549"/>
      <c r="B967" s="550"/>
      <c r="C967" s="551"/>
      <c r="D967" s="552"/>
      <c r="E967" s="553"/>
      <c r="F967" s="525"/>
      <c r="G967" s="560"/>
    </row>
    <row r="968" spans="1:7">
      <c r="A968" s="549"/>
      <c r="B968" s="550"/>
      <c r="C968" s="551"/>
      <c r="D968" s="552"/>
      <c r="E968" s="553"/>
      <c r="F968" s="525"/>
      <c r="G968" s="560"/>
    </row>
    <row r="969" spans="1:7">
      <c r="A969" s="549"/>
      <c r="B969" s="550"/>
      <c r="C969" s="551"/>
      <c r="D969" s="552"/>
      <c r="E969" s="553"/>
      <c r="F969" s="525"/>
      <c r="G969" s="560"/>
    </row>
    <row r="970" spans="1:7">
      <c r="A970" s="549"/>
      <c r="B970" s="550"/>
      <c r="C970" s="551"/>
      <c r="D970" s="552"/>
      <c r="E970" s="553"/>
      <c r="F970" s="525"/>
      <c r="G970" s="560"/>
    </row>
    <row r="971" spans="1:7">
      <c r="A971" s="549"/>
      <c r="B971" s="550"/>
      <c r="C971" s="551"/>
      <c r="D971" s="552"/>
      <c r="E971" s="553"/>
      <c r="F971" s="525"/>
      <c r="G971" s="560"/>
    </row>
    <row r="972" spans="1:7">
      <c r="A972" s="549"/>
      <c r="B972" s="550"/>
      <c r="C972" s="551"/>
      <c r="D972" s="552"/>
      <c r="E972" s="553"/>
      <c r="F972" s="525"/>
      <c r="G972" s="560"/>
    </row>
    <row r="973" spans="1:7">
      <c r="A973" s="549"/>
      <c r="B973" s="550"/>
      <c r="C973" s="551"/>
      <c r="D973" s="552"/>
      <c r="E973" s="553"/>
      <c r="F973" s="525"/>
      <c r="G973" s="560"/>
    </row>
    <row r="974" spans="1:7">
      <c r="A974" s="549"/>
      <c r="B974" s="550"/>
      <c r="C974" s="551"/>
      <c r="D974" s="552"/>
      <c r="E974" s="553"/>
      <c r="F974" s="525"/>
      <c r="G974" s="560"/>
    </row>
    <row r="975" spans="1:7">
      <c r="A975" s="549"/>
      <c r="B975" s="550"/>
      <c r="C975" s="551"/>
      <c r="D975" s="552"/>
      <c r="E975" s="553"/>
      <c r="F975" s="525"/>
      <c r="G975" s="560"/>
    </row>
    <row r="976" spans="1:7">
      <c r="A976" s="549"/>
      <c r="B976" s="550"/>
      <c r="C976" s="551"/>
      <c r="D976" s="552"/>
      <c r="E976" s="553"/>
      <c r="F976" s="525"/>
      <c r="G976" s="560"/>
    </row>
    <row r="977" spans="1:7">
      <c r="A977" s="549"/>
      <c r="B977" s="550"/>
      <c r="C977" s="551"/>
      <c r="D977" s="552"/>
      <c r="E977" s="553"/>
      <c r="F977" s="525"/>
      <c r="G977" s="560"/>
    </row>
    <row r="978" spans="1:7">
      <c r="A978" s="549"/>
      <c r="B978" s="550"/>
      <c r="C978" s="551"/>
      <c r="D978" s="552"/>
      <c r="E978" s="553"/>
      <c r="F978" s="525"/>
      <c r="G978" s="560"/>
    </row>
    <row r="979" spans="1:7">
      <c r="A979" s="549"/>
      <c r="B979" s="550"/>
      <c r="C979" s="551"/>
      <c r="D979" s="552"/>
      <c r="E979" s="553"/>
      <c r="F979" s="525"/>
      <c r="G979" s="560"/>
    </row>
    <row r="980" spans="1:7">
      <c r="A980" s="549"/>
      <c r="B980" s="550"/>
      <c r="C980" s="551"/>
      <c r="D980" s="552"/>
      <c r="E980" s="553"/>
      <c r="F980" s="525"/>
      <c r="G980" s="560"/>
    </row>
    <row r="981" spans="1:7">
      <c r="A981" s="549"/>
      <c r="B981" s="550"/>
      <c r="C981" s="551"/>
      <c r="D981" s="552"/>
      <c r="E981" s="553"/>
      <c r="F981" s="525"/>
      <c r="G981" s="560"/>
    </row>
    <row r="982" spans="1:7">
      <c r="A982" s="549"/>
      <c r="B982" s="550"/>
      <c r="C982" s="551"/>
      <c r="D982" s="552"/>
      <c r="E982" s="553"/>
      <c r="F982" s="525"/>
      <c r="G982" s="560"/>
    </row>
    <row r="983" spans="1:7">
      <c r="A983" s="549"/>
      <c r="B983" s="550"/>
      <c r="C983" s="551"/>
      <c r="D983" s="552"/>
      <c r="E983" s="553"/>
      <c r="F983" s="525"/>
      <c r="G983" s="560"/>
    </row>
    <row r="984" spans="1:7">
      <c r="A984" s="549"/>
      <c r="B984" s="550"/>
      <c r="C984" s="551"/>
      <c r="D984" s="552"/>
      <c r="E984" s="553"/>
      <c r="F984" s="525"/>
      <c r="G984" s="560"/>
    </row>
    <row r="985" spans="1:7">
      <c r="A985" s="549"/>
      <c r="B985" s="550"/>
      <c r="C985" s="551"/>
      <c r="D985" s="552"/>
      <c r="E985" s="553"/>
      <c r="F985" s="525"/>
      <c r="G985" s="560"/>
    </row>
    <row r="986" spans="1:7">
      <c r="A986" s="549"/>
      <c r="B986" s="550"/>
      <c r="C986" s="551"/>
      <c r="D986" s="552"/>
      <c r="E986" s="553"/>
      <c r="F986" s="525"/>
      <c r="G986" s="560"/>
    </row>
    <row r="987" spans="1:7">
      <c r="A987" s="549"/>
      <c r="B987" s="550"/>
      <c r="C987" s="551"/>
      <c r="D987" s="552"/>
      <c r="E987" s="553"/>
      <c r="F987" s="525"/>
      <c r="G987" s="560"/>
    </row>
    <row r="988" spans="1:7">
      <c r="A988" s="549"/>
      <c r="B988" s="550"/>
      <c r="C988" s="551"/>
      <c r="D988" s="552"/>
      <c r="E988" s="553"/>
      <c r="F988" s="525"/>
      <c r="G988" s="560"/>
    </row>
    <row r="989" spans="1:7">
      <c r="A989" s="549"/>
      <c r="B989" s="550"/>
      <c r="C989" s="551"/>
      <c r="D989" s="552"/>
      <c r="E989" s="553"/>
      <c r="F989" s="525"/>
      <c r="G989" s="560"/>
    </row>
    <row r="990" spans="1:7">
      <c r="A990" s="549"/>
      <c r="B990" s="550"/>
      <c r="C990" s="551"/>
      <c r="D990" s="552"/>
      <c r="E990" s="553"/>
      <c r="F990" s="525"/>
      <c r="G990" s="560"/>
    </row>
    <row r="991" spans="1:7">
      <c r="A991" s="549"/>
      <c r="B991" s="550"/>
      <c r="C991" s="551"/>
      <c r="D991" s="552"/>
      <c r="E991" s="553"/>
      <c r="F991" s="525"/>
      <c r="G991" s="560"/>
    </row>
    <row r="992" spans="1:7">
      <c r="A992" s="549"/>
      <c r="B992" s="550"/>
      <c r="C992" s="551"/>
      <c r="D992" s="552"/>
      <c r="E992" s="553"/>
      <c r="F992" s="525"/>
      <c r="G992" s="560"/>
    </row>
    <row r="993" spans="1:7">
      <c r="A993" s="549"/>
      <c r="B993" s="550"/>
      <c r="C993" s="551"/>
      <c r="D993" s="552"/>
      <c r="E993" s="553"/>
      <c r="F993" s="525"/>
      <c r="G993" s="560"/>
    </row>
    <row r="994" spans="1:7">
      <c r="A994" s="549"/>
      <c r="B994" s="550"/>
      <c r="C994" s="551"/>
      <c r="D994" s="552"/>
      <c r="E994" s="553"/>
      <c r="F994" s="525"/>
      <c r="G994" s="560"/>
    </row>
    <row r="995" spans="1:7">
      <c r="A995" s="549"/>
      <c r="B995" s="550"/>
      <c r="C995" s="551"/>
      <c r="D995" s="552"/>
      <c r="E995" s="553"/>
      <c r="F995" s="525"/>
      <c r="G995" s="560"/>
    </row>
    <row r="996" spans="1:7">
      <c r="A996" s="549"/>
      <c r="B996" s="550"/>
      <c r="C996" s="551"/>
      <c r="D996" s="552"/>
      <c r="E996" s="553"/>
      <c r="F996" s="525"/>
      <c r="G996" s="560"/>
    </row>
    <row r="997" spans="1:7">
      <c r="A997" s="549"/>
      <c r="B997" s="550"/>
      <c r="C997" s="551"/>
      <c r="D997" s="552"/>
      <c r="E997" s="553"/>
      <c r="F997" s="525"/>
      <c r="G997" s="560"/>
    </row>
    <row r="998" spans="1:7">
      <c r="A998" s="549"/>
      <c r="B998" s="550"/>
      <c r="C998" s="551"/>
      <c r="D998" s="552"/>
      <c r="E998" s="553"/>
      <c r="F998" s="525"/>
      <c r="G998" s="560"/>
    </row>
    <row r="999" spans="1:7">
      <c r="A999" s="549"/>
      <c r="B999" s="550"/>
      <c r="C999" s="551"/>
      <c r="D999" s="552"/>
      <c r="E999" s="553"/>
      <c r="F999" s="525"/>
      <c r="G999" s="560"/>
    </row>
    <row r="1000" spans="1:7">
      <c r="A1000" s="549"/>
      <c r="B1000" s="550"/>
      <c r="C1000" s="551"/>
      <c r="D1000" s="552"/>
      <c r="E1000" s="553"/>
      <c r="F1000" s="525"/>
      <c r="G1000" s="560"/>
    </row>
    <row r="1001" spans="1:7">
      <c r="A1001" s="549"/>
      <c r="B1001" s="550"/>
      <c r="C1001" s="551"/>
      <c r="D1001" s="552"/>
      <c r="E1001" s="553"/>
      <c r="F1001" s="525"/>
      <c r="G1001" s="560"/>
    </row>
    <row r="1002" spans="1:7">
      <c r="A1002" s="549"/>
      <c r="B1002" s="550"/>
      <c r="C1002" s="551"/>
      <c r="D1002" s="552"/>
      <c r="E1002" s="553"/>
      <c r="F1002" s="525"/>
      <c r="G1002" s="560"/>
    </row>
    <row r="1003" spans="1:7">
      <c r="A1003" s="549"/>
      <c r="B1003" s="550"/>
      <c r="C1003" s="551"/>
      <c r="D1003" s="552"/>
      <c r="E1003" s="553"/>
      <c r="F1003" s="525"/>
      <c r="G1003" s="560"/>
    </row>
    <row r="1004" spans="1:7">
      <c r="A1004" s="549"/>
      <c r="B1004" s="550"/>
      <c r="C1004" s="551"/>
      <c r="D1004" s="552"/>
      <c r="E1004" s="553"/>
      <c r="F1004" s="525"/>
      <c r="G1004" s="560"/>
    </row>
    <row r="1005" spans="1:7">
      <c r="A1005" s="549"/>
      <c r="B1005" s="550"/>
      <c r="C1005" s="551"/>
      <c r="D1005" s="552"/>
      <c r="E1005" s="553"/>
      <c r="F1005" s="525"/>
      <c r="G1005" s="560"/>
    </row>
    <row r="1006" spans="1:7">
      <c r="A1006" s="549"/>
      <c r="B1006" s="550"/>
      <c r="C1006" s="551"/>
      <c r="D1006" s="552"/>
      <c r="E1006" s="553"/>
      <c r="F1006" s="525"/>
      <c r="G1006" s="560"/>
    </row>
    <row r="1007" spans="1:7">
      <c r="A1007" s="549"/>
      <c r="B1007" s="550"/>
      <c r="C1007" s="551"/>
      <c r="D1007" s="552"/>
      <c r="E1007" s="553"/>
      <c r="F1007" s="525"/>
      <c r="G1007" s="560"/>
    </row>
    <row r="1008" spans="1:7">
      <c r="A1008" s="549"/>
      <c r="B1008" s="550"/>
      <c r="C1008" s="551"/>
      <c r="D1008" s="552"/>
      <c r="E1008" s="553"/>
      <c r="F1008" s="525"/>
      <c r="G1008" s="560"/>
    </row>
    <row r="1009" spans="1:7">
      <c r="A1009" s="549"/>
      <c r="B1009" s="550"/>
      <c r="C1009" s="551"/>
      <c r="D1009" s="552"/>
      <c r="E1009" s="553"/>
      <c r="F1009" s="525"/>
      <c r="G1009" s="560"/>
    </row>
    <row r="1010" spans="1:7">
      <c r="A1010" s="549"/>
      <c r="B1010" s="550"/>
      <c r="C1010" s="551"/>
      <c r="D1010" s="552"/>
      <c r="E1010" s="553"/>
      <c r="F1010" s="525"/>
      <c r="G1010" s="560"/>
    </row>
    <row r="1011" spans="1:7">
      <c r="A1011" s="549"/>
      <c r="B1011" s="550"/>
      <c r="C1011" s="551"/>
      <c r="D1011" s="552"/>
      <c r="E1011" s="553"/>
      <c r="F1011" s="525"/>
      <c r="G1011" s="560"/>
    </row>
    <row r="1012" spans="1:7">
      <c r="A1012" s="549"/>
      <c r="B1012" s="550"/>
      <c r="C1012" s="551"/>
      <c r="D1012" s="552"/>
      <c r="E1012" s="553"/>
      <c r="F1012" s="525"/>
      <c r="G1012" s="560"/>
    </row>
    <row r="1013" spans="1:7">
      <c r="A1013" s="549"/>
      <c r="B1013" s="550"/>
      <c r="C1013" s="551"/>
      <c r="D1013" s="552"/>
      <c r="E1013" s="553"/>
      <c r="F1013" s="525"/>
      <c r="G1013" s="560"/>
    </row>
    <row r="1014" spans="1:7">
      <c r="A1014" s="549"/>
      <c r="B1014" s="550"/>
      <c r="C1014" s="551"/>
      <c r="D1014" s="552"/>
      <c r="E1014" s="553"/>
      <c r="F1014" s="525"/>
      <c r="G1014" s="560"/>
    </row>
    <row r="1015" spans="1:7">
      <c r="A1015" s="549"/>
      <c r="B1015" s="550"/>
      <c r="C1015" s="551"/>
      <c r="D1015" s="552"/>
      <c r="E1015" s="553"/>
      <c r="F1015" s="525"/>
      <c r="G1015" s="560"/>
    </row>
    <row r="1016" spans="1:7">
      <c r="A1016" s="549"/>
      <c r="B1016" s="550"/>
      <c r="C1016" s="551"/>
      <c r="D1016" s="552"/>
      <c r="E1016" s="553"/>
      <c r="F1016" s="525"/>
      <c r="G1016" s="560"/>
    </row>
    <row r="1017" spans="1:7">
      <c r="A1017" s="549"/>
      <c r="B1017" s="550"/>
      <c r="C1017" s="551"/>
      <c r="D1017" s="552"/>
      <c r="E1017" s="553"/>
      <c r="F1017" s="525"/>
      <c r="G1017" s="560"/>
    </row>
    <row r="1018" spans="1:7">
      <c r="A1018" s="549"/>
      <c r="B1018" s="550"/>
      <c r="C1018" s="551"/>
      <c r="D1018" s="552"/>
      <c r="E1018" s="553"/>
      <c r="F1018" s="525"/>
      <c r="G1018" s="560"/>
    </row>
    <row r="1019" spans="1:7">
      <c r="A1019" s="549"/>
      <c r="B1019" s="550"/>
      <c r="C1019" s="551"/>
      <c r="D1019" s="552"/>
      <c r="E1019" s="553"/>
      <c r="F1019" s="525"/>
      <c r="G1019" s="560"/>
    </row>
    <row r="1020" spans="1:7">
      <c r="A1020" s="549"/>
      <c r="B1020" s="550"/>
      <c r="C1020" s="551"/>
      <c r="D1020" s="552"/>
      <c r="E1020" s="553"/>
      <c r="F1020" s="525"/>
      <c r="G1020" s="560"/>
    </row>
    <row r="1021" spans="1:7">
      <c r="A1021" s="549"/>
      <c r="B1021" s="550"/>
      <c r="C1021" s="551"/>
      <c r="D1021" s="552"/>
      <c r="E1021" s="553"/>
      <c r="F1021" s="525"/>
      <c r="G1021" s="560"/>
    </row>
    <row r="1022" spans="1:7">
      <c r="A1022" s="549"/>
      <c r="B1022" s="550"/>
      <c r="C1022" s="551"/>
      <c r="D1022" s="552"/>
      <c r="E1022" s="553"/>
      <c r="F1022" s="525"/>
      <c r="G1022" s="560"/>
    </row>
    <row r="1023" spans="1:7">
      <c r="A1023" s="549"/>
      <c r="B1023" s="550"/>
      <c r="C1023" s="551"/>
      <c r="D1023" s="552"/>
      <c r="E1023" s="553"/>
      <c r="F1023" s="525"/>
      <c r="G1023" s="560"/>
    </row>
    <row r="1024" spans="1:7">
      <c r="A1024" s="549"/>
      <c r="B1024" s="550"/>
      <c r="C1024" s="551"/>
      <c r="D1024" s="552"/>
      <c r="E1024" s="553"/>
      <c r="F1024" s="525"/>
      <c r="G1024" s="560"/>
    </row>
    <row r="1025" spans="1:7">
      <c r="A1025" s="549"/>
      <c r="B1025" s="550"/>
      <c r="C1025" s="551"/>
      <c r="D1025" s="552"/>
      <c r="E1025" s="553"/>
      <c r="F1025" s="525"/>
      <c r="G1025" s="560"/>
    </row>
    <row r="1026" spans="1:7">
      <c r="A1026" s="549"/>
      <c r="B1026" s="550"/>
      <c r="C1026" s="551"/>
      <c r="D1026" s="552"/>
      <c r="E1026" s="553"/>
      <c r="F1026" s="525"/>
      <c r="G1026" s="560"/>
    </row>
    <row r="1027" spans="1:7">
      <c r="A1027" s="549"/>
      <c r="B1027" s="550"/>
      <c r="C1027" s="551"/>
      <c r="D1027" s="552"/>
      <c r="E1027" s="553"/>
      <c r="F1027" s="525"/>
      <c r="G1027" s="560"/>
    </row>
    <row r="1028" spans="1:7">
      <c r="A1028" s="549"/>
      <c r="B1028" s="550"/>
      <c r="C1028" s="551"/>
      <c r="D1028" s="552"/>
      <c r="E1028" s="553"/>
      <c r="F1028" s="525"/>
      <c r="G1028" s="560"/>
    </row>
    <row r="1029" spans="1:7">
      <c r="A1029" s="549"/>
      <c r="B1029" s="550"/>
      <c r="C1029" s="551"/>
      <c r="D1029" s="552"/>
      <c r="E1029" s="553"/>
      <c r="F1029" s="525"/>
      <c r="G1029" s="560"/>
    </row>
    <row r="1030" spans="1:7">
      <c r="A1030" s="549"/>
      <c r="B1030" s="550"/>
      <c r="C1030" s="551"/>
      <c r="D1030" s="552"/>
      <c r="E1030" s="553"/>
      <c r="F1030" s="525"/>
      <c r="G1030" s="560"/>
    </row>
    <row r="1031" spans="1:7">
      <c r="A1031" s="549"/>
      <c r="B1031" s="550"/>
      <c r="C1031" s="551"/>
      <c r="D1031" s="552"/>
      <c r="E1031" s="553"/>
      <c r="F1031" s="525"/>
      <c r="G1031" s="560"/>
    </row>
    <row r="1032" spans="1:7">
      <c r="A1032" s="549"/>
      <c r="B1032" s="550"/>
      <c r="C1032" s="551"/>
      <c r="D1032" s="552"/>
      <c r="E1032" s="553"/>
      <c r="F1032" s="525"/>
      <c r="G1032" s="560"/>
    </row>
    <row r="1033" spans="1:7">
      <c r="A1033" s="549"/>
      <c r="B1033" s="550"/>
      <c r="C1033" s="551"/>
      <c r="D1033" s="552"/>
      <c r="E1033" s="553"/>
      <c r="F1033" s="525"/>
      <c r="G1033" s="560"/>
    </row>
    <row r="1034" spans="1:7">
      <c r="A1034" s="549"/>
      <c r="B1034" s="550"/>
      <c r="C1034" s="551"/>
      <c r="D1034" s="552"/>
      <c r="E1034" s="553"/>
      <c r="F1034" s="525"/>
      <c r="G1034" s="560"/>
    </row>
    <row r="1035" spans="1:7">
      <c r="A1035" s="549"/>
      <c r="B1035" s="550"/>
      <c r="C1035" s="551"/>
      <c r="D1035" s="552"/>
      <c r="E1035" s="553"/>
      <c r="F1035" s="525"/>
      <c r="G1035" s="560"/>
    </row>
    <row r="1036" spans="1:7">
      <c r="A1036" s="549"/>
      <c r="B1036" s="550"/>
      <c r="C1036" s="551"/>
      <c r="D1036" s="552"/>
      <c r="E1036" s="553"/>
      <c r="F1036" s="525"/>
      <c r="G1036" s="560"/>
    </row>
    <row r="1037" spans="1:7">
      <c r="A1037" s="549"/>
      <c r="B1037" s="550"/>
      <c r="C1037" s="551"/>
      <c r="D1037" s="552"/>
      <c r="E1037" s="553"/>
      <c r="F1037" s="525"/>
      <c r="G1037" s="560"/>
    </row>
    <row r="1038" spans="1:7">
      <c r="A1038" s="549"/>
      <c r="B1038" s="550"/>
      <c r="C1038" s="551"/>
      <c r="D1038" s="552"/>
      <c r="E1038" s="553"/>
      <c r="F1038" s="525"/>
      <c r="G1038" s="560"/>
    </row>
    <row r="1039" spans="1:7">
      <c r="A1039" s="549"/>
      <c r="B1039" s="550"/>
      <c r="C1039" s="551"/>
      <c r="D1039" s="552"/>
      <c r="E1039" s="553"/>
      <c r="F1039" s="525"/>
      <c r="G1039" s="560"/>
    </row>
    <row r="1040" spans="1:7">
      <c r="A1040" s="549"/>
      <c r="B1040" s="550"/>
      <c r="C1040" s="551"/>
      <c r="D1040" s="552"/>
      <c r="E1040" s="553"/>
      <c r="F1040" s="525"/>
      <c r="G1040" s="560"/>
    </row>
    <row r="1041" spans="1:7">
      <c r="A1041" s="549"/>
      <c r="B1041" s="550"/>
      <c r="C1041" s="551"/>
      <c r="D1041" s="552"/>
      <c r="E1041" s="553"/>
      <c r="F1041" s="525"/>
      <c r="G1041" s="560"/>
    </row>
    <row r="1042" spans="1:7">
      <c r="A1042" s="549"/>
      <c r="B1042" s="550"/>
      <c r="C1042" s="551"/>
      <c r="D1042" s="552"/>
      <c r="E1042" s="553"/>
      <c r="F1042" s="525"/>
      <c r="G1042" s="560"/>
    </row>
    <row r="1043" spans="1:7">
      <c r="A1043" s="549"/>
      <c r="B1043" s="550"/>
      <c r="C1043" s="551"/>
      <c r="D1043" s="552"/>
      <c r="E1043" s="553"/>
      <c r="F1043" s="525"/>
      <c r="G1043" s="560"/>
    </row>
    <row r="1044" spans="1:7">
      <c r="A1044" s="549"/>
      <c r="B1044" s="550"/>
      <c r="C1044" s="551"/>
      <c r="D1044" s="552"/>
      <c r="E1044" s="553"/>
      <c r="F1044" s="525"/>
      <c r="G1044" s="560"/>
    </row>
    <row r="1045" spans="1:7">
      <c r="A1045" s="549"/>
      <c r="B1045" s="550"/>
      <c r="C1045" s="551"/>
      <c r="D1045" s="552"/>
      <c r="E1045" s="553"/>
      <c r="F1045" s="525"/>
      <c r="G1045" s="560"/>
    </row>
    <row r="1046" spans="1:7">
      <c r="A1046" s="549"/>
      <c r="B1046" s="550"/>
      <c r="C1046" s="551"/>
      <c r="D1046" s="552"/>
      <c r="E1046" s="553"/>
      <c r="F1046" s="525"/>
      <c r="G1046" s="560"/>
    </row>
    <row r="1047" spans="1:7">
      <c r="A1047" s="549"/>
      <c r="B1047" s="550"/>
      <c r="C1047" s="551"/>
      <c r="D1047" s="552"/>
      <c r="E1047" s="553"/>
      <c r="F1047" s="525"/>
      <c r="G1047" s="560"/>
    </row>
    <row r="1048" spans="1:7">
      <c r="A1048" s="549"/>
      <c r="B1048" s="550"/>
      <c r="C1048" s="551"/>
      <c r="D1048" s="552"/>
      <c r="E1048" s="553"/>
      <c r="F1048" s="525"/>
      <c r="G1048" s="560"/>
    </row>
    <row r="1049" spans="1:7">
      <c r="A1049" s="549"/>
      <c r="B1049" s="550"/>
      <c r="C1049" s="551"/>
      <c r="D1049" s="552"/>
      <c r="E1049" s="553"/>
      <c r="F1049" s="525"/>
      <c r="G1049" s="560"/>
    </row>
    <row r="1050" spans="1:7">
      <c r="A1050" s="549"/>
      <c r="B1050" s="550"/>
      <c r="C1050" s="551"/>
      <c r="D1050" s="552"/>
      <c r="E1050" s="553"/>
      <c r="F1050" s="525"/>
      <c r="G1050" s="560"/>
    </row>
    <row r="1051" spans="1:7">
      <c r="A1051" s="549"/>
      <c r="B1051" s="550"/>
      <c r="C1051" s="551"/>
      <c r="D1051" s="552"/>
      <c r="E1051" s="553"/>
      <c r="F1051" s="525"/>
      <c r="G1051" s="560"/>
    </row>
    <row r="1052" spans="1:7">
      <c r="A1052" s="549"/>
      <c r="B1052" s="550"/>
      <c r="C1052" s="551"/>
      <c r="D1052" s="552"/>
      <c r="E1052" s="553"/>
      <c r="F1052" s="525"/>
      <c r="G1052" s="560"/>
    </row>
    <row r="1053" spans="1:7">
      <c r="A1053" s="549"/>
      <c r="B1053" s="550"/>
      <c r="C1053" s="551"/>
      <c r="D1053" s="552"/>
      <c r="E1053" s="553"/>
      <c r="F1053" s="525"/>
      <c r="G1053" s="560"/>
    </row>
    <row r="1054" spans="1:7">
      <c r="A1054" s="549"/>
      <c r="B1054" s="550"/>
      <c r="C1054" s="551"/>
      <c r="D1054" s="552"/>
      <c r="E1054" s="553"/>
      <c r="F1054" s="525"/>
      <c r="G1054" s="560"/>
    </row>
    <row r="1055" spans="1:7">
      <c r="A1055" s="549"/>
      <c r="B1055" s="550"/>
      <c r="C1055" s="551"/>
      <c r="D1055" s="552"/>
      <c r="E1055" s="553"/>
      <c r="F1055" s="525"/>
      <c r="G1055" s="560"/>
    </row>
    <row r="1056" spans="1:7">
      <c r="A1056" s="549"/>
      <c r="B1056" s="550"/>
      <c r="C1056" s="551"/>
      <c r="D1056" s="552"/>
      <c r="E1056" s="553"/>
      <c r="F1056" s="525"/>
      <c r="G1056" s="560"/>
    </row>
    <row r="1057" spans="1:7">
      <c r="A1057" s="549"/>
      <c r="B1057" s="550"/>
      <c r="C1057" s="551"/>
      <c r="D1057" s="552"/>
      <c r="E1057" s="553"/>
      <c r="F1057" s="525"/>
      <c r="G1057" s="560"/>
    </row>
    <row r="1058" spans="1:7">
      <c r="A1058" s="549"/>
      <c r="B1058" s="550"/>
      <c r="C1058" s="551"/>
      <c r="D1058" s="552"/>
      <c r="E1058" s="553"/>
      <c r="F1058" s="525"/>
      <c r="G1058" s="560"/>
    </row>
    <row r="1059" spans="1:7">
      <c r="A1059" s="549"/>
      <c r="B1059" s="550"/>
      <c r="C1059" s="551"/>
      <c r="D1059" s="552"/>
      <c r="E1059" s="553"/>
      <c r="F1059" s="525"/>
      <c r="G1059" s="560"/>
    </row>
    <row r="1060" spans="1:7">
      <c r="A1060" s="549"/>
      <c r="B1060" s="550"/>
      <c r="C1060" s="551"/>
      <c r="D1060" s="552"/>
      <c r="E1060" s="553"/>
      <c r="F1060" s="525"/>
      <c r="G1060" s="560"/>
    </row>
    <row r="1061" spans="1:7">
      <c r="A1061" s="549"/>
      <c r="B1061" s="550"/>
      <c r="C1061" s="551"/>
      <c r="D1061" s="552"/>
      <c r="E1061" s="553"/>
      <c r="F1061" s="525"/>
      <c r="G1061" s="560"/>
    </row>
    <row r="1062" spans="1:7">
      <c r="A1062" s="549"/>
      <c r="B1062" s="550"/>
      <c r="C1062" s="551"/>
      <c r="D1062" s="552"/>
      <c r="E1062" s="553"/>
      <c r="F1062" s="525"/>
      <c r="G1062" s="560"/>
    </row>
    <row r="1063" spans="1:7">
      <c r="A1063" s="549"/>
      <c r="B1063" s="550"/>
      <c r="C1063" s="551"/>
      <c r="D1063" s="552"/>
      <c r="E1063" s="553"/>
      <c r="F1063" s="525"/>
      <c r="G1063" s="560"/>
    </row>
    <row r="1064" spans="1:7">
      <c r="A1064" s="549"/>
      <c r="B1064" s="550"/>
      <c r="C1064" s="551"/>
      <c r="D1064" s="552"/>
      <c r="E1064" s="553"/>
      <c r="F1064" s="525"/>
      <c r="G1064" s="560"/>
    </row>
    <row r="1065" spans="1:7">
      <c r="A1065" s="549"/>
      <c r="B1065" s="550"/>
      <c r="C1065" s="551"/>
      <c r="D1065" s="552"/>
      <c r="E1065" s="553"/>
      <c r="F1065" s="525"/>
      <c r="G1065" s="560"/>
    </row>
    <row r="1066" spans="1:7">
      <c r="A1066" s="549"/>
      <c r="B1066" s="550"/>
      <c r="C1066" s="551"/>
      <c r="D1066" s="552"/>
      <c r="E1066" s="553"/>
      <c r="F1066" s="525"/>
      <c r="G1066" s="560"/>
    </row>
    <row r="1067" spans="1:7">
      <c r="A1067" s="549"/>
      <c r="B1067" s="550"/>
      <c r="C1067" s="551"/>
      <c r="D1067" s="552"/>
      <c r="E1067" s="553"/>
      <c r="F1067" s="525"/>
      <c r="G1067" s="560"/>
    </row>
    <row r="1068" spans="1:7">
      <c r="A1068" s="549"/>
      <c r="B1068" s="550"/>
      <c r="C1068" s="551"/>
      <c r="D1068" s="552"/>
      <c r="E1068" s="553"/>
      <c r="F1068" s="525"/>
      <c r="G1068" s="560"/>
    </row>
    <row r="1069" spans="1:7">
      <c r="A1069" s="549"/>
      <c r="B1069" s="550"/>
      <c r="C1069" s="551"/>
      <c r="D1069" s="552"/>
      <c r="E1069" s="553"/>
      <c r="F1069" s="525"/>
      <c r="G1069" s="560"/>
    </row>
    <row r="1070" spans="1:7">
      <c r="A1070" s="549"/>
      <c r="B1070" s="550"/>
      <c r="C1070" s="551"/>
      <c r="D1070" s="552"/>
      <c r="E1070" s="553"/>
      <c r="F1070" s="525"/>
      <c r="G1070" s="560"/>
    </row>
    <row r="1071" spans="1:7">
      <c r="A1071" s="549"/>
      <c r="B1071" s="550"/>
      <c r="C1071" s="551"/>
      <c r="D1071" s="552"/>
      <c r="E1071" s="553"/>
      <c r="F1071" s="525"/>
      <c r="G1071" s="560"/>
    </row>
    <row r="1072" spans="1:7">
      <c r="A1072" s="549"/>
      <c r="B1072" s="550"/>
      <c r="C1072" s="551"/>
      <c r="D1072" s="552"/>
      <c r="E1072" s="553"/>
      <c r="F1072" s="525"/>
      <c r="G1072" s="560"/>
    </row>
    <row r="1073" spans="1:7">
      <c r="A1073" s="549"/>
      <c r="B1073" s="550"/>
      <c r="C1073" s="551"/>
      <c r="D1073" s="552"/>
      <c r="E1073" s="553"/>
      <c r="F1073" s="525"/>
      <c r="G1073" s="560"/>
    </row>
    <row r="1074" spans="1:7">
      <c r="A1074" s="549"/>
      <c r="B1074" s="550"/>
      <c r="C1074" s="551"/>
      <c r="D1074" s="552"/>
      <c r="E1074" s="553"/>
      <c r="F1074" s="525"/>
      <c r="G1074" s="560"/>
    </row>
    <row r="1075" spans="1:7">
      <c r="A1075" s="549"/>
      <c r="B1075" s="550"/>
      <c r="C1075" s="551"/>
      <c r="D1075" s="552"/>
      <c r="E1075" s="553"/>
      <c r="F1075" s="525"/>
      <c r="G1075" s="560"/>
    </row>
    <row r="1076" spans="1:7">
      <c r="A1076" s="549"/>
      <c r="B1076" s="550"/>
      <c r="C1076" s="551"/>
      <c r="D1076" s="552"/>
      <c r="E1076" s="553"/>
      <c r="F1076" s="525"/>
      <c r="G1076" s="560"/>
    </row>
    <row r="1077" spans="1:7">
      <c r="A1077" s="549"/>
      <c r="B1077" s="550"/>
      <c r="C1077" s="551"/>
      <c r="D1077" s="552"/>
      <c r="E1077" s="553"/>
      <c r="F1077" s="525"/>
      <c r="G1077" s="560"/>
    </row>
    <row r="1078" spans="1:7">
      <c r="A1078" s="549"/>
      <c r="B1078" s="550"/>
      <c r="C1078" s="551"/>
      <c r="D1078" s="552"/>
      <c r="E1078" s="553"/>
      <c r="F1078" s="525"/>
      <c r="G1078" s="560"/>
    </row>
    <row r="1079" spans="1:7">
      <c r="A1079" s="549"/>
      <c r="B1079" s="550"/>
      <c r="C1079" s="551"/>
      <c r="D1079" s="552"/>
      <c r="E1079" s="553"/>
      <c r="F1079" s="525"/>
      <c r="G1079" s="560"/>
    </row>
    <row r="1080" spans="1:7">
      <c r="A1080" s="549"/>
      <c r="B1080" s="550"/>
      <c r="C1080" s="551"/>
      <c r="D1080" s="552"/>
      <c r="E1080" s="553"/>
      <c r="F1080" s="525"/>
      <c r="G1080" s="560"/>
    </row>
    <row r="1081" spans="1:7">
      <c r="A1081" s="549"/>
      <c r="B1081" s="550"/>
      <c r="C1081" s="551"/>
      <c r="D1081" s="552"/>
      <c r="E1081" s="553"/>
      <c r="F1081" s="525"/>
      <c r="G1081" s="560"/>
    </row>
    <row r="1082" spans="1:7">
      <c r="A1082" s="549"/>
      <c r="B1082" s="550"/>
      <c r="C1082" s="551"/>
      <c r="D1082" s="552"/>
      <c r="E1082" s="553"/>
      <c r="F1082" s="525"/>
      <c r="G1082" s="560"/>
    </row>
    <row r="1083" spans="1:7">
      <c r="A1083" s="549"/>
      <c r="B1083" s="550"/>
      <c r="C1083" s="551"/>
      <c r="D1083" s="552"/>
      <c r="E1083" s="553"/>
      <c r="F1083" s="525"/>
      <c r="G1083" s="560"/>
    </row>
    <row r="1084" spans="1:7">
      <c r="A1084" s="549"/>
      <c r="B1084" s="550"/>
      <c r="C1084" s="551"/>
      <c r="D1084" s="552"/>
      <c r="E1084" s="553"/>
      <c r="F1084" s="525"/>
      <c r="G1084" s="560"/>
    </row>
    <row r="1085" spans="1:7">
      <c r="A1085" s="549"/>
      <c r="B1085" s="550"/>
      <c r="C1085" s="551"/>
      <c r="D1085" s="552"/>
      <c r="E1085" s="553"/>
      <c r="F1085" s="525"/>
      <c r="G1085" s="560"/>
    </row>
    <row r="1086" spans="1:7">
      <c r="A1086" s="549"/>
      <c r="B1086" s="550"/>
      <c r="C1086" s="551"/>
      <c r="D1086" s="552"/>
      <c r="E1086" s="553"/>
      <c r="F1086" s="525"/>
      <c r="G1086" s="560"/>
    </row>
    <row r="1087" spans="1:7">
      <c r="A1087" s="549"/>
      <c r="B1087" s="550"/>
      <c r="C1087" s="551"/>
      <c r="D1087" s="552"/>
      <c r="E1087" s="553"/>
      <c r="F1087" s="525"/>
      <c r="G1087" s="560"/>
    </row>
    <row r="1088" spans="1:7">
      <c r="A1088" s="549"/>
      <c r="B1088" s="550"/>
      <c r="C1088" s="551"/>
      <c r="D1088" s="552"/>
      <c r="E1088" s="553"/>
      <c r="F1088" s="525"/>
      <c r="G1088" s="560"/>
    </row>
    <row r="1089" spans="1:7">
      <c r="A1089" s="549"/>
      <c r="B1089" s="550"/>
      <c r="C1089" s="551"/>
      <c r="D1089" s="552"/>
      <c r="E1089" s="553"/>
      <c r="F1089" s="525"/>
      <c r="G1089" s="560"/>
    </row>
    <row r="1090" spans="1:7">
      <c r="A1090" s="549"/>
      <c r="B1090" s="550"/>
      <c r="C1090" s="551"/>
      <c r="D1090" s="552"/>
      <c r="E1090" s="553"/>
      <c r="F1090" s="525"/>
      <c r="G1090" s="560"/>
    </row>
    <row r="1091" spans="1:7">
      <c r="A1091" s="549"/>
      <c r="B1091" s="550"/>
      <c r="C1091" s="551"/>
      <c r="D1091" s="552"/>
      <c r="E1091" s="553"/>
      <c r="F1091" s="525"/>
      <c r="G1091" s="560"/>
    </row>
    <row r="1092" spans="1:7">
      <c r="A1092" s="549"/>
      <c r="B1092" s="550"/>
      <c r="C1092" s="551"/>
      <c r="D1092" s="552"/>
      <c r="E1092" s="553"/>
      <c r="F1092" s="525"/>
      <c r="G1092" s="560"/>
    </row>
    <row r="1093" spans="1:7">
      <c r="A1093" s="549"/>
      <c r="B1093" s="550"/>
      <c r="C1093" s="551"/>
      <c r="D1093" s="552"/>
      <c r="E1093" s="553"/>
      <c r="F1093" s="525"/>
      <c r="G1093" s="560"/>
    </row>
    <row r="1094" spans="1:7">
      <c r="A1094" s="549"/>
      <c r="B1094" s="550"/>
      <c r="C1094" s="551"/>
      <c r="D1094" s="552"/>
      <c r="E1094" s="553"/>
      <c r="F1094" s="525"/>
      <c r="G1094" s="560"/>
    </row>
    <row r="1095" spans="1:7">
      <c r="A1095" s="549"/>
      <c r="B1095" s="550"/>
      <c r="C1095" s="551"/>
      <c r="D1095" s="552"/>
      <c r="E1095" s="553"/>
      <c r="F1095" s="525"/>
      <c r="G1095" s="560"/>
    </row>
    <row r="1096" spans="1:7">
      <c r="A1096" s="549"/>
      <c r="B1096" s="550"/>
      <c r="C1096" s="551"/>
      <c r="D1096" s="552"/>
      <c r="E1096" s="553"/>
      <c r="F1096" s="525"/>
      <c r="G1096" s="560"/>
    </row>
    <row r="1097" spans="1:7">
      <c r="A1097" s="549"/>
      <c r="B1097" s="550"/>
      <c r="C1097" s="551"/>
      <c r="D1097" s="552"/>
      <c r="E1097" s="553"/>
      <c r="F1097" s="525"/>
      <c r="G1097" s="560"/>
    </row>
    <row r="1098" spans="1:7">
      <c r="A1098" s="549"/>
      <c r="B1098" s="550"/>
      <c r="C1098" s="551"/>
      <c r="D1098" s="552"/>
      <c r="E1098" s="553"/>
      <c r="F1098" s="525"/>
      <c r="G1098" s="560"/>
    </row>
    <row r="1099" spans="1:7">
      <c r="A1099" s="549"/>
      <c r="B1099" s="550"/>
      <c r="C1099" s="551"/>
      <c r="D1099" s="552"/>
      <c r="E1099" s="553"/>
      <c r="F1099" s="525"/>
      <c r="G1099" s="560"/>
    </row>
    <row r="1100" spans="1:7">
      <c r="A1100" s="549"/>
      <c r="B1100" s="550"/>
      <c r="C1100" s="551"/>
      <c r="D1100" s="552"/>
      <c r="E1100" s="553"/>
      <c r="F1100" s="525"/>
      <c r="G1100" s="560"/>
    </row>
    <row r="1101" spans="1:7">
      <c r="A1101" s="549"/>
      <c r="B1101" s="550"/>
      <c r="C1101" s="551"/>
      <c r="D1101" s="552"/>
      <c r="E1101" s="553"/>
      <c r="F1101" s="525"/>
      <c r="G1101" s="560"/>
    </row>
    <row r="1102" spans="1:7">
      <c r="A1102" s="549"/>
      <c r="B1102" s="550"/>
      <c r="C1102" s="551"/>
      <c r="D1102" s="552"/>
      <c r="E1102" s="553"/>
      <c r="F1102" s="525"/>
      <c r="G1102" s="560"/>
    </row>
    <row r="1103" spans="1:7">
      <c r="A1103" s="549"/>
      <c r="B1103" s="550"/>
      <c r="C1103" s="551"/>
      <c r="D1103" s="552"/>
      <c r="E1103" s="553"/>
      <c r="F1103" s="525"/>
      <c r="G1103" s="560"/>
    </row>
    <row r="1104" spans="1:7">
      <c r="A1104" s="549"/>
      <c r="B1104" s="550"/>
      <c r="C1104" s="551"/>
      <c r="D1104" s="552"/>
      <c r="E1104" s="553"/>
      <c r="F1104" s="525"/>
      <c r="G1104" s="560"/>
    </row>
    <row r="1105" spans="1:7">
      <c r="A1105" s="549"/>
      <c r="B1105" s="550"/>
      <c r="C1105" s="551"/>
      <c r="D1105" s="552"/>
      <c r="E1105" s="553"/>
      <c r="F1105" s="525"/>
      <c r="G1105" s="560"/>
    </row>
    <row r="1106" spans="1:7">
      <c r="A1106" s="549"/>
      <c r="B1106" s="550"/>
      <c r="C1106" s="551"/>
      <c r="D1106" s="552"/>
      <c r="E1106" s="553"/>
      <c r="F1106" s="525"/>
      <c r="G1106" s="560"/>
    </row>
    <row r="1107" spans="1:7">
      <c r="A1107" s="549"/>
      <c r="B1107" s="550"/>
      <c r="C1107" s="551"/>
      <c r="D1107" s="552"/>
      <c r="E1107" s="553"/>
      <c r="F1107" s="525"/>
      <c r="G1107" s="560"/>
    </row>
    <row r="1108" spans="1:7">
      <c r="A1108" s="549"/>
      <c r="B1108" s="550"/>
      <c r="C1108" s="551"/>
      <c r="D1108" s="552"/>
      <c r="E1108" s="553"/>
      <c r="F1108" s="525"/>
      <c r="G1108" s="560"/>
    </row>
    <row r="1109" spans="1:7">
      <c r="A1109" s="549"/>
      <c r="B1109" s="550"/>
      <c r="C1109" s="551"/>
      <c r="D1109" s="552"/>
      <c r="E1109" s="553"/>
      <c r="F1109" s="525"/>
      <c r="G1109" s="560"/>
    </row>
    <row r="1110" spans="1:7">
      <c r="A1110" s="549"/>
      <c r="B1110" s="550"/>
      <c r="C1110" s="551"/>
      <c r="D1110" s="552"/>
      <c r="E1110" s="553"/>
      <c r="F1110" s="525"/>
      <c r="G1110" s="560"/>
    </row>
    <row r="1111" spans="1:7">
      <c r="A1111" s="549"/>
      <c r="B1111" s="550"/>
      <c r="C1111" s="551"/>
      <c r="D1111" s="552"/>
      <c r="E1111" s="553"/>
      <c r="F1111" s="525"/>
      <c r="G1111" s="560"/>
    </row>
    <row r="1112" spans="1:7">
      <c r="A1112" s="549"/>
      <c r="B1112" s="550"/>
      <c r="C1112" s="551"/>
      <c r="D1112" s="552"/>
      <c r="E1112" s="553"/>
      <c r="F1112" s="525"/>
      <c r="G1112" s="560"/>
    </row>
    <row r="1113" spans="1:7">
      <c r="A1113" s="549"/>
      <c r="B1113" s="550"/>
      <c r="C1113" s="551"/>
      <c r="D1113" s="552"/>
      <c r="E1113" s="553"/>
      <c r="F1113" s="525"/>
      <c r="G1113" s="560"/>
    </row>
    <row r="1114" spans="1:7">
      <c r="A1114" s="549"/>
      <c r="B1114" s="550"/>
      <c r="C1114" s="551"/>
      <c r="D1114" s="552"/>
      <c r="E1114" s="553"/>
      <c r="F1114" s="525"/>
      <c r="G1114" s="560"/>
    </row>
    <row r="1115" spans="1:7">
      <c r="A1115" s="549"/>
      <c r="B1115" s="550"/>
      <c r="C1115" s="551"/>
      <c r="D1115" s="552"/>
      <c r="E1115" s="553"/>
      <c r="F1115" s="525"/>
      <c r="G1115" s="560"/>
    </row>
    <row r="1116" spans="1:7">
      <c r="A1116" s="549"/>
      <c r="B1116" s="550"/>
      <c r="C1116" s="551"/>
      <c r="D1116" s="552"/>
      <c r="E1116" s="553"/>
      <c r="F1116" s="525"/>
      <c r="G1116" s="560"/>
    </row>
    <row r="1117" spans="1:7">
      <c r="A1117" s="549"/>
      <c r="B1117" s="550"/>
      <c r="C1117" s="551"/>
      <c r="D1117" s="552"/>
      <c r="E1117" s="553"/>
      <c r="F1117" s="525"/>
      <c r="G1117" s="560"/>
    </row>
    <row r="1118" spans="1:7">
      <c r="A1118" s="549"/>
      <c r="B1118" s="550"/>
      <c r="C1118" s="551"/>
      <c r="D1118" s="552"/>
      <c r="E1118" s="553"/>
      <c r="F1118" s="525"/>
      <c r="G1118" s="560"/>
    </row>
    <row r="1119" spans="1:7">
      <c r="A1119" s="549"/>
      <c r="B1119" s="550"/>
      <c r="C1119" s="551"/>
      <c r="D1119" s="552"/>
      <c r="E1119" s="553"/>
      <c r="F1119" s="525"/>
      <c r="G1119" s="560"/>
    </row>
    <row r="1120" spans="1:7">
      <c r="A1120" s="549"/>
      <c r="B1120" s="550"/>
      <c r="C1120" s="551"/>
      <c r="D1120" s="552"/>
      <c r="E1120" s="553"/>
      <c r="F1120" s="525"/>
      <c r="G1120" s="560"/>
    </row>
    <row r="1121" spans="1:7">
      <c r="A1121" s="549"/>
      <c r="B1121" s="550"/>
      <c r="C1121" s="551"/>
      <c r="D1121" s="552"/>
      <c r="E1121" s="553"/>
      <c r="F1121" s="525"/>
      <c r="G1121" s="560"/>
    </row>
    <row r="1122" spans="1:7">
      <c r="A1122" s="549"/>
      <c r="B1122" s="550"/>
      <c r="C1122" s="551"/>
      <c r="D1122" s="552"/>
      <c r="E1122" s="553"/>
      <c r="F1122" s="525"/>
      <c r="G1122" s="560"/>
    </row>
    <row r="1123" spans="1:7">
      <c r="A1123" s="549"/>
      <c r="B1123" s="550"/>
      <c r="C1123" s="551"/>
      <c r="D1123" s="552"/>
      <c r="E1123" s="553"/>
      <c r="F1123" s="525"/>
      <c r="G1123" s="560"/>
    </row>
    <row r="1124" spans="1:7">
      <c r="A1124" s="549"/>
      <c r="B1124" s="550"/>
      <c r="C1124" s="551"/>
      <c r="D1124" s="552"/>
      <c r="E1124" s="553"/>
      <c r="F1124" s="525"/>
      <c r="G1124" s="560"/>
    </row>
    <row r="1125" spans="1:7">
      <c r="A1125" s="549"/>
      <c r="B1125" s="550"/>
      <c r="C1125" s="551"/>
      <c r="D1125" s="552"/>
      <c r="E1125" s="553"/>
      <c r="F1125" s="525"/>
      <c r="G1125" s="560"/>
    </row>
    <row r="1126" spans="1:7">
      <c r="A1126" s="549"/>
      <c r="B1126" s="550"/>
      <c r="C1126" s="551"/>
      <c r="D1126" s="552"/>
      <c r="E1126" s="553"/>
      <c r="F1126" s="525"/>
      <c r="G1126" s="560"/>
    </row>
    <row r="1127" spans="1:7">
      <c r="A1127" s="549"/>
      <c r="B1127" s="550"/>
      <c r="C1127" s="551"/>
      <c r="D1127" s="552"/>
      <c r="E1127" s="553"/>
      <c r="F1127" s="525"/>
      <c r="G1127" s="560"/>
    </row>
    <row r="1128" spans="1:7">
      <c r="A1128" s="549"/>
      <c r="B1128" s="550"/>
      <c r="C1128" s="551"/>
      <c r="D1128" s="552"/>
      <c r="E1128" s="553"/>
      <c r="F1128" s="525"/>
      <c r="G1128" s="560"/>
    </row>
    <row r="1129" spans="1:7">
      <c r="A1129" s="549"/>
      <c r="B1129" s="550"/>
      <c r="C1129" s="551"/>
      <c r="D1129" s="552"/>
      <c r="E1129" s="553"/>
      <c r="F1129" s="525"/>
      <c r="G1129" s="560"/>
    </row>
    <row r="1130" spans="1:7">
      <c r="A1130" s="549"/>
      <c r="B1130" s="550"/>
      <c r="C1130" s="551"/>
      <c r="D1130" s="552"/>
      <c r="E1130" s="553"/>
      <c r="F1130" s="525"/>
      <c r="G1130" s="560"/>
    </row>
    <row r="1131" spans="1:7">
      <c r="A1131" s="549"/>
      <c r="B1131" s="550"/>
      <c r="C1131" s="551"/>
      <c r="D1131" s="552"/>
      <c r="E1131" s="553"/>
      <c r="F1131" s="525"/>
      <c r="G1131" s="560"/>
    </row>
    <row r="1132" spans="1:7">
      <c r="A1132" s="549"/>
      <c r="B1132" s="550"/>
      <c r="C1132" s="551"/>
      <c r="D1132" s="552"/>
      <c r="E1132" s="553"/>
      <c r="F1132" s="525"/>
      <c r="G1132" s="560"/>
    </row>
    <row r="1133" spans="1:7">
      <c r="A1133" s="549"/>
      <c r="B1133" s="550"/>
      <c r="C1133" s="551"/>
      <c r="D1133" s="552"/>
      <c r="E1133" s="553"/>
      <c r="F1133" s="525"/>
      <c r="G1133" s="560"/>
    </row>
    <row r="1134" spans="1:7">
      <c r="A1134" s="549"/>
      <c r="B1134" s="550"/>
      <c r="C1134" s="551"/>
      <c r="D1134" s="552"/>
      <c r="E1134" s="553"/>
      <c r="F1134" s="525"/>
      <c r="G1134" s="560"/>
    </row>
    <row r="1135" spans="1:7">
      <c r="A1135" s="549"/>
      <c r="B1135" s="550"/>
      <c r="C1135" s="551"/>
      <c r="D1135" s="552"/>
      <c r="E1135" s="553"/>
      <c r="F1135" s="525"/>
      <c r="G1135" s="560"/>
    </row>
    <row r="1136" spans="1:7">
      <c r="A1136" s="549"/>
      <c r="B1136" s="550"/>
      <c r="C1136" s="551"/>
      <c r="D1136" s="552"/>
      <c r="E1136" s="553"/>
      <c r="F1136" s="525"/>
      <c r="G1136" s="560"/>
    </row>
    <row r="1137" spans="1:7">
      <c r="A1137" s="549"/>
      <c r="B1137" s="550"/>
      <c r="C1137" s="551"/>
      <c r="D1137" s="552"/>
      <c r="E1137" s="553"/>
      <c r="F1137" s="525"/>
      <c r="G1137" s="560"/>
    </row>
    <row r="1138" spans="1:7">
      <c r="A1138" s="549"/>
      <c r="B1138" s="550"/>
      <c r="C1138" s="551"/>
      <c r="D1138" s="552"/>
      <c r="E1138" s="553"/>
      <c r="F1138" s="525"/>
      <c r="G1138" s="560"/>
    </row>
    <row r="1139" spans="1:7">
      <c r="A1139" s="549"/>
      <c r="B1139" s="550"/>
      <c r="C1139" s="551"/>
      <c r="D1139" s="552"/>
      <c r="E1139" s="553"/>
      <c r="F1139" s="525"/>
      <c r="G1139" s="560"/>
    </row>
    <row r="1140" spans="1:7">
      <c r="A1140" s="549"/>
      <c r="B1140" s="550"/>
      <c r="C1140" s="551"/>
      <c r="D1140" s="552"/>
      <c r="E1140" s="553"/>
      <c r="F1140" s="525"/>
      <c r="G1140" s="560"/>
    </row>
    <row r="1141" spans="1:7">
      <c r="A1141" s="549"/>
      <c r="B1141" s="550"/>
      <c r="C1141" s="551"/>
      <c r="D1141" s="552"/>
      <c r="E1141" s="553"/>
      <c r="F1141" s="525"/>
      <c r="G1141" s="560"/>
    </row>
    <row r="1142" spans="1:7">
      <c r="A1142" s="549"/>
      <c r="B1142" s="550"/>
      <c r="C1142" s="551"/>
      <c r="D1142" s="552"/>
      <c r="E1142" s="553"/>
      <c r="F1142" s="525"/>
      <c r="G1142" s="560"/>
    </row>
    <row r="1143" spans="1:7">
      <c r="A1143" s="549"/>
      <c r="B1143" s="550"/>
      <c r="C1143" s="551"/>
      <c r="D1143" s="552"/>
      <c r="E1143" s="553"/>
      <c r="F1143" s="525"/>
      <c r="G1143" s="560"/>
    </row>
    <row r="1144" spans="1:7">
      <c r="A1144" s="549"/>
      <c r="B1144" s="550"/>
      <c r="C1144" s="551"/>
      <c r="D1144" s="552"/>
      <c r="E1144" s="553"/>
      <c r="F1144" s="525"/>
      <c r="G1144" s="560"/>
    </row>
    <row r="1145" spans="1:7">
      <c r="A1145" s="549"/>
      <c r="B1145" s="550"/>
      <c r="C1145" s="551"/>
      <c r="D1145" s="552"/>
      <c r="E1145" s="553"/>
      <c r="F1145" s="525"/>
      <c r="G1145" s="560"/>
    </row>
    <row r="1146" spans="1:7">
      <c r="A1146" s="549"/>
      <c r="B1146" s="550"/>
      <c r="C1146" s="551"/>
      <c r="D1146" s="552"/>
      <c r="E1146" s="553"/>
      <c r="F1146" s="525"/>
      <c r="G1146" s="560"/>
    </row>
    <row r="1147" spans="1:7">
      <c r="A1147" s="549"/>
      <c r="B1147" s="550"/>
      <c r="C1147" s="551"/>
      <c r="D1147" s="552"/>
      <c r="E1147" s="553"/>
      <c r="F1147" s="525"/>
      <c r="G1147" s="560"/>
    </row>
    <row r="1148" spans="1:7">
      <c r="A1148" s="549"/>
      <c r="B1148" s="550"/>
      <c r="C1148" s="551"/>
      <c r="D1148" s="552"/>
      <c r="E1148" s="553"/>
      <c r="F1148" s="525"/>
      <c r="G1148" s="560"/>
    </row>
    <row r="1149" spans="1:7">
      <c r="A1149" s="549"/>
      <c r="B1149" s="550"/>
      <c r="C1149" s="551"/>
      <c r="D1149" s="552"/>
      <c r="E1149" s="553"/>
      <c r="F1149" s="525"/>
      <c r="G1149" s="560"/>
    </row>
    <row r="1150" spans="1:7">
      <c r="A1150" s="549"/>
      <c r="B1150" s="550"/>
      <c r="C1150" s="551"/>
      <c r="D1150" s="552"/>
      <c r="E1150" s="553"/>
      <c r="F1150" s="525"/>
      <c r="G1150" s="560"/>
    </row>
    <row r="1151" spans="1:7">
      <c r="A1151" s="549"/>
      <c r="B1151" s="550"/>
      <c r="C1151" s="551"/>
      <c r="D1151" s="552"/>
      <c r="E1151" s="553"/>
      <c r="F1151" s="525"/>
      <c r="G1151" s="560"/>
    </row>
    <row r="1152" spans="1:7">
      <c r="A1152" s="549"/>
      <c r="B1152" s="550"/>
      <c r="C1152" s="551"/>
      <c r="D1152" s="552"/>
      <c r="E1152" s="553"/>
      <c r="F1152" s="525"/>
      <c r="G1152" s="560"/>
    </row>
    <row r="1153" spans="1:7">
      <c r="A1153" s="549"/>
      <c r="B1153" s="550"/>
      <c r="C1153" s="551"/>
      <c r="D1153" s="552"/>
      <c r="E1153" s="553"/>
      <c r="F1153" s="525"/>
      <c r="G1153" s="560"/>
    </row>
    <row r="1154" spans="1:7">
      <c r="A1154" s="549"/>
      <c r="B1154" s="550"/>
      <c r="C1154" s="551"/>
      <c r="D1154" s="552"/>
      <c r="E1154" s="553"/>
      <c r="F1154" s="525"/>
      <c r="G1154" s="560"/>
    </row>
    <row r="1155" spans="1:7">
      <c r="A1155" s="549"/>
      <c r="B1155" s="550"/>
      <c r="C1155" s="551"/>
      <c r="D1155" s="552"/>
      <c r="E1155" s="553"/>
      <c r="F1155" s="525"/>
      <c r="G1155" s="560"/>
    </row>
    <row r="1156" spans="1:7">
      <c r="A1156" s="549"/>
      <c r="B1156" s="550"/>
      <c r="C1156" s="551"/>
      <c r="D1156" s="552"/>
      <c r="E1156" s="553"/>
      <c r="F1156" s="525"/>
      <c r="G1156" s="560"/>
    </row>
    <row r="1157" spans="1:7">
      <c r="A1157" s="549"/>
      <c r="B1157" s="550"/>
      <c r="C1157" s="551"/>
      <c r="D1157" s="552"/>
      <c r="E1157" s="553"/>
      <c r="F1157" s="525"/>
      <c r="G1157" s="560"/>
    </row>
    <row r="1158" spans="1:7">
      <c r="A1158" s="549"/>
      <c r="B1158" s="550"/>
      <c r="C1158" s="551"/>
      <c r="D1158" s="552"/>
      <c r="E1158" s="553"/>
      <c r="F1158" s="525"/>
      <c r="G1158" s="560"/>
    </row>
    <row r="1159" spans="1:7">
      <c r="A1159" s="549"/>
      <c r="B1159" s="550"/>
      <c r="C1159" s="551"/>
      <c r="D1159" s="552"/>
      <c r="E1159" s="553"/>
      <c r="F1159" s="525"/>
      <c r="G1159" s="560"/>
    </row>
    <row r="1160" spans="1:7">
      <c r="A1160" s="549"/>
      <c r="B1160" s="550"/>
      <c r="C1160" s="551"/>
      <c r="D1160" s="552"/>
      <c r="E1160" s="553"/>
      <c r="F1160" s="525"/>
      <c r="G1160" s="560"/>
    </row>
    <row r="1161" spans="1:7">
      <c r="A1161" s="549"/>
      <c r="B1161" s="550"/>
      <c r="C1161" s="551"/>
      <c r="D1161" s="552"/>
      <c r="E1161" s="553"/>
      <c r="F1161" s="525"/>
      <c r="G1161" s="560"/>
    </row>
    <row r="1162" spans="1:7">
      <c r="A1162" s="549"/>
      <c r="B1162" s="550"/>
      <c r="C1162" s="551"/>
      <c r="D1162" s="552"/>
      <c r="E1162" s="553"/>
      <c r="F1162" s="525"/>
      <c r="G1162" s="560"/>
    </row>
    <row r="1163" spans="1:7">
      <c r="A1163" s="549"/>
      <c r="B1163" s="550"/>
      <c r="C1163" s="551"/>
      <c r="D1163" s="552"/>
      <c r="E1163" s="553"/>
      <c r="F1163" s="525"/>
      <c r="G1163" s="560"/>
    </row>
    <row r="1164" spans="1:7">
      <c r="A1164" s="549"/>
      <c r="B1164" s="550"/>
      <c r="C1164" s="551"/>
      <c r="D1164" s="552"/>
      <c r="E1164" s="553"/>
      <c r="F1164" s="525"/>
      <c r="G1164" s="560"/>
    </row>
    <row r="1165" spans="1:7">
      <c r="A1165" s="549"/>
      <c r="B1165" s="550"/>
      <c r="C1165" s="551"/>
      <c r="D1165" s="552"/>
      <c r="E1165" s="553"/>
      <c r="F1165" s="525"/>
      <c r="G1165" s="560"/>
    </row>
    <row r="1166" spans="1:7">
      <c r="A1166" s="549"/>
      <c r="B1166" s="550"/>
      <c r="C1166" s="551"/>
      <c r="D1166" s="552"/>
      <c r="E1166" s="553"/>
      <c r="F1166" s="525"/>
      <c r="G1166" s="560"/>
    </row>
    <row r="1167" spans="1:7">
      <c r="A1167" s="549"/>
      <c r="B1167" s="550"/>
      <c r="C1167" s="551"/>
      <c r="D1167" s="552"/>
      <c r="E1167" s="553"/>
      <c r="F1167" s="525"/>
      <c r="G1167" s="560"/>
    </row>
    <row r="1168" spans="1:7">
      <c r="A1168" s="549"/>
      <c r="B1168" s="550"/>
      <c r="C1168" s="551"/>
      <c r="D1168" s="552"/>
      <c r="E1168" s="553"/>
      <c r="F1168" s="525"/>
      <c r="G1168" s="560"/>
    </row>
    <row r="1169" spans="1:7">
      <c r="A1169" s="549"/>
      <c r="B1169" s="550"/>
      <c r="C1169" s="551"/>
      <c r="D1169" s="552"/>
      <c r="E1169" s="553"/>
      <c r="F1169" s="525"/>
      <c r="G1169" s="560"/>
    </row>
    <row r="1170" spans="1:7">
      <c r="A1170" s="549"/>
      <c r="B1170" s="550"/>
      <c r="C1170" s="551"/>
      <c r="D1170" s="552"/>
      <c r="E1170" s="553"/>
      <c r="F1170" s="525"/>
      <c r="G1170" s="560"/>
    </row>
    <row r="1171" spans="1:7">
      <c r="A1171" s="549"/>
      <c r="B1171" s="550"/>
      <c r="C1171" s="551"/>
      <c r="D1171" s="552"/>
      <c r="E1171" s="553"/>
      <c r="F1171" s="525"/>
      <c r="G1171" s="560"/>
    </row>
    <row r="1172" spans="1:7">
      <c r="A1172" s="549"/>
      <c r="B1172" s="550"/>
      <c r="C1172" s="551"/>
      <c r="D1172" s="552"/>
      <c r="E1172" s="553"/>
      <c r="F1172" s="525"/>
      <c r="G1172" s="560"/>
    </row>
    <row r="1173" spans="1:7">
      <c r="A1173" s="549"/>
      <c r="B1173" s="550"/>
      <c r="C1173" s="551"/>
      <c r="D1173" s="552"/>
      <c r="E1173" s="553"/>
      <c r="F1173" s="525"/>
      <c r="G1173" s="560"/>
    </row>
    <row r="1174" spans="1:7">
      <c r="A1174" s="549"/>
      <c r="B1174" s="550"/>
      <c r="C1174" s="551"/>
      <c r="D1174" s="552"/>
      <c r="E1174" s="553"/>
      <c r="F1174" s="525"/>
      <c r="G1174" s="560"/>
    </row>
    <row r="1175" spans="1:7">
      <c r="A1175" s="549"/>
      <c r="B1175" s="550"/>
      <c r="C1175" s="551"/>
      <c r="D1175" s="552"/>
      <c r="E1175" s="553"/>
      <c r="F1175" s="525"/>
      <c r="G1175" s="560"/>
    </row>
    <row r="1176" spans="1:7">
      <c r="A1176" s="549"/>
      <c r="B1176" s="550"/>
      <c r="C1176" s="551"/>
      <c r="D1176" s="552"/>
      <c r="E1176" s="553"/>
      <c r="F1176" s="525"/>
      <c r="G1176" s="560"/>
    </row>
    <row r="1177" spans="1:7">
      <c r="A1177" s="549"/>
      <c r="B1177" s="550"/>
      <c r="C1177" s="551"/>
      <c r="D1177" s="552"/>
      <c r="E1177" s="553"/>
      <c r="F1177" s="525"/>
      <c r="G1177" s="560"/>
    </row>
    <row r="1178" spans="1:7">
      <c r="A1178" s="549"/>
      <c r="B1178" s="550"/>
      <c r="C1178" s="551"/>
      <c r="D1178" s="552"/>
      <c r="E1178" s="553"/>
      <c r="F1178" s="525"/>
      <c r="G1178" s="560"/>
    </row>
    <row r="1179" spans="1:7">
      <c r="A1179" s="549"/>
      <c r="B1179" s="550"/>
      <c r="C1179" s="551"/>
      <c r="D1179" s="552"/>
      <c r="E1179" s="553"/>
      <c r="F1179" s="525"/>
      <c r="G1179" s="560"/>
    </row>
    <row r="1180" spans="1:7">
      <c r="A1180" s="549"/>
      <c r="B1180" s="550"/>
      <c r="C1180" s="551"/>
      <c r="D1180" s="552"/>
      <c r="E1180" s="553"/>
      <c r="F1180" s="525"/>
      <c r="G1180" s="560"/>
    </row>
    <row r="1181" spans="1:7">
      <c r="A1181" s="549"/>
      <c r="B1181" s="550"/>
      <c r="C1181" s="551"/>
      <c r="D1181" s="552"/>
      <c r="E1181" s="553"/>
      <c r="F1181" s="525"/>
      <c r="G1181" s="560"/>
    </row>
    <row r="1182" spans="1:7">
      <c r="A1182" s="549"/>
      <c r="B1182" s="550"/>
      <c r="C1182" s="551"/>
      <c r="D1182" s="552"/>
      <c r="E1182" s="553"/>
      <c r="F1182" s="525"/>
      <c r="G1182" s="560"/>
    </row>
    <row r="1183" spans="1:7">
      <c r="A1183" s="549"/>
      <c r="B1183" s="550"/>
      <c r="C1183" s="551"/>
      <c r="D1183" s="552"/>
      <c r="E1183" s="553"/>
      <c r="F1183" s="525"/>
      <c r="G1183" s="560"/>
    </row>
    <row r="1184" spans="1:7">
      <c r="A1184" s="549"/>
      <c r="B1184" s="550"/>
      <c r="C1184" s="551"/>
      <c r="D1184" s="552"/>
      <c r="E1184" s="553"/>
      <c r="F1184" s="525"/>
      <c r="G1184" s="560"/>
    </row>
    <row r="1185" spans="1:7">
      <c r="A1185" s="549"/>
      <c r="B1185" s="550"/>
      <c r="C1185" s="551"/>
      <c r="D1185" s="552"/>
      <c r="E1185" s="553"/>
      <c r="F1185" s="525"/>
      <c r="G1185" s="560"/>
    </row>
    <row r="1186" spans="1:7">
      <c r="A1186" s="549"/>
      <c r="B1186" s="550"/>
      <c r="C1186" s="551"/>
      <c r="D1186" s="552"/>
      <c r="E1186" s="553"/>
      <c r="F1186" s="525"/>
      <c r="G1186" s="560"/>
    </row>
    <row r="1187" spans="1:7">
      <c r="A1187" s="549"/>
      <c r="B1187" s="550"/>
      <c r="C1187" s="551"/>
      <c r="D1187" s="552"/>
      <c r="E1187" s="553"/>
      <c r="F1187" s="525"/>
      <c r="G1187" s="560"/>
    </row>
    <row r="1188" spans="1:7">
      <c r="A1188" s="549"/>
      <c r="B1188" s="550"/>
      <c r="C1188" s="551"/>
      <c r="D1188" s="552"/>
      <c r="E1188" s="553"/>
      <c r="F1188" s="525"/>
      <c r="G1188" s="560"/>
    </row>
    <row r="1189" spans="1:7">
      <c r="A1189" s="549"/>
      <c r="B1189" s="550"/>
      <c r="C1189" s="551"/>
      <c r="D1189" s="552"/>
      <c r="E1189" s="553"/>
      <c r="F1189" s="525"/>
      <c r="G1189" s="560"/>
    </row>
    <row r="1190" spans="1:7">
      <c r="A1190" s="549"/>
      <c r="B1190" s="550"/>
      <c r="C1190" s="551"/>
      <c r="D1190" s="552"/>
      <c r="E1190" s="553"/>
      <c r="F1190" s="525"/>
      <c r="G1190" s="560"/>
    </row>
    <row r="1191" spans="1:7">
      <c r="A1191" s="549"/>
      <c r="B1191" s="550"/>
      <c r="C1191" s="551"/>
      <c r="D1191" s="552"/>
      <c r="E1191" s="553"/>
      <c r="F1191" s="525"/>
      <c r="G1191" s="560"/>
    </row>
    <row r="1192" spans="1:7">
      <c r="A1192" s="549"/>
      <c r="B1192" s="550"/>
      <c r="C1192" s="551"/>
      <c r="D1192" s="552"/>
      <c r="E1192" s="553"/>
      <c r="F1192" s="525"/>
      <c r="G1192" s="560"/>
    </row>
    <row r="1193" spans="1:7">
      <c r="A1193" s="549"/>
      <c r="B1193" s="550"/>
      <c r="C1193" s="551"/>
      <c r="D1193" s="552"/>
      <c r="E1193" s="553"/>
      <c r="F1193" s="525"/>
      <c r="G1193" s="560"/>
    </row>
    <row r="1194" spans="1:7">
      <c r="A1194" s="549"/>
      <c r="B1194" s="550"/>
      <c r="C1194" s="551"/>
      <c r="D1194" s="552"/>
      <c r="E1194" s="553"/>
      <c r="F1194" s="525"/>
      <c r="G1194" s="560"/>
    </row>
    <row r="1195" spans="1:7">
      <c r="A1195" s="549"/>
      <c r="B1195" s="550"/>
      <c r="C1195" s="551"/>
      <c r="D1195" s="552"/>
      <c r="E1195" s="553"/>
      <c r="F1195" s="525"/>
      <c r="G1195" s="560"/>
    </row>
    <row r="1196" spans="1:7">
      <c r="A1196" s="549"/>
      <c r="B1196" s="550"/>
      <c r="C1196" s="551"/>
      <c r="D1196" s="552"/>
      <c r="E1196" s="553"/>
      <c r="F1196" s="525"/>
      <c r="G1196" s="560"/>
    </row>
    <row r="1197" spans="1:7">
      <c r="A1197" s="549"/>
      <c r="B1197" s="550"/>
      <c r="C1197" s="551"/>
      <c r="D1197" s="552"/>
      <c r="E1197" s="553"/>
      <c r="F1197" s="525"/>
      <c r="G1197" s="560"/>
    </row>
    <row r="1198" spans="1:7">
      <c r="A1198" s="549"/>
      <c r="B1198" s="550"/>
      <c r="C1198" s="551"/>
      <c r="D1198" s="552"/>
      <c r="E1198" s="553"/>
      <c r="F1198" s="525"/>
      <c r="G1198" s="560"/>
    </row>
    <row r="1199" spans="1:7">
      <c r="A1199" s="549"/>
      <c r="B1199" s="550"/>
      <c r="C1199" s="551"/>
      <c r="D1199" s="552"/>
      <c r="E1199" s="553"/>
      <c r="F1199" s="525"/>
      <c r="G1199" s="560"/>
    </row>
    <row r="1200" spans="1:7">
      <c r="A1200" s="549"/>
      <c r="B1200" s="550"/>
      <c r="C1200" s="551"/>
      <c r="D1200" s="552"/>
      <c r="E1200" s="553"/>
      <c r="F1200" s="525"/>
      <c r="G1200" s="560"/>
    </row>
    <row r="1201" spans="1:7">
      <c r="A1201" s="549"/>
      <c r="B1201" s="550"/>
      <c r="C1201" s="551"/>
      <c r="D1201" s="552"/>
      <c r="E1201" s="553"/>
      <c r="F1201" s="525"/>
      <c r="G1201" s="560"/>
    </row>
    <row r="1202" spans="1:7">
      <c r="A1202" s="549"/>
      <c r="B1202" s="550"/>
      <c r="C1202" s="551"/>
      <c r="D1202" s="552"/>
      <c r="E1202" s="553"/>
      <c r="F1202" s="525"/>
      <c r="G1202" s="560"/>
    </row>
    <row r="1203" spans="1:7">
      <c r="A1203" s="549"/>
      <c r="B1203" s="550"/>
      <c r="C1203" s="551"/>
      <c r="D1203" s="552"/>
      <c r="E1203" s="553"/>
      <c r="F1203" s="525"/>
      <c r="G1203" s="560"/>
    </row>
    <row r="1204" spans="1:7">
      <c r="A1204" s="549"/>
      <c r="B1204" s="550"/>
      <c r="C1204" s="551"/>
      <c r="D1204" s="552"/>
      <c r="E1204" s="553"/>
      <c r="F1204" s="525"/>
      <c r="G1204" s="560"/>
    </row>
    <row r="1205" spans="1:7">
      <c r="A1205" s="549"/>
      <c r="B1205" s="550"/>
      <c r="C1205" s="551"/>
      <c r="D1205" s="552"/>
      <c r="E1205" s="553"/>
      <c r="F1205" s="525"/>
      <c r="G1205" s="560"/>
    </row>
    <row r="1206" spans="1:7">
      <c r="A1206" s="549"/>
      <c r="B1206" s="550"/>
      <c r="C1206" s="551"/>
      <c r="D1206" s="552"/>
      <c r="E1206" s="553"/>
      <c r="F1206" s="525"/>
      <c r="G1206" s="560"/>
    </row>
    <row r="1207" spans="1:7">
      <c r="A1207" s="549"/>
      <c r="B1207" s="550"/>
      <c r="C1207" s="551"/>
      <c r="D1207" s="552"/>
      <c r="E1207" s="553"/>
      <c r="F1207" s="525"/>
      <c r="G1207" s="560"/>
    </row>
    <row r="1208" spans="1:7">
      <c r="A1208" s="549"/>
      <c r="B1208" s="550"/>
      <c r="C1208" s="551"/>
      <c r="D1208" s="552"/>
      <c r="E1208" s="553"/>
      <c r="F1208" s="525"/>
      <c r="G1208" s="560"/>
    </row>
    <row r="1209" spans="1:7">
      <c r="A1209" s="549"/>
      <c r="B1209" s="550"/>
      <c r="C1209" s="551"/>
      <c r="D1209" s="552"/>
      <c r="E1209" s="553"/>
      <c r="F1209" s="525"/>
      <c r="G1209" s="560"/>
    </row>
    <row r="1210" spans="1:7">
      <c r="A1210" s="549"/>
      <c r="B1210" s="550"/>
      <c r="C1210" s="551"/>
      <c r="D1210" s="552"/>
      <c r="E1210" s="553"/>
      <c r="F1210" s="525"/>
      <c r="G1210" s="560"/>
    </row>
    <row r="1211" spans="1:7">
      <c r="A1211" s="549"/>
      <c r="B1211" s="550"/>
      <c r="C1211" s="551"/>
      <c r="D1211" s="552"/>
      <c r="E1211" s="553"/>
      <c r="F1211" s="525"/>
      <c r="G1211" s="560"/>
    </row>
    <row r="1212" spans="1:7">
      <c r="A1212" s="549"/>
      <c r="B1212" s="550"/>
      <c r="C1212" s="551"/>
      <c r="D1212" s="552"/>
      <c r="E1212" s="553"/>
      <c r="F1212" s="525"/>
      <c r="G1212" s="560"/>
    </row>
    <row r="1213" spans="1:7">
      <c r="A1213" s="549"/>
      <c r="B1213" s="550"/>
      <c r="C1213" s="551"/>
      <c r="D1213" s="552"/>
      <c r="E1213" s="553"/>
      <c r="F1213" s="525"/>
      <c r="G1213" s="560"/>
    </row>
    <row r="1214" spans="1:7">
      <c r="A1214" s="549"/>
      <c r="B1214" s="550"/>
      <c r="C1214" s="551"/>
      <c r="D1214" s="552"/>
      <c r="E1214" s="553"/>
      <c r="F1214" s="525"/>
      <c r="G1214" s="560"/>
    </row>
    <row r="1215" spans="1:7">
      <c r="A1215" s="549"/>
      <c r="B1215" s="550"/>
      <c r="C1215" s="551"/>
      <c r="D1215" s="552"/>
      <c r="E1215" s="553"/>
      <c r="F1215" s="525"/>
      <c r="G1215" s="560"/>
    </row>
    <row r="1216" spans="1:7">
      <c r="A1216" s="549"/>
      <c r="B1216" s="550"/>
      <c r="C1216" s="551"/>
      <c r="D1216" s="552"/>
      <c r="E1216" s="553"/>
      <c r="F1216" s="525"/>
      <c r="G1216" s="560"/>
    </row>
    <row r="1217" spans="1:7">
      <c r="A1217" s="549"/>
      <c r="B1217" s="550"/>
      <c r="C1217" s="551"/>
      <c r="D1217" s="552"/>
      <c r="E1217" s="553"/>
      <c r="F1217" s="525"/>
      <c r="G1217" s="560"/>
    </row>
    <row r="1218" spans="1:7">
      <c r="A1218" s="549"/>
      <c r="B1218" s="550"/>
      <c r="C1218" s="551"/>
      <c r="D1218" s="552"/>
      <c r="E1218" s="553"/>
      <c r="F1218" s="525"/>
      <c r="G1218" s="560"/>
    </row>
    <row r="1219" spans="1:7">
      <c r="A1219" s="549"/>
      <c r="B1219" s="550"/>
      <c r="C1219" s="551"/>
      <c r="D1219" s="552"/>
      <c r="E1219" s="553"/>
      <c r="F1219" s="525"/>
      <c r="G1219" s="560"/>
    </row>
    <row r="1220" spans="1:7">
      <c r="A1220" s="549"/>
      <c r="B1220" s="550"/>
      <c r="C1220" s="551"/>
      <c r="D1220" s="552"/>
      <c r="E1220" s="553"/>
      <c r="F1220" s="525"/>
      <c r="G1220" s="560"/>
    </row>
    <row r="1221" spans="1:7">
      <c r="A1221" s="549"/>
      <c r="B1221" s="550"/>
      <c r="C1221" s="551"/>
      <c r="D1221" s="552"/>
      <c r="E1221" s="553"/>
      <c r="F1221" s="525"/>
      <c r="G1221" s="560"/>
    </row>
    <row r="1222" spans="1:7">
      <c r="A1222" s="549"/>
      <c r="B1222" s="550"/>
      <c r="C1222" s="551"/>
      <c r="D1222" s="552"/>
      <c r="E1222" s="553"/>
      <c r="F1222" s="525"/>
      <c r="G1222" s="560"/>
    </row>
    <row r="1223" spans="1:7">
      <c r="A1223" s="549"/>
      <c r="B1223" s="550"/>
      <c r="C1223" s="551"/>
      <c r="D1223" s="552"/>
      <c r="E1223" s="553"/>
      <c r="F1223" s="525"/>
      <c r="G1223" s="560"/>
    </row>
    <row r="1224" spans="1:7">
      <c r="A1224" s="549"/>
      <c r="B1224" s="550"/>
      <c r="C1224" s="551"/>
      <c r="D1224" s="552"/>
      <c r="E1224" s="553"/>
      <c r="F1224" s="525"/>
      <c r="G1224" s="560"/>
    </row>
    <row r="1225" spans="1:7">
      <c r="A1225" s="549"/>
      <c r="B1225" s="550"/>
      <c r="C1225" s="551"/>
      <c r="D1225" s="552"/>
      <c r="E1225" s="553"/>
      <c r="F1225" s="525"/>
      <c r="G1225" s="560"/>
    </row>
    <row r="1226" spans="1:7">
      <c r="A1226" s="549"/>
      <c r="B1226" s="550"/>
      <c r="C1226" s="551"/>
      <c r="D1226" s="552"/>
      <c r="E1226" s="553"/>
      <c r="F1226" s="525"/>
      <c r="G1226" s="560"/>
    </row>
    <row r="1227" spans="1:7">
      <c r="A1227" s="549"/>
      <c r="B1227" s="550"/>
      <c r="C1227" s="551"/>
      <c r="D1227" s="552"/>
      <c r="E1227" s="553"/>
      <c r="F1227" s="525"/>
      <c r="G1227" s="560"/>
    </row>
    <row r="1228" spans="1:7">
      <c r="A1228" s="549"/>
      <c r="B1228" s="550"/>
      <c r="C1228" s="551"/>
      <c r="D1228" s="552"/>
      <c r="E1228" s="553"/>
      <c r="F1228" s="525"/>
      <c r="G1228" s="560"/>
    </row>
    <row r="1229" spans="1:7">
      <c r="A1229" s="549"/>
      <c r="B1229" s="550"/>
      <c r="C1229" s="551"/>
      <c r="D1229" s="552"/>
      <c r="E1229" s="553"/>
      <c r="F1229" s="525"/>
      <c r="G1229" s="560"/>
    </row>
    <row r="1230" spans="1:7">
      <c r="A1230" s="549"/>
      <c r="B1230" s="550"/>
      <c r="C1230" s="551"/>
      <c r="D1230" s="552"/>
      <c r="E1230" s="553"/>
      <c r="F1230" s="525"/>
      <c r="G1230" s="560"/>
    </row>
    <row r="1231" spans="1:7">
      <c r="A1231" s="549"/>
      <c r="B1231" s="550"/>
      <c r="C1231" s="551"/>
      <c r="D1231" s="552"/>
      <c r="E1231" s="553"/>
      <c r="F1231" s="525"/>
      <c r="G1231" s="560"/>
    </row>
    <row r="1232" spans="1:7">
      <c r="A1232" s="549"/>
      <c r="B1232" s="550"/>
      <c r="C1232" s="551"/>
      <c r="D1232" s="552"/>
      <c r="E1232" s="553"/>
      <c r="F1232" s="525"/>
      <c r="G1232" s="560"/>
    </row>
    <row r="1233" spans="1:7">
      <c r="A1233" s="549"/>
      <c r="B1233" s="550"/>
      <c r="C1233" s="551"/>
      <c r="D1233" s="552"/>
      <c r="E1233" s="553"/>
      <c r="F1233" s="525"/>
      <c r="G1233" s="560"/>
    </row>
    <row r="1234" spans="1:7">
      <c r="A1234" s="549"/>
      <c r="B1234" s="550"/>
      <c r="C1234" s="551"/>
      <c r="D1234" s="552"/>
      <c r="E1234" s="553"/>
      <c r="F1234" s="525"/>
      <c r="G1234" s="560"/>
    </row>
    <row r="1235" spans="1:7">
      <c r="A1235" s="549"/>
      <c r="B1235" s="550"/>
      <c r="C1235" s="551"/>
      <c r="D1235" s="552"/>
      <c r="E1235" s="553"/>
      <c r="F1235" s="525"/>
      <c r="G1235" s="560"/>
    </row>
    <row r="1236" spans="1:7">
      <c r="A1236" s="549"/>
      <c r="B1236" s="550"/>
      <c r="C1236" s="551"/>
      <c r="D1236" s="552"/>
      <c r="E1236" s="553"/>
      <c r="F1236" s="525"/>
      <c r="G1236" s="560"/>
    </row>
    <row r="1237" spans="1:7">
      <c r="A1237" s="549"/>
      <c r="B1237" s="550"/>
      <c r="C1237" s="551"/>
      <c r="D1237" s="552"/>
      <c r="E1237" s="553"/>
      <c r="F1237" s="525"/>
      <c r="G1237" s="560"/>
    </row>
    <row r="1238" spans="1:7">
      <c r="A1238" s="549"/>
      <c r="B1238" s="550"/>
      <c r="C1238" s="551"/>
      <c r="D1238" s="552"/>
      <c r="E1238" s="553"/>
      <c r="F1238" s="525"/>
      <c r="G1238" s="560"/>
    </row>
    <row r="1239" spans="1:7">
      <c r="A1239" s="549"/>
      <c r="B1239" s="550"/>
      <c r="C1239" s="551"/>
      <c r="D1239" s="552"/>
      <c r="E1239" s="553"/>
      <c r="F1239" s="525"/>
      <c r="G1239" s="560"/>
    </row>
    <row r="1240" spans="1:7">
      <c r="A1240" s="549"/>
      <c r="B1240" s="550"/>
      <c r="C1240" s="551"/>
      <c r="D1240" s="552"/>
      <c r="E1240" s="553"/>
      <c r="F1240" s="525"/>
      <c r="G1240" s="560"/>
    </row>
    <row r="1241" spans="1:7">
      <c r="A1241" s="549"/>
      <c r="B1241" s="550"/>
      <c r="C1241" s="551"/>
      <c r="D1241" s="552"/>
      <c r="E1241" s="553"/>
      <c r="F1241" s="525"/>
      <c r="G1241" s="560"/>
    </row>
    <row r="1242" spans="1:7">
      <c r="A1242" s="549"/>
      <c r="B1242" s="550"/>
      <c r="C1242" s="551"/>
      <c r="D1242" s="552"/>
      <c r="E1242" s="553"/>
      <c r="F1242" s="525"/>
      <c r="G1242" s="560"/>
    </row>
    <row r="1243" spans="1:7">
      <c r="A1243" s="549"/>
      <c r="B1243" s="550"/>
      <c r="C1243" s="551"/>
      <c r="D1243" s="552"/>
      <c r="E1243" s="553"/>
      <c r="F1243" s="525"/>
      <c r="G1243" s="560"/>
    </row>
    <row r="1244" spans="1:7">
      <c r="A1244" s="549"/>
      <c r="B1244" s="550"/>
      <c r="C1244" s="551"/>
      <c r="D1244" s="552"/>
      <c r="E1244" s="553"/>
      <c r="F1244" s="525"/>
      <c r="G1244" s="560"/>
    </row>
    <row r="1245" spans="1:7">
      <c r="A1245" s="549"/>
      <c r="B1245" s="550"/>
      <c r="C1245" s="551"/>
      <c r="D1245" s="552"/>
      <c r="E1245" s="553"/>
      <c r="F1245" s="525"/>
      <c r="G1245" s="560"/>
    </row>
    <row r="1246" spans="1:7">
      <c r="A1246" s="549"/>
      <c r="B1246" s="550"/>
      <c r="C1246" s="551"/>
      <c r="D1246" s="552"/>
      <c r="E1246" s="553"/>
      <c r="F1246" s="525"/>
      <c r="G1246" s="560"/>
    </row>
    <row r="1247" spans="1:7">
      <c r="A1247" s="549"/>
      <c r="B1247" s="550"/>
      <c r="C1247" s="551"/>
      <c r="D1247" s="552"/>
      <c r="E1247" s="553"/>
      <c r="F1247" s="525"/>
      <c r="G1247" s="560"/>
    </row>
    <row r="1248" spans="1:7">
      <c r="A1248" s="549"/>
      <c r="B1248" s="550"/>
      <c r="C1248" s="551"/>
      <c r="D1248" s="552"/>
      <c r="E1248" s="553"/>
      <c r="F1248" s="525"/>
      <c r="G1248" s="560"/>
    </row>
    <row r="1249" spans="1:7">
      <c r="A1249" s="549"/>
      <c r="B1249" s="550"/>
      <c r="C1249" s="551"/>
      <c r="D1249" s="552"/>
      <c r="E1249" s="553"/>
      <c r="F1249" s="525"/>
      <c r="G1249" s="560"/>
    </row>
    <row r="1250" spans="1:7">
      <c r="A1250" s="549"/>
      <c r="B1250" s="550"/>
      <c r="C1250" s="551"/>
      <c r="D1250" s="552"/>
      <c r="E1250" s="553"/>
      <c r="F1250" s="525"/>
      <c r="G1250" s="560"/>
    </row>
    <row r="1251" spans="1:7">
      <c r="A1251" s="549"/>
      <c r="B1251" s="550"/>
      <c r="C1251" s="551"/>
      <c r="D1251" s="552"/>
      <c r="E1251" s="553"/>
      <c r="F1251" s="525"/>
      <c r="G1251" s="560"/>
    </row>
    <row r="1252" spans="1:7">
      <c r="A1252" s="549"/>
      <c r="B1252" s="550"/>
      <c r="C1252" s="551"/>
      <c r="D1252" s="552"/>
      <c r="E1252" s="553"/>
      <c r="F1252" s="525"/>
      <c r="G1252" s="560"/>
    </row>
    <row r="1253" spans="1:7">
      <c r="A1253" s="549"/>
      <c r="B1253" s="550"/>
      <c r="C1253" s="551"/>
      <c r="D1253" s="552"/>
      <c r="E1253" s="553"/>
      <c r="F1253" s="525"/>
      <c r="G1253" s="560"/>
    </row>
    <row r="1254" spans="1:7">
      <c r="A1254" s="549"/>
      <c r="B1254" s="550"/>
      <c r="C1254" s="551"/>
      <c r="D1254" s="552"/>
      <c r="E1254" s="553"/>
      <c r="F1254" s="525"/>
      <c r="G1254" s="560"/>
    </row>
    <row r="1255" spans="1:7">
      <c r="A1255" s="549"/>
      <c r="B1255" s="550"/>
      <c r="C1255" s="551"/>
      <c r="D1255" s="552"/>
      <c r="E1255" s="553"/>
      <c r="F1255" s="525"/>
      <c r="G1255" s="560"/>
    </row>
    <row r="1256" spans="1:7">
      <c r="A1256" s="549"/>
      <c r="B1256" s="550"/>
      <c r="C1256" s="551"/>
      <c r="D1256" s="552"/>
      <c r="E1256" s="553"/>
      <c r="F1256" s="525"/>
      <c r="G1256" s="560"/>
    </row>
    <row r="1257" spans="1:7">
      <c r="A1257" s="549"/>
      <c r="B1257" s="550"/>
      <c r="C1257" s="551"/>
      <c r="D1257" s="552"/>
      <c r="E1257" s="553"/>
      <c r="F1257" s="525"/>
      <c r="G1257" s="560"/>
    </row>
    <row r="1258" spans="1:7">
      <c r="A1258" s="549"/>
      <c r="B1258" s="550"/>
      <c r="C1258" s="551"/>
      <c r="D1258" s="552"/>
      <c r="E1258" s="553"/>
      <c r="F1258" s="525"/>
      <c r="G1258" s="560"/>
    </row>
    <row r="1259" spans="1:7">
      <c r="A1259" s="549"/>
      <c r="B1259" s="550"/>
      <c r="C1259" s="551"/>
      <c r="D1259" s="552"/>
      <c r="E1259" s="553"/>
      <c r="F1259" s="525"/>
      <c r="G1259" s="560"/>
    </row>
    <row r="1260" spans="1:7">
      <c r="A1260" s="549"/>
      <c r="B1260" s="550"/>
      <c r="C1260" s="551"/>
      <c r="D1260" s="552"/>
      <c r="E1260" s="553"/>
      <c r="F1260" s="525"/>
      <c r="G1260" s="560"/>
    </row>
    <row r="1261" spans="1:7">
      <c r="A1261" s="549"/>
      <c r="B1261" s="550"/>
      <c r="C1261" s="551"/>
      <c r="D1261" s="552"/>
      <c r="E1261" s="553"/>
      <c r="F1261" s="525"/>
      <c r="G1261" s="560"/>
    </row>
    <row r="1262" spans="1:7">
      <c r="A1262" s="549"/>
      <c r="B1262" s="550"/>
      <c r="C1262" s="551"/>
      <c r="D1262" s="552"/>
      <c r="E1262" s="553"/>
      <c r="F1262" s="525"/>
      <c r="G1262" s="560"/>
    </row>
    <row r="1263" spans="1:7">
      <c r="A1263" s="549"/>
      <c r="B1263" s="550"/>
      <c r="C1263" s="551"/>
      <c r="D1263" s="552"/>
      <c r="E1263" s="553"/>
      <c r="F1263" s="525"/>
      <c r="G1263" s="560"/>
    </row>
    <row r="1264" spans="1:7">
      <c r="A1264" s="549"/>
      <c r="B1264" s="550"/>
      <c r="C1264" s="551"/>
      <c r="D1264" s="552"/>
      <c r="E1264" s="553"/>
      <c r="F1264" s="525"/>
      <c r="G1264" s="560"/>
    </row>
    <row r="1265" spans="1:7">
      <c r="A1265" s="549"/>
      <c r="B1265" s="550"/>
      <c r="C1265" s="551"/>
      <c r="D1265" s="552"/>
      <c r="E1265" s="553"/>
      <c r="F1265" s="525"/>
      <c r="G1265" s="560"/>
    </row>
    <row r="1266" spans="1:7">
      <c r="A1266" s="549"/>
      <c r="B1266" s="550"/>
      <c r="C1266" s="551"/>
      <c r="D1266" s="552"/>
      <c r="E1266" s="553"/>
      <c r="F1266" s="525"/>
      <c r="G1266" s="560"/>
    </row>
    <row r="1267" spans="1:7">
      <c r="A1267" s="549"/>
      <c r="B1267" s="550"/>
      <c r="C1267" s="551"/>
      <c r="D1267" s="552"/>
      <c r="E1267" s="553"/>
      <c r="F1267" s="525"/>
      <c r="G1267" s="560"/>
    </row>
    <row r="1268" spans="1:7">
      <c r="A1268" s="549"/>
      <c r="B1268" s="550"/>
      <c r="C1268" s="551"/>
      <c r="D1268" s="552"/>
      <c r="E1268" s="553"/>
      <c r="F1268" s="525"/>
      <c r="G1268" s="560"/>
    </row>
    <row r="1269" spans="1:7">
      <c r="A1269" s="549"/>
      <c r="B1269" s="550"/>
      <c r="C1269" s="551"/>
      <c r="D1269" s="552"/>
      <c r="E1269" s="553"/>
      <c r="F1269" s="525"/>
      <c r="G1269" s="560"/>
    </row>
    <row r="1270" spans="1:7">
      <c r="A1270" s="549"/>
      <c r="B1270" s="550"/>
      <c r="C1270" s="551"/>
      <c r="D1270" s="552"/>
      <c r="E1270" s="553"/>
      <c r="F1270" s="525"/>
      <c r="G1270" s="560"/>
    </row>
    <row r="1271" spans="1:7">
      <c r="A1271" s="549"/>
      <c r="B1271" s="550"/>
      <c r="C1271" s="551"/>
      <c r="D1271" s="552"/>
      <c r="E1271" s="553"/>
      <c r="F1271" s="525"/>
      <c r="G1271" s="560"/>
    </row>
    <row r="1272" spans="1:7">
      <c r="A1272" s="549"/>
      <c r="B1272" s="550"/>
      <c r="C1272" s="551"/>
      <c r="D1272" s="552"/>
      <c r="E1272" s="553"/>
      <c r="F1272" s="525"/>
      <c r="G1272" s="560"/>
    </row>
    <row r="1273" spans="1:7">
      <c r="A1273" s="549"/>
      <c r="B1273" s="550"/>
      <c r="C1273" s="551"/>
      <c r="D1273" s="552"/>
      <c r="E1273" s="553"/>
      <c r="F1273" s="525"/>
      <c r="G1273" s="560"/>
    </row>
    <row r="1274" spans="1:7">
      <c r="A1274" s="549"/>
      <c r="B1274" s="550"/>
      <c r="C1274" s="551"/>
      <c r="D1274" s="552"/>
      <c r="E1274" s="553"/>
      <c r="F1274" s="525"/>
      <c r="G1274" s="560"/>
    </row>
    <row r="1275" spans="1:7">
      <c r="A1275" s="549"/>
      <c r="B1275" s="550"/>
      <c r="C1275" s="551"/>
      <c r="D1275" s="552"/>
      <c r="E1275" s="553"/>
      <c r="F1275" s="525"/>
      <c r="G1275" s="560"/>
    </row>
    <row r="1276" spans="1:7">
      <c r="A1276" s="549"/>
      <c r="B1276" s="550"/>
      <c r="C1276" s="551"/>
      <c r="D1276" s="552"/>
      <c r="E1276" s="553"/>
      <c r="F1276" s="525"/>
      <c r="G1276" s="560"/>
    </row>
    <row r="1277" spans="1:7">
      <c r="A1277" s="549"/>
      <c r="B1277" s="550"/>
      <c r="C1277" s="551"/>
      <c r="D1277" s="552"/>
      <c r="E1277" s="553"/>
      <c r="F1277" s="525"/>
      <c r="G1277" s="560"/>
    </row>
    <row r="1278" spans="1:7">
      <c r="A1278" s="549"/>
      <c r="B1278" s="550"/>
      <c r="C1278" s="551"/>
      <c r="D1278" s="552"/>
      <c r="E1278" s="553"/>
      <c r="F1278" s="525"/>
      <c r="G1278" s="560"/>
    </row>
    <row r="1279" spans="1:7">
      <c r="A1279" s="549"/>
      <c r="B1279" s="550"/>
      <c r="C1279" s="551"/>
      <c r="D1279" s="552"/>
      <c r="E1279" s="553"/>
      <c r="F1279" s="525"/>
      <c r="G1279" s="560"/>
    </row>
    <row r="1280" spans="1:7">
      <c r="A1280" s="549"/>
      <c r="B1280" s="550"/>
      <c r="C1280" s="551"/>
      <c r="D1280" s="552"/>
      <c r="E1280" s="553"/>
      <c r="F1280" s="525"/>
      <c r="G1280" s="560"/>
    </row>
    <row r="1281" spans="1:7">
      <c r="A1281" s="549"/>
      <c r="B1281" s="550"/>
      <c r="C1281" s="551"/>
      <c r="D1281" s="552"/>
      <c r="E1281" s="553"/>
      <c r="F1281" s="525"/>
      <c r="G1281" s="560"/>
    </row>
    <row r="1282" spans="1:7">
      <c r="A1282" s="549"/>
      <c r="B1282" s="550"/>
      <c r="C1282" s="551"/>
      <c r="D1282" s="552"/>
      <c r="E1282" s="553"/>
      <c r="F1282" s="525"/>
      <c r="G1282" s="560"/>
    </row>
    <row r="1283" spans="1:7">
      <c r="A1283" s="549"/>
      <c r="B1283" s="550"/>
      <c r="C1283" s="551"/>
      <c r="D1283" s="552"/>
      <c r="E1283" s="553"/>
      <c r="F1283" s="525"/>
      <c r="G1283" s="560"/>
    </row>
    <row r="1284" spans="1:7">
      <c r="A1284" s="549"/>
      <c r="B1284" s="550"/>
      <c r="C1284" s="551"/>
      <c r="D1284" s="552"/>
      <c r="E1284" s="553"/>
      <c r="F1284" s="525"/>
      <c r="G1284" s="560"/>
    </row>
    <row r="1285" spans="1:7">
      <c r="A1285" s="549"/>
      <c r="B1285" s="550"/>
      <c r="C1285" s="551"/>
      <c r="D1285" s="552"/>
      <c r="E1285" s="553"/>
      <c r="F1285" s="525"/>
      <c r="G1285" s="560"/>
    </row>
    <row r="1286" spans="1:7">
      <c r="A1286" s="549"/>
      <c r="B1286" s="550"/>
      <c r="C1286" s="551"/>
      <c r="D1286" s="552"/>
      <c r="E1286" s="553"/>
      <c r="F1286" s="525"/>
      <c r="G1286" s="560"/>
    </row>
    <row r="1287" spans="1:7">
      <c r="A1287" s="549"/>
      <c r="B1287" s="550"/>
      <c r="C1287" s="551"/>
      <c r="D1287" s="552"/>
      <c r="E1287" s="553"/>
      <c r="F1287" s="525"/>
      <c r="G1287" s="560"/>
    </row>
    <row r="1288" spans="1:7">
      <c r="A1288" s="549"/>
      <c r="B1288" s="550"/>
      <c r="C1288" s="551"/>
      <c r="D1288" s="552"/>
      <c r="E1288" s="553"/>
      <c r="F1288" s="525"/>
      <c r="G1288" s="560"/>
    </row>
    <row r="1289" spans="1:7">
      <c r="A1289" s="549"/>
      <c r="B1289" s="550"/>
      <c r="C1289" s="551"/>
      <c r="D1289" s="552"/>
      <c r="E1289" s="553"/>
      <c r="F1289" s="525"/>
      <c r="G1289" s="560"/>
    </row>
    <row r="1290" spans="1:7">
      <c r="A1290" s="549"/>
      <c r="B1290" s="550"/>
      <c r="C1290" s="551"/>
      <c r="D1290" s="552"/>
      <c r="E1290" s="553"/>
      <c r="F1290" s="525"/>
      <c r="G1290" s="560"/>
    </row>
    <row r="1291" spans="1:7">
      <c r="A1291" s="549"/>
      <c r="B1291" s="550"/>
      <c r="C1291" s="551"/>
      <c r="D1291" s="552"/>
      <c r="E1291" s="553"/>
      <c r="F1291" s="525"/>
      <c r="G1291" s="560"/>
    </row>
    <row r="1292" spans="1:7">
      <c r="A1292" s="549"/>
      <c r="B1292" s="550"/>
      <c r="C1292" s="551"/>
      <c r="D1292" s="552"/>
      <c r="E1292" s="553"/>
      <c r="F1292" s="525"/>
      <c r="G1292" s="560"/>
    </row>
    <row r="1293" spans="1:7">
      <c r="A1293" s="549"/>
      <c r="B1293" s="550"/>
      <c r="C1293" s="551"/>
      <c r="D1293" s="552"/>
      <c r="E1293" s="553"/>
      <c r="F1293" s="525"/>
      <c r="G1293" s="560"/>
    </row>
    <row r="1294" spans="1:7">
      <c r="A1294" s="549"/>
      <c r="B1294" s="550"/>
      <c r="C1294" s="551"/>
      <c r="D1294" s="552"/>
      <c r="E1294" s="553"/>
      <c r="F1294" s="525"/>
      <c r="G1294" s="560"/>
    </row>
    <row r="1295" spans="1:7">
      <c r="A1295" s="549"/>
      <c r="B1295" s="550"/>
      <c r="C1295" s="551"/>
      <c r="D1295" s="552"/>
      <c r="E1295" s="553"/>
      <c r="F1295" s="525"/>
      <c r="G1295" s="560"/>
    </row>
    <row r="1296" spans="1:7">
      <c r="A1296" s="549"/>
      <c r="B1296" s="550"/>
      <c r="C1296" s="551"/>
      <c r="D1296" s="552"/>
      <c r="E1296" s="553"/>
      <c r="F1296" s="525"/>
      <c r="G1296" s="560"/>
    </row>
    <row r="1297" spans="1:7">
      <c r="A1297" s="549"/>
      <c r="B1297" s="550"/>
      <c r="C1297" s="551"/>
      <c r="D1297" s="552"/>
      <c r="E1297" s="553"/>
      <c r="F1297" s="525"/>
      <c r="G1297" s="560"/>
    </row>
    <row r="1298" spans="1:7">
      <c r="A1298" s="549"/>
      <c r="B1298" s="550"/>
      <c r="C1298" s="551"/>
      <c r="D1298" s="552"/>
      <c r="E1298" s="553"/>
      <c r="F1298" s="525"/>
      <c r="G1298" s="560"/>
    </row>
    <row r="1299" spans="1:7">
      <c r="A1299" s="549"/>
      <c r="B1299" s="550"/>
      <c r="C1299" s="551"/>
      <c r="D1299" s="552"/>
      <c r="E1299" s="553"/>
      <c r="F1299" s="525"/>
      <c r="G1299" s="560"/>
    </row>
    <row r="1300" spans="1:7">
      <c r="A1300" s="549"/>
      <c r="B1300" s="550"/>
      <c r="C1300" s="551"/>
      <c r="D1300" s="552"/>
      <c r="E1300" s="553"/>
      <c r="F1300" s="525"/>
      <c r="G1300" s="560"/>
    </row>
    <row r="1301" spans="1:7">
      <c r="A1301" s="549"/>
      <c r="B1301" s="550"/>
      <c r="C1301" s="551"/>
      <c r="D1301" s="552"/>
      <c r="E1301" s="553"/>
      <c r="F1301" s="525"/>
      <c r="G1301" s="560"/>
    </row>
    <row r="1302" spans="1:7">
      <c r="A1302" s="549"/>
      <c r="B1302" s="550"/>
      <c r="C1302" s="551"/>
      <c r="D1302" s="552"/>
      <c r="E1302" s="553"/>
      <c r="F1302" s="525"/>
      <c r="G1302" s="560"/>
    </row>
    <row r="1303" spans="1:7">
      <c r="A1303" s="549"/>
      <c r="B1303" s="550"/>
      <c r="C1303" s="551"/>
      <c r="D1303" s="552"/>
      <c r="E1303" s="553"/>
      <c r="F1303" s="525"/>
      <c r="G1303" s="560"/>
    </row>
    <row r="1304" spans="1:7">
      <c r="A1304" s="549"/>
      <c r="B1304" s="550"/>
      <c r="C1304" s="551"/>
      <c r="D1304" s="552"/>
      <c r="E1304" s="553"/>
      <c r="F1304" s="525"/>
      <c r="G1304" s="560"/>
    </row>
    <row r="1305" spans="1:7">
      <c r="A1305" s="549"/>
      <c r="B1305" s="550"/>
      <c r="C1305" s="551"/>
      <c r="D1305" s="552"/>
      <c r="E1305" s="553"/>
      <c r="F1305" s="525"/>
      <c r="G1305" s="560"/>
    </row>
    <row r="1306" spans="1:7">
      <c r="A1306" s="549"/>
      <c r="B1306" s="550"/>
      <c r="C1306" s="551"/>
      <c r="D1306" s="552"/>
      <c r="E1306" s="553"/>
      <c r="F1306" s="525"/>
      <c r="G1306" s="560"/>
    </row>
    <row r="1307" spans="1:7">
      <c r="A1307" s="549"/>
      <c r="B1307" s="550"/>
      <c r="C1307" s="551"/>
      <c r="D1307" s="552"/>
      <c r="E1307" s="553"/>
      <c r="F1307" s="525"/>
      <c r="G1307" s="560"/>
    </row>
    <row r="1308" spans="1:7">
      <c r="A1308" s="549"/>
      <c r="B1308" s="550"/>
      <c r="C1308" s="551"/>
      <c r="D1308" s="552"/>
      <c r="E1308" s="553"/>
      <c r="F1308" s="525"/>
      <c r="G1308" s="560"/>
    </row>
    <row r="1309" spans="1:7">
      <c r="A1309" s="549"/>
      <c r="B1309" s="550"/>
      <c r="C1309" s="551"/>
      <c r="D1309" s="552"/>
      <c r="E1309" s="553"/>
      <c r="F1309" s="525"/>
      <c r="G1309" s="560"/>
    </row>
    <row r="1310" spans="1:7">
      <c r="A1310" s="549"/>
      <c r="B1310" s="550"/>
      <c r="C1310" s="551"/>
      <c r="D1310" s="552"/>
      <c r="E1310" s="553"/>
      <c r="F1310" s="525"/>
      <c r="G1310" s="560"/>
    </row>
    <row r="1311" spans="1:7">
      <c r="A1311" s="549"/>
      <c r="B1311" s="550"/>
      <c r="C1311" s="551"/>
      <c r="D1311" s="552"/>
      <c r="E1311" s="553"/>
      <c r="F1311" s="525"/>
      <c r="G1311" s="560"/>
    </row>
    <row r="1312" spans="1:7">
      <c r="A1312" s="549"/>
      <c r="B1312" s="550"/>
      <c r="C1312" s="551"/>
      <c r="D1312" s="552"/>
      <c r="E1312" s="553"/>
      <c r="F1312" s="525"/>
      <c r="G1312" s="560"/>
    </row>
    <row r="1313" spans="1:7">
      <c r="A1313" s="549"/>
      <c r="B1313" s="550"/>
      <c r="C1313" s="551"/>
      <c r="D1313" s="552"/>
      <c r="E1313" s="553"/>
      <c r="F1313" s="525"/>
      <c r="G1313" s="560"/>
    </row>
    <row r="1314" spans="1:7">
      <c r="A1314" s="549"/>
      <c r="B1314" s="550"/>
      <c r="C1314" s="551"/>
      <c r="D1314" s="552"/>
      <c r="E1314" s="553"/>
      <c r="F1314" s="525"/>
      <c r="G1314" s="560"/>
    </row>
    <row r="1315" spans="1:7">
      <c r="A1315" s="549"/>
      <c r="B1315" s="550"/>
      <c r="C1315" s="551"/>
      <c r="D1315" s="552"/>
      <c r="E1315" s="553"/>
      <c r="F1315" s="525"/>
      <c r="G1315" s="560"/>
    </row>
    <row r="1316" spans="1:7">
      <c r="A1316" s="549"/>
      <c r="B1316" s="550"/>
      <c r="C1316" s="551"/>
      <c r="D1316" s="552"/>
      <c r="E1316" s="553"/>
      <c r="F1316" s="525"/>
      <c r="G1316" s="560"/>
    </row>
    <row r="1317" spans="1:7">
      <c r="A1317" s="549"/>
      <c r="B1317" s="550"/>
      <c r="C1317" s="551"/>
      <c r="D1317" s="552"/>
      <c r="E1317" s="553"/>
      <c r="F1317" s="525"/>
      <c r="G1317" s="560"/>
    </row>
    <row r="1318" spans="1:7">
      <c r="A1318" s="549"/>
      <c r="B1318" s="550"/>
      <c r="C1318" s="551"/>
      <c r="D1318" s="552"/>
      <c r="E1318" s="553"/>
      <c r="F1318" s="525"/>
      <c r="G1318" s="560"/>
    </row>
    <row r="1319" spans="1:7">
      <c r="A1319" s="549"/>
      <c r="B1319" s="550"/>
      <c r="C1319" s="551"/>
      <c r="D1319" s="552"/>
      <c r="E1319" s="553"/>
      <c r="F1319" s="525"/>
      <c r="G1319" s="560"/>
    </row>
    <row r="1320" spans="1:7">
      <c r="A1320" s="549"/>
      <c r="B1320" s="550"/>
      <c r="C1320" s="551"/>
      <c r="D1320" s="552"/>
      <c r="E1320" s="553"/>
      <c r="F1320" s="525"/>
      <c r="G1320" s="560"/>
    </row>
    <row r="1321" spans="1:7">
      <c r="A1321" s="549"/>
      <c r="B1321" s="550"/>
      <c r="C1321" s="551"/>
      <c r="D1321" s="552"/>
      <c r="E1321" s="553"/>
      <c r="F1321" s="525"/>
      <c r="G1321" s="560"/>
    </row>
    <row r="1322" spans="1:7">
      <c r="A1322" s="549"/>
      <c r="B1322" s="550"/>
      <c r="C1322" s="551"/>
      <c r="D1322" s="552"/>
      <c r="E1322" s="553"/>
      <c r="F1322" s="525"/>
      <c r="G1322" s="560"/>
    </row>
    <row r="1323" spans="1:7">
      <c r="A1323" s="549"/>
      <c r="B1323" s="550"/>
      <c r="C1323" s="551"/>
      <c r="D1323" s="552"/>
      <c r="E1323" s="553"/>
      <c r="F1323" s="525"/>
      <c r="G1323" s="560"/>
    </row>
    <row r="1324" spans="1:7">
      <c r="A1324" s="549"/>
      <c r="B1324" s="550"/>
      <c r="C1324" s="551"/>
      <c r="D1324" s="552"/>
      <c r="E1324" s="553"/>
      <c r="F1324" s="525"/>
      <c r="G1324" s="560"/>
    </row>
    <row r="1325" spans="1:7">
      <c r="A1325" s="549"/>
      <c r="B1325" s="550"/>
      <c r="C1325" s="551"/>
      <c r="D1325" s="552"/>
      <c r="E1325" s="553"/>
      <c r="F1325" s="525"/>
      <c r="G1325" s="560"/>
    </row>
    <row r="1326" spans="1:7">
      <c r="A1326" s="549"/>
      <c r="B1326" s="550"/>
      <c r="C1326" s="551"/>
      <c r="D1326" s="552"/>
      <c r="E1326" s="553"/>
      <c r="F1326" s="525"/>
      <c r="G1326" s="560"/>
    </row>
    <row r="1327" spans="1:7">
      <c r="A1327" s="549"/>
      <c r="B1327" s="550"/>
      <c r="C1327" s="551"/>
      <c r="D1327" s="552"/>
      <c r="E1327" s="553"/>
      <c r="F1327" s="525"/>
      <c r="G1327" s="560"/>
    </row>
    <row r="1328" spans="1:7">
      <c r="A1328" s="549"/>
      <c r="B1328" s="550"/>
      <c r="C1328" s="551"/>
      <c r="D1328" s="552"/>
      <c r="E1328" s="553"/>
      <c r="F1328" s="525"/>
      <c r="G1328" s="560"/>
    </row>
    <row r="1329" spans="1:7">
      <c r="A1329" s="549"/>
      <c r="B1329" s="550"/>
      <c r="C1329" s="551"/>
      <c r="D1329" s="552"/>
      <c r="E1329" s="553"/>
      <c r="F1329" s="525"/>
      <c r="G1329" s="560"/>
    </row>
    <row r="1330" spans="1:7">
      <c r="A1330" s="549"/>
      <c r="B1330" s="550"/>
      <c r="C1330" s="551"/>
      <c r="D1330" s="552"/>
      <c r="E1330" s="553"/>
      <c r="F1330" s="525"/>
      <c r="G1330" s="560"/>
    </row>
    <row r="1331" spans="1:7">
      <c r="A1331" s="549"/>
      <c r="B1331" s="550"/>
      <c r="C1331" s="551"/>
      <c r="D1331" s="552"/>
      <c r="E1331" s="553"/>
      <c r="F1331" s="525"/>
      <c r="G1331" s="560"/>
    </row>
    <row r="1332" spans="1:7">
      <c r="A1332" s="549"/>
      <c r="B1332" s="550"/>
      <c r="C1332" s="551"/>
      <c r="D1332" s="552"/>
      <c r="E1332" s="553"/>
      <c r="F1332" s="525"/>
      <c r="G1332" s="560"/>
    </row>
    <row r="1333" spans="1:7">
      <c r="A1333" s="549"/>
      <c r="B1333" s="550"/>
      <c r="C1333" s="551"/>
      <c r="D1333" s="552"/>
      <c r="E1333" s="553"/>
      <c r="F1333" s="525"/>
      <c r="G1333" s="560"/>
    </row>
    <row r="1334" spans="1:7">
      <c r="A1334" s="549"/>
      <c r="B1334" s="550"/>
      <c r="C1334" s="551"/>
      <c r="D1334" s="552"/>
      <c r="E1334" s="553"/>
      <c r="F1334" s="525"/>
      <c r="G1334" s="560"/>
    </row>
    <row r="1335" spans="1:7">
      <c r="A1335" s="549"/>
      <c r="B1335" s="550"/>
      <c r="C1335" s="551"/>
      <c r="D1335" s="552"/>
      <c r="E1335" s="553"/>
      <c r="F1335" s="525"/>
      <c r="G1335" s="560"/>
    </row>
    <row r="1336" spans="1:7">
      <c r="A1336" s="549"/>
      <c r="B1336" s="550"/>
      <c r="C1336" s="551"/>
      <c r="D1336" s="552"/>
      <c r="E1336" s="553"/>
      <c r="F1336" s="525"/>
      <c r="G1336" s="560"/>
    </row>
    <row r="1337" spans="1:7">
      <c r="A1337" s="549"/>
      <c r="B1337" s="550"/>
      <c r="C1337" s="551"/>
      <c r="D1337" s="552"/>
      <c r="E1337" s="553"/>
      <c r="F1337" s="525"/>
      <c r="G1337" s="560"/>
    </row>
    <row r="1338" spans="1:7">
      <c r="A1338" s="549"/>
      <c r="B1338" s="550"/>
      <c r="C1338" s="551"/>
      <c r="D1338" s="552"/>
      <c r="E1338" s="553"/>
      <c r="F1338" s="525"/>
      <c r="G1338" s="560"/>
    </row>
    <row r="1339" spans="1:7">
      <c r="A1339" s="549"/>
      <c r="B1339" s="550"/>
      <c r="C1339" s="551"/>
      <c r="D1339" s="552"/>
      <c r="E1339" s="553"/>
      <c r="F1339" s="525"/>
      <c r="G1339" s="560"/>
    </row>
    <row r="1340" spans="1:7">
      <c r="A1340" s="549"/>
      <c r="B1340" s="550"/>
      <c r="C1340" s="551"/>
      <c r="D1340" s="552"/>
      <c r="E1340" s="553"/>
      <c r="F1340" s="525"/>
      <c r="G1340" s="560"/>
    </row>
    <row r="1341" spans="1:7">
      <c r="A1341" s="549"/>
      <c r="B1341" s="550"/>
      <c r="C1341" s="551"/>
      <c r="D1341" s="552"/>
      <c r="E1341" s="553"/>
      <c r="F1341" s="525"/>
      <c r="G1341" s="560"/>
    </row>
    <row r="1342" spans="1:7">
      <c r="A1342" s="549"/>
      <c r="B1342" s="550"/>
      <c r="C1342" s="551"/>
      <c r="D1342" s="552"/>
      <c r="E1342" s="553"/>
      <c r="F1342" s="525"/>
      <c r="G1342" s="560"/>
    </row>
    <row r="1343" spans="1:7">
      <c r="A1343" s="549"/>
      <c r="B1343" s="550"/>
      <c r="C1343" s="551"/>
      <c r="D1343" s="552"/>
      <c r="E1343" s="553"/>
      <c r="F1343" s="525"/>
      <c r="G1343" s="560"/>
    </row>
    <row r="1344" spans="1:7">
      <c r="A1344" s="549"/>
      <c r="B1344" s="550"/>
      <c r="C1344" s="551"/>
      <c r="D1344" s="552"/>
      <c r="E1344" s="553"/>
      <c r="F1344" s="525"/>
      <c r="G1344" s="560"/>
    </row>
    <row r="1345" spans="1:7">
      <c r="A1345" s="549"/>
      <c r="B1345" s="550"/>
      <c r="C1345" s="551"/>
      <c r="D1345" s="552"/>
      <c r="E1345" s="553"/>
      <c r="F1345" s="525"/>
      <c r="G1345" s="560"/>
    </row>
    <row r="1346" spans="1:7">
      <c r="A1346" s="549"/>
      <c r="B1346" s="550"/>
      <c r="C1346" s="551"/>
      <c r="D1346" s="552"/>
      <c r="E1346" s="553"/>
      <c r="F1346" s="525"/>
      <c r="G1346" s="560"/>
    </row>
    <row r="1347" spans="1:7">
      <c r="A1347" s="549"/>
      <c r="B1347" s="550"/>
      <c r="C1347" s="551"/>
      <c r="D1347" s="552"/>
      <c r="E1347" s="553"/>
      <c r="F1347" s="525"/>
      <c r="G1347" s="560"/>
    </row>
    <row r="1348" spans="1:7">
      <c r="A1348" s="549"/>
      <c r="B1348" s="550"/>
      <c r="C1348" s="551"/>
      <c r="D1348" s="552"/>
      <c r="E1348" s="553"/>
      <c r="F1348" s="525"/>
      <c r="G1348" s="560"/>
    </row>
    <row r="1349" spans="1:7">
      <c r="A1349" s="549"/>
      <c r="B1349" s="550"/>
      <c r="C1349" s="551"/>
      <c r="D1349" s="552"/>
      <c r="E1349" s="553"/>
      <c r="F1349" s="525"/>
      <c r="G1349" s="560"/>
    </row>
    <row r="1350" spans="1:7">
      <c r="A1350" s="549"/>
      <c r="B1350" s="550"/>
      <c r="C1350" s="551"/>
      <c r="D1350" s="552"/>
      <c r="E1350" s="553"/>
      <c r="F1350" s="525"/>
      <c r="G1350" s="560"/>
    </row>
    <row r="1351" spans="1:7">
      <c r="A1351" s="549"/>
      <c r="B1351" s="550"/>
      <c r="C1351" s="551"/>
      <c r="D1351" s="552"/>
      <c r="E1351" s="553"/>
      <c r="F1351" s="525"/>
      <c r="G1351" s="560"/>
    </row>
    <row r="1352" spans="1:7">
      <c r="A1352" s="549"/>
      <c r="B1352" s="550"/>
      <c r="C1352" s="551"/>
      <c r="D1352" s="552"/>
      <c r="E1352" s="553"/>
      <c r="F1352" s="525"/>
      <c r="G1352" s="560"/>
    </row>
    <row r="1353" spans="1:7">
      <c r="A1353" s="549"/>
      <c r="B1353" s="550"/>
      <c r="C1353" s="551"/>
      <c r="D1353" s="552"/>
      <c r="E1353" s="553"/>
      <c r="F1353" s="525"/>
      <c r="G1353" s="560"/>
    </row>
    <row r="1354" spans="1:7">
      <c r="A1354" s="549"/>
      <c r="B1354" s="550"/>
      <c r="C1354" s="551"/>
      <c r="D1354" s="552"/>
      <c r="E1354" s="553"/>
      <c r="F1354" s="525"/>
      <c r="G1354" s="560"/>
    </row>
    <row r="1355" spans="1:7">
      <c r="A1355" s="549"/>
      <c r="B1355" s="550"/>
      <c r="C1355" s="551"/>
      <c r="D1355" s="552"/>
      <c r="E1355" s="553"/>
      <c r="F1355" s="525"/>
      <c r="G1355" s="560"/>
    </row>
    <row r="1356" spans="1:7">
      <c r="A1356" s="549"/>
      <c r="B1356" s="550"/>
      <c r="C1356" s="551"/>
      <c r="D1356" s="552"/>
      <c r="E1356" s="553"/>
      <c r="F1356" s="525"/>
      <c r="G1356" s="560"/>
    </row>
    <row r="1357" spans="1:7">
      <c r="A1357" s="549"/>
      <c r="B1357" s="550"/>
      <c r="C1357" s="551"/>
      <c r="D1357" s="552"/>
      <c r="E1357" s="553"/>
      <c r="F1357" s="525"/>
      <c r="G1357" s="560"/>
    </row>
    <row r="1358" spans="1:7">
      <c r="A1358" s="549"/>
      <c r="B1358" s="550"/>
      <c r="C1358" s="551"/>
      <c r="D1358" s="552"/>
      <c r="E1358" s="553"/>
      <c r="F1358" s="525"/>
      <c r="G1358" s="560"/>
    </row>
    <row r="1359" spans="1:7">
      <c r="A1359" s="549"/>
      <c r="B1359" s="550"/>
      <c r="C1359" s="551"/>
      <c r="D1359" s="552"/>
      <c r="E1359" s="553"/>
      <c r="F1359" s="525"/>
      <c r="G1359" s="560"/>
    </row>
    <row r="1360" spans="1:7">
      <c r="A1360" s="549"/>
      <c r="B1360" s="550"/>
      <c r="C1360" s="551"/>
      <c r="D1360" s="552"/>
      <c r="E1360" s="553"/>
      <c r="F1360" s="525"/>
      <c r="G1360" s="560"/>
    </row>
    <row r="1361" spans="1:7">
      <c r="A1361" s="549"/>
      <c r="B1361" s="550"/>
      <c r="C1361" s="551"/>
      <c r="D1361" s="552"/>
      <c r="E1361" s="553"/>
      <c r="F1361" s="525"/>
      <c r="G1361" s="560"/>
    </row>
    <row r="1362" spans="1:7">
      <c r="A1362" s="549"/>
      <c r="B1362" s="550"/>
      <c r="C1362" s="551"/>
      <c r="D1362" s="552"/>
      <c r="E1362" s="553"/>
      <c r="F1362" s="525"/>
      <c r="G1362" s="560"/>
    </row>
    <row r="1363" spans="1:7">
      <c r="A1363" s="549"/>
      <c r="B1363" s="550"/>
      <c r="C1363" s="551"/>
      <c r="D1363" s="552"/>
      <c r="E1363" s="553"/>
      <c r="F1363" s="525"/>
      <c r="G1363" s="560"/>
    </row>
    <row r="1364" spans="1:7">
      <c r="A1364" s="549"/>
      <c r="B1364" s="550"/>
      <c r="C1364" s="551"/>
      <c r="D1364" s="552"/>
      <c r="E1364" s="553"/>
      <c r="F1364" s="525"/>
      <c r="G1364" s="560"/>
    </row>
    <row r="1365" spans="1:7">
      <c r="A1365" s="549"/>
      <c r="B1365" s="550"/>
      <c r="C1365" s="551"/>
      <c r="D1365" s="552"/>
      <c r="E1365" s="553"/>
      <c r="F1365" s="525"/>
      <c r="G1365" s="560"/>
    </row>
    <row r="1366" spans="1:7">
      <c r="A1366" s="549"/>
      <c r="B1366" s="550"/>
      <c r="C1366" s="551"/>
      <c r="D1366" s="552"/>
      <c r="E1366" s="553"/>
      <c r="F1366" s="525"/>
      <c r="G1366" s="560"/>
    </row>
    <row r="1367" spans="1:7">
      <c r="A1367" s="549"/>
      <c r="B1367" s="550"/>
      <c r="C1367" s="551"/>
      <c r="D1367" s="552"/>
      <c r="E1367" s="553"/>
      <c r="F1367" s="525"/>
      <c r="G1367" s="560"/>
    </row>
    <row r="1368" spans="1:7">
      <c r="A1368" s="549"/>
      <c r="B1368" s="550"/>
      <c r="C1368" s="551"/>
      <c r="D1368" s="552"/>
      <c r="E1368" s="553"/>
      <c r="F1368" s="525"/>
      <c r="G1368" s="560"/>
    </row>
    <row r="1369" spans="1:7">
      <c r="A1369" s="549"/>
      <c r="B1369" s="550"/>
      <c r="C1369" s="551"/>
      <c r="D1369" s="552"/>
      <c r="E1369" s="553"/>
      <c r="F1369" s="525"/>
      <c r="G1369" s="560"/>
    </row>
    <row r="1370" spans="1:7">
      <c r="A1370" s="549"/>
      <c r="B1370" s="550"/>
      <c r="C1370" s="551"/>
      <c r="D1370" s="552"/>
      <c r="E1370" s="553"/>
      <c r="F1370" s="525"/>
      <c r="G1370" s="560"/>
    </row>
    <row r="1371" spans="1:7">
      <c r="A1371" s="549"/>
      <c r="B1371" s="550"/>
      <c r="C1371" s="551"/>
      <c r="D1371" s="552"/>
      <c r="E1371" s="553"/>
      <c r="F1371" s="525"/>
      <c r="G1371" s="560"/>
    </row>
    <row r="1372" spans="1:7">
      <c r="A1372" s="549"/>
      <c r="B1372" s="550"/>
      <c r="C1372" s="551"/>
      <c r="D1372" s="552"/>
      <c r="E1372" s="553"/>
      <c r="F1372" s="525"/>
      <c r="G1372" s="560"/>
    </row>
    <row r="1373" spans="1:7">
      <c r="A1373" s="549"/>
      <c r="B1373" s="550"/>
      <c r="C1373" s="551"/>
      <c r="D1373" s="552"/>
      <c r="E1373" s="553"/>
      <c r="F1373" s="525"/>
      <c r="G1373" s="560"/>
    </row>
    <row r="1374" spans="1:7">
      <c r="A1374" s="549"/>
      <c r="B1374" s="550"/>
      <c r="C1374" s="551"/>
      <c r="D1374" s="552"/>
      <c r="E1374" s="553"/>
      <c r="F1374" s="525"/>
      <c r="G1374" s="560"/>
    </row>
    <row r="1375" spans="1:7">
      <c r="A1375" s="549"/>
      <c r="B1375" s="550"/>
      <c r="C1375" s="551"/>
      <c r="D1375" s="552"/>
      <c r="E1375" s="553"/>
      <c r="F1375" s="525"/>
      <c r="G1375" s="560"/>
    </row>
    <row r="1376" spans="1:7">
      <c r="A1376" s="549"/>
      <c r="B1376" s="550"/>
      <c r="C1376" s="551"/>
      <c r="D1376" s="552"/>
      <c r="E1376" s="553"/>
      <c r="F1376" s="525"/>
      <c r="G1376" s="560"/>
    </row>
    <row r="1377" spans="1:7">
      <c r="A1377" s="549"/>
      <c r="B1377" s="550"/>
      <c r="C1377" s="551"/>
      <c r="D1377" s="552"/>
      <c r="E1377" s="553"/>
      <c r="F1377" s="525"/>
      <c r="G1377" s="560"/>
    </row>
    <row r="1378" spans="1:7">
      <c r="A1378" s="549"/>
      <c r="B1378" s="550"/>
      <c r="C1378" s="551"/>
      <c r="D1378" s="552"/>
      <c r="E1378" s="553"/>
      <c r="F1378" s="525"/>
      <c r="G1378" s="560"/>
    </row>
    <row r="1379" spans="1:7">
      <c r="A1379" s="549"/>
      <c r="B1379" s="550"/>
      <c r="C1379" s="551"/>
      <c r="D1379" s="552"/>
      <c r="E1379" s="553"/>
      <c r="F1379" s="525"/>
      <c r="G1379" s="560"/>
    </row>
    <row r="1380" spans="1:7">
      <c r="A1380" s="549"/>
      <c r="B1380" s="550"/>
      <c r="C1380" s="551"/>
      <c r="D1380" s="552"/>
      <c r="E1380" s="553"/>
      <c r="F1380" s="525"/>
      <c r="G1380" s="560"/>
    </row>
    <row r="1381" spans="1:7">
      <c r="A1381" s="549"/>
      <c r="B1381" s="550"/>
      <c r="C1381" s="551"/>
      <c r="D1381" s="552"/>
      <c r="E1381" s="553"/>
      <c r="F1381" s="525"/>
      <c r="G1381" s="560"/>
    </row>
    <row r="1382" spans="1:7">
      <c r="A1382" s="549"/>
      <c r="B1382" s="550"/>
      <c r="C1382" s="551"/>
      <c r="D1382" s="552"/>
      <c r="E1382" s="553"/>
      <c r="F1382" s="525"/>
      <c r="G1382" s="560"/>
    </row>
    <row r="1383" spans="1:7">
      <c r="A1383" s="549"/>
      <c r="B1383" s="550"/>
      <c r="C1383" s="551"/>
      <c r="D1383" s="552"/>
      <c r="E1383" s="553"/>
      <c r="F1383" s="525"/>
      <c r="G1383" s="560"/>
    </row>
    <row r="1384" spans="1:7">
      <c r="A1384" s="549"/>
      <c r="B1384" s="550"/>
      <c r="C1384" s="551"/>
      <c r="D1384" s="552"/>
      <c r="E1384" s="553"/>
      <c r="F1384" s="525"/>
      <c r="G1384" s="560"/>
    </row>
    <row r="1385" spans="1:7">
      <c r="A1385" s="549"/>
      <c r="B1385" s="550"/>
      <c r="C1385" s="551"/>
      <c r="D1385" s="552"/>
      <c r="E1385" s="553"/>
      <c r="F1385" s="525"/>
      <c r="G1385" s="560"/>
    </row>
    <row r="1386" spans="1:7">
      <c r="A1386" s="549"/>
      <c r="B1386" s="550"/>
      <c r="C1386" s="551"/>
      <c r="D1386" s="552"/>
      <c r="E1386" s="553"/>
      <c r="F1386" s="525"/>
      <c r="G1386" s="560"/>
    </row>
    <row r="1387" spans="1:7">
      <c r="A1387" s="549"/>
      <c r="B1387" s="550"/>
      <c r="C1387" s="551"/>
      <c r="D1387" s="552"/>
      <c r="E1387" s="553"/>
      <c r="F1387" s="525"/>
      <c r="G1387" s="560"/>
    </row>
    <row r="1388" spans="1:7">
      <c r="A1388" s="549"/>
      <c r="B1388" s="550"/>
      <c r="C1388" s="551"/>
      <c r="D1388" s="552"/>
      <c r="E1388" s="553"/>
      <c r="F1388" s="525"/>
      <c r="G1388" s="560"/>
    </row>
    <row r="1389" spans="1:7">
      <c r="A1389" s="549"/>
      <c r="B1389" s="550"/>
      <c r="C1389" s="551"/>
      <c r="D1389" s="552"/>
      <c r="E1389" s="553"/>
      <c r="F1389" s="525"/>
      <c r="G1389" s="560"/>
    </row>
    <row r="1390" spans="1:7">
      <c r="A1390" s="549"/>
      <c r="B1390" s="550"/>
      <c r="C1390" s="551"/>
      <c r="D1390" s="552"/>
      <c r="E1390" s="553"/>
      <c r="F1390" s="525"/>
      <c r="G1390" s="560"/>
    </row>
    <row r="1391" spans="1:7">
      <c r="A1391" s="549"/>
      <c r="B1391" s="550"/>
      <c r="C1391" s="551"/>
      <c r="D1391" s="552"/>
      <c r="E1391" s="553"/>
      <c r="F1391" s="525"/>
      <c r="G1391" s="560"/>
    </row>
    <row r="1392" spans="1:7">
      <c r="A1392" s="549"/>
      <c r="B1392" s="550"/>
      <c r="C1392" s="551"/>
      <c r="D1392" s="552"/>
      <c r="E1392" s="553"/>
      <c r="F1392" s="525"/>
      <c r="G1392" s="560"/>
    </row>
    <row r="1393" spans="1:7">
      <c r="A1393" s="549"/>
      <c r="B1393" s="550"/>
      <c r="C1393" s="551"/>
      <c r="D1393" s="552"/>
      <c r="E1393" s="553"/>
      <c r="F1393" s="525"/>
      <c r="G1393" s="560"/>
    </row>
    <row r="1394" spans="1:7">
      <c r="A1394" s="549"/>
      <c r="B1394" s="550"/>
      <c r="C1394" s="551"/>
      <c r="D1394" s="552"/>
      <c r="E1394" s="553"/>
      <c r="F1394" s="525"/>
      <c r="G1394" s="560"/>
    </row>
    <row r="1395" spans="1:7">
      <c r="A1395" s="549"/>
      <c r="B1395" s="550"/>
      <c r="C1395" s="551"/>
      <c r="D1395" s="552"/>
      <c r="E1395" s="553"/>
      <c r="F1395" s="525"/>
      <c r="G1395" s="560"/>
    </row>
    <row r="1396" spans="1:7">
      <c r="A1396" s="549"/>
      <c r="B1396" s="550"/>
      <c r="C1396" s="551"/>
      <c r="D1396" s="552"/>
      <c r="E1396" s="553"/>
      <c r="F1396" s="525"/>
      <c r="G1396" s="560"/>
    </row>
    <row r="1397" spans="1:7">
      <c r="A1397" s="549"/>
      <c r="B1397" s="550"/>
      <c r="C1397" s="551"/>
      <c r="D1397" s="552"/>
      <c r="E1397" s="553"/>
      <c r="F1397" s="525"/>
      <c r="G1397" s="560"/>
    </row>
    <row r="1398" spans="1:7">
      <c r="A1398" s="549"/>
      <c r="B1398" s="550"/>
      <c r="C1398" s="551"/>
      <c r="D1398" s="552"/>
      <c r="E1398" s="553"/>
      <c r="F1398" s="525"/>
      <c r="G1398" s="560"/>
    </row>
    <row r="1399" spans="1:7">
      <c r="A1399" s="549"/>
      <c r="B1399" s="550"/>
      <c r="C1399" s="551"/>
      <c r="D1399" s="552"/>
      <c r="E1399" s="553"/>
      <c r="F1399" s="525"/>
      <c r="G1399" s="560"/>
    </row>
    <row r="1400" spans="1:7">
      <c r="A1400" s="549"/>
      <c r="B1400" s="550"/>
      <c r="C1400" s="551"/>
      <c r="D1400" s="552"/>
      <c r="E1400" s="553"/>
      <c r="F1400" s="525"/>
      <c r="G1400" s="560"/>
    </row>
    <row r="1401" spans="1:7">
      <c r="A1401" s="549"/>
      <c r="B1401" s="550"/>
      <c r="C1401" s="551"/>
      <c r="D1401" s="552"/>
      <c r="E1401" s="553"/>
      <c r="F1401" s="525"/>
      <c r="G1401" s="560"/>
    </row>
    <row r="1402" spans="1:7">
      <c r="A1402" s="549"/>
      <c r="B1402" s="550"/>
      <c r="C1402" s="551"/>
      <c r="D1402" s="552"/>
      <c r="E1402" s="553"/>
      <c r="F1402" s="525"/>
      <c r="G1402" s="560"/>
    </row>
    <row r="1403" spans="1:7">
      <c r="A1403" s="549"/>
      <c r="B1403" s="550"/>
      <c r="C1403" s="551"/>
      <c r="D1403" s="552"/>
      <c r="E1403" s="553"/>
      <c r="F1403" s="525"/>
      <c r="G1403" s="560"/>
    </row>
    <row r="1404" spans="1:7">
      <c r="A1404" s="549"/>
      <c r="B1404" s="550"/>
      <c r="C1404" s="551"/>
      <c r="D1404" s="552"/>
      <c r="E1404" s="553"/>
      <c r="F1404" s="525"/>
      <c r="G1404" s="560"/>
    </row>
    <row r="1405" spans="1:7">
      <c r="A1405" s="549"/>
      <c r="B1405" s="550"/>
      <c r="C1405" s="551"/>
      <c r="D1405" s="552"/>
      <c r="E1405" s="553"/>
      <c r="F1405" s="525"/>
      <c r="G1405" s="560"/>
    </row>
    <row r="1406" spans="1:7">
      <c r="A1406" s="549"/>
      <c r="B1406" s="550"/>
      <c r="C1406" s="551"/>
      <c r="D1406" s="552"/>
      <c r="E1406" s="553"/>
      <c r="F1406" s="525"/>
      <c r="G1406" s="560"/>
    </row>
    <row r="1407" spans="1:7">
      <c r="A1407" s="549"/>
      <c r="B1407" s="550"/>
      <c r="C1407" s="551"/>
      <c r="D1407" s="552"/>
      <c r="E1407" s="553"/>
      <c r="F1407" s="525"/>
      <c r="G1407" s="560"/>
    </row>
    <row r="1408" spans="1:7">
      <c r="A1408" s="549"/>
      <c r="B1408" s="550"/>
      <c r="C1408" s="551"/>
      <c r="D1408" s="552"/>
      <c r="E1408" s="553"/>
      <c r="F1408" s="525"/>
      <c r="G1408" s="560"/>
    </row>
    <row r="1409" spans="1:7">
      <c r="A1409" s="549"/>
      <c r="B1409" s="550"/>
      <c r="C1409" s="551"/>
      <c r="D1409" s="552"/>
      <c r="E1409" s="553"/>
      <c r="F1409" s="525"/>
      <c r="G1409" s="560"/>
    </row>
    <row r="1410" spans="1:7">
      <c r="A1410" s="549"/>
      <c r="B1410" s="550"/>
      <c r="C1410" s="551"/>
      <c r="D1410" s="552"/>
      <c r="E1410" s="553"/>
      <c r="F1410" s="525"/>
      <c r="G1410" s="560"/>
    </row>
    <row r="1411" spans="1:7">
      <c r="A1411" s="549"/>
      <c r="B1411" s="550"/>
      <c r="C1411" s="551"/>
      <c r="D1411" s="552"/>
      <c r="E1411" s="553"/>
      <c r="F1411" s="525"/>
      <c r="G1411" s="560"/>
    </row>
    <row r="1412" spans="1:7">
      <c r="A1412" s="549"/>
      <c r="B1412" s="550"/>
      <c r="C1412" s="551"/>
      <c r="D1412" s="552"/>
      <c r="E1412" s="553"/>
      <c r="F1412" s="525"/>
      <c r="G1412" s="560"/>
    </row>
    <row r="1413" spans="1:7">
      <c r="A1413" s="549"/>
      <c r="B1413" s="550"/>
      <c r="C1413" s="551"/>
      <c r="D1413" s="552"/>
      <c r="E1413" s="553"/>
      <c r="F1413" s="525"/>
      <c r="G1413" s="560"/>
    </row>
    <row r="1414" spans="1:7">
      <c r="A1414" s="549"/>
      <c r="B1414" s="550"/>
      <c r="C1414" s="551"/>
      <c r="D1414" s="552"/>
      <c r="E1414" s="553"/>
      <c r="F1414" s="525"/>
      <c r="G1414" s="560"/>
    </row>
    <row r="1415" spans="1:7">
      <c r="A1415" s="549"/>
      <c r="B1415" s="550"/>
      <c r="C1415" s="551"/>
      <c r="D1415" s="552"/>
      <c r="E1415" s="553"/>
      <c r="F1415" s="525"/>
      <c r="G1415" s="560"/>
    </row>
    <row r="1416" spans="1:7">
      <c r="A1416" s="549"/>
      <c r="B1416" s="550"/>
      <c r="C1416" s="551"/>
      <c r="D1416" s="552"/>
      <c r="E1416" s="553"/>
      <c r="F1416" s="525"/>
      <c r="G1416" s="560"/>
    </row>
    <row r="1417" spans="1:7">
      <c r="A1417" s="549"/>
      <c r="B1417" s="550"/>
      <c r="C1417" s="551"/>
      <c r="D1417" s="552"/>
      <c r="E1417" s="553"/>
      <c r="F1417" s="525"/>
      <c r="G1417" s="560"/>
    </row>
    <row r="1418" spans="1:7">
      <c r="A1418" s="549"/>
      <c r="B1418" s="550"/>
      <c r="C1418" s="551"/>
      <c r="D1418" s="552"/>
      <c r="E1418" s="553"/>
      <c r="F1418" s="525"/>
      <c r="G1418" s="560"/>
    </row>
    <row r="1419" spans="1:7">
      <c r="A1419" s="549"/>
      <c r="B1419" s="550"/>
      <c r="C1419" s="551"/>
      <c r="D1419" s="552"/>
      <c r="E1419" s="553"/>
      <c r="F1419" s="525"/>
      <c r="G1419" s="560"/>
    </row>
    <row r="1420" spans="1:7">
      <c r="A1420" s="549"/>
      <c r="B1420" s="550"/>
      <c r="C1420" s="551"/>
      <c r="D1420" s="552"/>
      <c r="E1420" s="553"/>
      <c r="F1420" s="525"/>
      <c r="G1420" s="560"/>
    </row>
    <row r="1421" spans="1:7">
      <c r="A1421" s="549"/>
      <c r="B1421" s="550"/>
      <c r="C1421" s="551"/>
      <c r="D1421" s="552"/>
      <c r="E1421" s="553"/>
      <c r="F1421" s="525"/>
      <c r="G1421" s="560"/>
    </row>
    <row r="1422" spans="1:7">
      <c r="A1422" s="549"/>
      <c r="B1422" s="550"/>
      <c r="C1422" s="551"/>
      <c r="D1422" s="552"/>
      <c r="E1422" s="553"/>
      <c r="F1422" s="525"/>
      <c r="G1422" s="560"/>
    </row>
    <row r="1423" spans="1:7">
      <c r="A1423" s="549"/>
      <c r="B1423" s="550"/>
      <c r="C1423" s="551"/>
      <c r="D1423" s="552"/>
      <c r="E1423" s="553"/>
      <c r="F1423" s="525"/>
      <c r="G1423" s="560"/>
    </row>
    <row r="1424" spans="1:7">
      <c r="A1424" s="549"/>
      <c r="B1424" s="550"/>
      <c r="C1424" s="551"/>
      <c r="D1424" s="552"/>
      <c r="E1424" s="553"/>
      <c r="F1424" s="525"/>
      <c r="G1424" s="560"/>
    </row>
    <row r="1425" spans="1:7">
      <c r="A1425" s="549"/>
      <c r="B1425" s="550"/>
      <c r="C1425" s="551"/>
      <c r="D1425" s="552"/>
      <c r="E1425" s="553"/>
      <c r="F1425" s="525"/>
      <c r="G1425" s="560"/>
    </row>
    <row r="1426" spans="1:7">
      <c r="A1426" s="549"/>
      <c r="B1426" s="550"/>
      <c r="C1426" s="551"/>
      <c r="D1426" s="552"/>
      <c r="E1426" s="553"/>
      <c r="F1426" s="525"/>
      <c r="G1426" s="560"/>
    </row>
    <row r="1427" spans="1:7">
      <c r="A1427" s="549"/>
      <c r="B1427" s="550"/>
      <c r="C1427" s="551"/>
      <c r="D1427" s="552"/>
      <c r="E1427" s="553"/>
      <c r="F1427" s="525"/>
      <c r="G1427" s="560"/>
    </row>
    <row r="1428" spans="1:7">
      <c r="A1428" s="549"/>
      <c r="B1428" s="550"/>
      <c r="C1428" s="551"/>
      <c r="D1428" s="552"/>
      <c r="E1428" s="553"/>
      <c r="F1428" s="525"/>
      <c r="G1428" s="560"/>
    </row>
    <row r="1429" spans="1:7">
      <c r="A1429" s="549"/>
      <c r="B1429" s="550"/>
      <c r="C1429" s="551"/>
      <c r="D1429" s="552"/>
      <c r="E1429" s="553"/>
      <c r="F1429" s="525"/>
      <c r="G1429" s="560"/>
    </row>
    <row r="1430" spans="1:7">
      <c r="A1430" s="549"/>
      <c r="B1430" s="550"/>
      <c r="C1430" s="551"/>
      <c r="D1430" s="552"/>
      <c r="E1430" s="553"/>
      <c r="F1430" s="525"/>
      <c r="G1430" s="560"/>
    </row>
    <row r="1431" spans="1:7">
      <c r="A1431" s="549"/>
      <c r="B1431" s="550"/>
      <c r="C1431" s="551"/>
      <c r="D1431" s="552"/>
      <c r="E1431" s="553"/>
      <c r="F1431" s="525"/>
      <c r="G1431" s="560"/>
    </row>
    <row r="1432" spans="1:7">
      <c r="A1432" s="549"/>
      <c r="B1432" s="550"/>
      <c r="C1432" s="551"/>
      <c r="D1432" s="552"/>
      <c r="E1432" s="553"/>
      <c r="F1432" s="525"/>
      <c r="G1432" s="560"/>
    </row>
    <row r="1433" spans="1:7">
      <c r="A1433" s="549"/>
      <c r="B1433" s="550"/>
      <c r="C1433" s="551"/>
      <c r="D1433" s="552"/>
      <c r="E1433" s="553"/>
      <c r="F1433" s="525"/>
      <c r="G1433" s="560"/>
    </row>
    <row r="1434" spans="1:7">
      <c r="A1434" s="549"/>
      <c r="B1434" s="550"/>
      <c r="C1434" s="551"/>
      <c r="D1434" s="552"/>
      <c r="E1434" s="553"/>
      <c r="F1434" s="525"/>
      <c r="G1434" s="560"/>
    </row>
    <row r="1435" spans="1:7">
      <c r="A1435" s="549"/>
      <c r="B1435" s="550"/>
      <c r="C1435" s="551"/>
      <c r="D1435" s="552"/>
      <c r="E1435" s="553"/>
      <c r="F1435" s="525"/>
      <c r="G1435" s="560"/>
    </row>
    <row r="1436" spans="1:7">
      <c r="A1436" s="549"/>
      <c r="B1436" s="550"/>
      <c r="C1436" s="551"/>
      <c r="D1436" s="552"/>
      <c r="E1436" s="553"/>
      <c r="F1436" s="525"/>
      <c r="G1436" s="560"/>
    </row>
    <row r="1437" spans="1:7">
      <c r="A1437" s="549"/>
      <c r="B1437" s="550"/>
      <c r="C1437" s="551"/>
      <c r="D1437" s="552"/>
      <c r="E1437" s="553"/>
      <c r="F1437" s="525"/>
      <c r="G1437" s="560"/>
    </row>
    <row r="1438" spans="1:7">
      <c r="A1438" s="549"/>
      <c r="B1438" s="550"/>
      <c r="C1438" s="551"/>
      <c r="D1438" s="552"/>
      <c r="E1438" s="553"/>
      <c r="F1438" s="525"/>
      <c r="G1438" s="560"/>
    </row>
    <row r="1439" spans="1:7">
      <c r="A1439" s="549"/>
      <c r="B1439" s="550"/>
      <c r="C1439" s="551"/>
      <c r="D1439" s="552"/>
      <c r="E1439" s="553"/>
      <c r="F1439" s="525"/>
      <c r="G1439" s="560"/>
    </row>
    <row r="1440" spans="1:7">
      <c r="A1440" s="549"/>
      <c r="B1440" s="550"/>
      <c r="C1440" s="551"/>
      <c r="D1440" s="552"/>
      <c r="E1440" s="553"/>
      <c r="F1440" s="525"/>
      <c r="G1440" s="560"/>
    </row>
    <row r="1441" spans="1:7">
      <c r="A1441" s="549"/>
      <c r="B1441" s="550"/>
      <c r="C1441" s="551"/>
      <c r="D1441" s="552"/>
      <c r="E1441" s="553"/>
      <c r="F1441" s="525"/>
      <c r="G1441" s="560"/>
    </row>
    <row r="1442" spans="1:7">
      <c r="A1442" s="549"/>
      <c r="B1442" s="550"/>
      <c r="C1442" s="551"/>
      <c r="D1442" s="552"/>
      <c r="E1442" s="553"/>
      <c r="F1442" s="525"/>
      <c r="G1442" s="560"/>
    </row>
    <row r="1443" spans="1:7">
      <c r="A1443" s="549"/>
      <c r="B1443" s="550"/>
      <c r="C1443" s="551"/>
      <c r="D1443" s="552"/>
      <c r="E1443" s="553"/>
      <c r="F1443" s="525"/>
      <c r="G1443" s="560"/>
    </row>
    <row r="1444" spans="1:7">
      <c r="A1444" s="549"/>
      <c r="B1444" s="550"/>
      <c r="C1444" s="551"/>
      <c r="D1444" s="552"/>
      <c r="E1444" s="553"/>
      <c r="F1444" s="525"/>
      <c r="G1444" s="560"/>
    </row>
    <row r="1445" spans="1:7">
      <c r="A1445" s="549"/>
      <c r="B1445" s="550"/>
      <c r="C1445" s="551"/>
      <c r="D1445" s="552"/>
      <c r="E1445" s="553"/>
      <c r="F1445" s="525"/>
      <c r="G1445" s="560"/>
    </row>
    <row r="1446" spans="1:7">
      <c r="A1446" s="549"/>
      <c r="B1446" s="550"/>
      <c r="C1446" s="551"/>
      <c r="D1446" s="552"/>
      <c r="E1446" s="553"/>
      <c r="F1446" s="525"/>
      <c r="G1446" s="560"/>
    </row>
    <row r="1447" spans="1:7">
      <c r="A1447" s="549"/>
      <c r="B1447" s="550"/>
      <c r="C1447" s="551"/>
      <c r="D1447" s="552"/>
      <c r="E1447" s="553"/>
      <c r="F1447" s="525"/>
      <c r="G1447" s="560"/>
    </row>
    <row r="1448" spans="1:7">
      <c r="A1448" s="549"/>
      <c r="B1448" s="550"/>
      <c r="C1448" s="551"/>
      <c r="D1448" s="552"/>
      <c r="E1448" s="553"/>
      <c r="F1448" s="525"/>
      <c r="G1448" s="560"/>
    </row>
    <row r="1449" spans="1:7">
      <c r="A1449" s="549"/>
      <c r="B1449" s="550"/>
      <c r="C1449" s="551"/>
      <c r="D1449" s="552"/>
      <c r="E1449" s="553"/>
      <c r="F1449" s="525"/>
      <c r="G1449" s="560"/>
    </row>
    <row r="1450" spans="1:7">
      <c r="A1450" s="549"/>
      <c r="B1450" s="550"/>
      <c r="C1450" s="551"/>
      <c r="D1450" s="552"/>
      <c r="E1450" s="553"/>
      <c r="F1450" s="525"/>
      <c r="G1450" s="560"/>
    </row>
    <row r="1451" spans="1:7">
      <c r="A1451" s="549"/>
      <c r="B1451" s="550"/>
      <c r="C1451" s="551"/>
      <c r="D1451" s="552"/>
      <c r="E1451" s="553"/>
      <c r="F1451" s="525"/>
      <c r="G1451" s="560"/>
    </row>
    <row r="1452" spans="1:7">
      <c r="A1452" s="549"/>
      <c r="B1452" s="550"/>
      <c r="C1452" s="551"/>
      <c r="D1452" s="552"/>
      <c r="E1452" s="553"/>
      <c r="F1452" s="525"/>
      <c r="G1452" s="560"/>
    </row>
    <row r="1453" spans="1:7">
      <c r="A1453" s="549"/>
      <c r="B1453" s="550"/>
      <c r="C1453" s="551"/>
      <c r="D1453" s="552"/>
      <c r="E1453" s="553"/>
      <c r="F1453" s="525"/>
      <c r="G1453" s="560"/>
    </row>
    <row r="1454" spans="1:7">
      <c r="A1454" s="549"/>
      <c r="B1454" s="550"/>
      <c r="C1454" s="551"/>
      <c r="D1454" s="552"/>
      <c r="E1454" s="553"/>
      <c r="F1454" s="525"/>
      <c r="G1454" s="560"/>
    </row>
    <row r="1455" spans="1:7">
      <c r="A1455" s="549"/>
      <c r="B1455" s="550"/>
      <c r="C1455" s="551"/>
      <c r="D1455" s="552"/>
      <c r="E1455" s="553"/>
      <c r="F1455" s="525"/>
      <c r="G1455" s="560"/>
    </row>
    <row r="1456" spans="1:7">
      <c r="A1456" s="549"/>
      <c r="B1456" s="550"/>
      <c r="C1456" s="551"/>
      <c r="D1456" s="552"/>
      <c r="E1456" s="553"/>
      <c r="F1456" s="525"/>
      <c r="G1456" s="560"/>
    </row>
    <row r="1457" spans="1:7">
      <c r="A1457" s="549"/>
      <c r="B1457" s="550"/>
      <c r="C1457" s="551"/>
      <c r="D1457" s="552"/>
      <c r="E1457" s="553"/>
      <c r="F1457" s="525"/>
      <c r="G1457" s="560"/>
    </row>
    <row r="1458" spans="1:7">
      <c r="A1458" s="549"/>
      <c r="B1458" s="550"/>
      <c r="C1458" s="551"/>
      <c r="D1458" s="552"/>
      <c r="E1458" s="553"/>
      <c r="F1458" s="525"/>
      <c r="G1458" s="560"/>
    </row>
    <row r="1459" spans="1:7">
      <c r="A1459" s="549"/>
      <c r="B1459" s="550"/>
      <c r="C1459" s="551"/>
      <c r="D1459" s="552"/>
      <c r="E1459" s="553"/>
      <c r="F1459" s="525"/>
      <c r="G1459" s="560"/>
    </row>
    <row r="1460" spans="1:7">
      <c r="A1460" s="549"/>
      <c r="B1460" s="550"/>
      <c r="C1460" s="551"/>
      <c r="D1460" s="552"/>
      <c r="E1460" s="553"/>
      <c r="F1460" s="525"/>
      <c r="G1460" s="560"/>
    </row>
    <row r="1461" spans="1:7">
      <c r="A1461" s="549"/>
      <c r="B1461" s="550"/>
      <c r="C1461" s="551"/>
      <c r="D1461" s="552"/>
      <c r="E1461" s="553"/>
      <c r="F1461" s="525"/>
      <c r="G1461" s="560"/>
    </row>
    <row r="1462" spans="1:7">
      <c r="A1462" s="549"/>
      <c r="B1462" s="550"/>
      <c r="C1462" s="551"/>
      <c r="D1462" s="552"/>
      <c r="E1462" s="553"/>
      <c r="F1462" s="525"/>
      <c r="G1462" s="560"/>
    </row>
    <row r="1463" spans="1:7">
      <c r="A1463" s="549"/>
      <c r="B1463" s="550"/>
      <c r="C1463" s="551"/>
      <c r="D1463" s="552"/>
      <c r="E1463" s="553"/>
      <c r="F1463" s="525"/>
      <c r="G1463" s="560"/>
    </row>
    <row r="1464" spans="1:7">
      <c r="A1464" s="549"/>
      <c r="B1464" s="550"/>
      <c r="C1464" s="551"/>
      <c r="D1464" s="552"/>
      <c r="E1464" s="553"/>
      <c r="F1464" s="525"/>
      <c r="G1464" s="560"/>
    </row>
    <row r="1465" spans="1:7">
      <c r="A1465" s="549"/>
      <c r="B1465" s="550"/>
      <c r="C1465" s="551"/>
      <c r="D1465" s="552"/>
      <c r="E1465" s="553"/>
      <c r="F1465" s="525"/>
      <c r="G1465" s="560"/>
    </row>
    <row r="1466" spans="1:7">
      <c r="A1466" s="549"/>
      <c r="B1466" s="550"/>
      <c r="C1466" s="551"/>
      <c r="D1466" s="552"/>
      <c r="E1466" s="553"/>
      <c r="F1466" s="525"/>
      <c r="G1466" s="560"/>
    </row>
    <row r="1467" spans="1:7">
      <c r="A1467" s="549"/>
      <c r="B1467" s="550"/>
      <c r="C1467" s="551"/>
      <c r="D1467" s="552"/>
      <c r="E1467" s="553"/>
      <c r="F1467" s="525"/>
      <c r="G1467" s="560"/>
    </row>
    <row r="1468" spans="1:7">
      <c r="A1468" s="549"/>
      <c r="B1468" s="550"/>
      <c r="C1468" s="551"/>
      <c r="D1468" s="552"/>
      <c r="E1468" s="553"/>
      <c r="F1468" s="525"/>
      <c r="G1468" s="560"/>
    </row>
    <row r="1469" spans="1:7">
      <c r="A1469" s="549"/>
      <c r="B1469" s="550"/>
      <c r="C1469" s="551"/>
      <c r="D1469" s="552"/>
      <c r="E1469" s="553"/>
      <c r="F1469" s="525"/>
      <c r="G1469" s="560"/>
    </row>
    <row r="1470" spans="1:7">
      <c r="A1470" s="549"/>
      <c r="B1470" s="550"/>
      <c r="C1470" s="551"/>
      <c r="D1470" s="552"/>
      <c r="E1470" s="553"/>
      <c r="F1470" s="525"/>
      <c r="G1470" s="560"/>
    </row>
    <row r="1471" spans="1:7">
      <c r="A1471" s="549"/>
      <c r="B1471" s="550"/>
      <c r="C1471" s="551"/>
      <c r="D1471" s="552"/>
      <c r="E1471" s="553"/>
      <c r="F1471" s="525"/>
      <c r="G1471" s="560"/>
    </row>
    <row r="1472" spans="1:7">
      <c r="A1472" s="549"/>
      <c r="B1472" s="550"/>
      <c r="C1472" s="551"/>
      <c r="D1472" s="552"/>
      <c r="E1472" s="553"/>
      <c r="F1472" s="525"/>
      <c r="G1472" s="560"/>
    </row>
    <row r="1473" spans="1:7">
      <c r="A1473" s="549"/>
      <c r="B1473" s="550"/>
      <c r="C1473" s="551"/>
      <c r="D1473" s="552"/>
      <c r="E1473" s="553"/>
      <c r="F1473" s="525"/>
      <c r="G1473" s="560"/>
    </row>
    <row r="1474" spans="1:7">
      <c r="A1474" s="549"/>
      <c r="B1474" s="550"/>
      <c r="C1474" s="551"/>
      <c r="D1474" s="552"/>
      <c r="E1474" s="553"/>
      <c r="F1474" s="525"/>
      <c r="G1474" s="560"/>
    </row>
    <row r="1475" spans="1:7">
      <c r="A1475" s="549"/>
      <c r="B1475" s="550"/>
      <c r="C1475" s="551"/>
      <c r="D1475" s="552"/>
      <c r="E1475" s="553"/>
      <c r="F1475" s="525"/>
      <c r="G1475" s="560"/>
    </row>
    <row r="1476" spans="1:7">
      <c r="A1476" s="549"/>
      <c r="B1476" s="550"/>
      <c r="C1476" s="551"/>
      <c r="D1476" s="552"/>
      <c r="E1476" s="553"/>
      <c r="F1476" s="525"/>
      <c r="G1476" s="560"/>
    </row>
    <row r="1477" spans="1:7">
      <c r="A1477" s="549"/>
      <c r="B1477" s="550"/>
      <c r="C1477" s="551"/>
      <c r="D1477" s="552"/>
      <c r="E1477" s="553"/>
      <c r="F1477" s="525"/>
      <c r="G1477" s="560"/>
    </row>
    <row r="1478" spans="1:7">
      <c r="A1478" s="549"/>
      <c r="B1478" s="550"/>
      <c r="C1478" s="551"/>
      <c r="D1478" s="552"/>
      <c r="E1478" s="553"/>
      <c r="F1478" s="525"/>
      <c r="G1478" s="560"/>
    </row>
    <row r="1479" spans="1:7">
      <c r="A1479" s="549"/>
      <c r="B1479" s="550"/>
      <c r="C1479" s="551"/>
      <c r="D1479" s="552"/>
      <c r="E1479" s="553"/>
      <c r="F1479" s="525"/>
      <c r="G1479" s="560"/>
    </row>
    <row r="1480" spans="1:7">
      <c r="A1480" s="549"/>
      <c r="B1480" s="550"/>
      <c r="C1480" s="551"/>
      <c r="D1480" s="552"/>
      <c r="E1480" s="553"/>
      <c r="F1480" s="525"/>
      <c r="G1480" s="560"/>
    </row>
    <row r="1481" spans="1:7">
      <c r="A1481" s="549"/>
      <c r="B1481" s="550"/>
      <c r="C1481" s="551"/>
      <c r="D1481" s="552"/>
      <c r="E1481" s="553"/>
      <c r="F1481" s="525"/>
      <c r="G1481" s="560"/>
    </row>
    <row r="1482" spans="1:7">
      <c r="A1482" s="549"/>
      <c r="B1482" s="550"/>
      <c r="C1482" s="551"/>
      <c r="D1482" s="552"/>
      <c r="E1482" s="553"/>
      <c r="F1482" s="525"/>
      <c r="G1482" s="560"/>
    </row>
    <row r="1483" spans="1:7">
      <c r="A1483" s="549"/>
      <c r="B1483" s="550"/>
      <c r="C1483" s="551"/>
      <c r="D1483" s="552"/>
      <c r="E1483" s="553"/>
      <c r="F1483" s="525"/>
      <c r="G1483" s="560"/>
    </row>
    <row r="1484" spans="1:7">
      <c r="A1484" s="549"/>
      <c r="B1484" s="550"/>
      <c r="C1484" s="551"/>
      <c r="D1484" s="552"/>
      <c r="E1484" s="553"/>
      <c r="F1484" s="525"/>
      <c r="G1484" s="560"/>
    </row>
    <row r="1485" spans="1:7">
      <c r="A1485" s="549"/>
      <c r="B1485" s="550"/>
      <c r="C1485" s="551"/>
      <c r="D1485" s="552"/>
      <c r="E1485" s="553"/>
      <c r="F1485" s="525"/>
      <c r="G1485" s="560"/>
    </row>
    <row r="1486" spans="1:7">
      <c r="A1486" s="549"/>
      <c r="B1486" s="550"/>
      <c r="C1486" s="551"/>
      <c r="D1486" s="552"/>
      <c r="E1486" s="553"/>
      <c r="F1486" s="525"/>
      <c r="G1486" s="560"/>
    </row>
    <row r="1487" spans="1:7">
      <c r="A1487" s="549"/>
      <c r="B1487" s="550"/>
      <c r="C1487" s="551"/>
      <c r="D1487" s="552"/>
      <c r="E1487" s="553"/>
      <c r="F1487" s="525"/>
      <c r="G1487" s="560"/>
    </row>
    <row r="1488" spans="1:7">
      <c r="A1488" s="549"/>
      <c r="B1488" s="550"/>
      <c r="C1488" s="551"/>
      <c r="D1488" s="552"/>
      <c r="E1488" s="553"/>
      <c r="F1488" s="525"/>
      <c r="G1488" s="560"/>
    </row>
    <row r="1489" spans="1:7">
      <c r="A1489" s="549"/>
      <c r="B1489" s="550"/>
      <c r="C1489" s="551"/>
      <c r="D1489" s="552"/>
      <c r="E1489" s="553"/>
      <c r="F1489" s="525"/>
      <c r="G1489" s="560"/>
    </row>
    <row r="1490" spans="1:7">
      <c r="A1490" s="549"/>
      <c r="B1490" s="550"/>
      <c r="C1490" s="551"/>
      <c r="D1490" s="552"/>
      <c r="E1490" s="553"/>
      <c r="F1490" s="525"/>
      <c r="G1490" s="560"/>
    </row>
    <row r="1491" spans="1:7">
      <c r="A1491" s="549"/>
      <c r="B1491" s="550"/>
      <c r="C1491" s="551"/>
      <c r="D1491" s="552"/>
      <c r="E1491" s="553"/>
      <c r="F1491" s="525"/>
      <c r="G1491" s="560"/>
    </row>
    <row r="1492" spans="1:7">
      <c r="A1492" s="549"/>
      <c r="B1492" s="550"/>
      <c r="C1492" s="551"/>
      <c r="D1492" s="552"/>
      <c r="E1492" s="553"/>
      <c r="F1492" s="525"/>
      <c r="G1492" s="560"/>
    </row>
    <row r="1493" spans="1:7">
      <c r="A1493" s="549"/>
      <c r="B1493" s="550"/>
      <c r="C1493" s="551"/>
      <c r="D1493" s="552"/>
      <c r="E1493" s="553"/>
      <c r="F1493" s="525"/>
      <c r="G1493" s="560"/>
    </row>
    <row r="1494" spans="1:7">
      <c r="A1494" s="549"/>
      <c r="B1494" s="550"/>
      <c r="C1494" s="551"/>
      <c r="D1494" s="552"/>
      <c r="E1494" s="553"/>
      <c r="F1494" s="525"/>
      <c r="G1494" s="560"/>
    </row>
    <row r="1495" spans="1:7">
      <c r="A1495" s="549"/>
      <c r="B1495" s="550"/>
      <c r="C1495" s="551"/>
      <c r="D1495" s="552"/>
      <c r="E1495" s="553"/>
      <c r="F1495" s="525"/>
      <c r="G1495" s="560"/>
    </row>
    <row r="1496" spans="1:7">
      <c r="A1496" s="549"/>
      <c r="B1496" s="550"/>
      <c r="C1496" s="551"/>
      <c r="D1496" s="552"/>
      <c r="E1496" s="553"/>
      <c r="F1496" s="525"/>
      <c r="G1496" s="560"/>
    </row>
    <row r="1497" spans="1:7">
      <c r="A1497" s="549"/>
      <c r="B1497" s="550"/>
      <c r="C1497" s="551"/>
      <c r="D1497" s="552"/>
      <c r="E1497" s="553"/>
      <c r="F1497" s="525"/>
      <c r="G1497" s="560"/>
    </row>
    <row r="1498" spans="1:7">
      <c r="A1498" s="549"/>
      <c r="B1498" s="550"/>
      <c r="C1498" s="551"/>
      <c r="D1498" s="552"/>
      <c r="E1498" s="553"/>
      <c r="F1498" s="525"/>
      <c r="G1498" s="560"/>
    </row>
    <row r="1499" spans="1:7">
      <c r="A1499" s="549"/>
      <c r="B1499" s="550"/>
      <c r="C1499" s="551"/>
      <c r="D1499" s="552"/>
      <c r="E1499" s="553"/>
      <c r="F1499" s="525"/>
      <c r="G1499" s="560"/>
    </row>
    <row r="1500" spans="1:7">
      <c r="A1500" s="549"/>
      <c r="B1500" s="550"/>
      <c r="C1500" s="551"/>
      <c r="D1500" s="552"/>
      <c r="E1500" s="553"/>
      <c r="F1500" s="525"/>
      <c r="G1500" s="560"/>
    </row>
    <row r="1501" spans="1:7">
      <c r="A1501" s="549"/>
      <c r="B1501" s="550"/>
      <c r="C1501" s="551"/>
      <c r="D1501" s="552"/>
      <c r="E1501" s="553"/>
      <c r="F1501" s="525"/>
      <c r="G1501" s="560"/>
    </row>
    <row r="1502" spans="1:7">
      <c r="A1502" s="549"/>
      <c r="B1502" s="550"/>
      <c r="C1502" s="551"/>
      <c r="D1502" s="552"/>
      <c r="E1502" s="553"/>
      <c r="F1502" s="525"/>
      <c r="G1502" s="560"/>
    </row>
    <row r="1503" spans="1:7">
      <c r="A1503" s="549"/>
      <c r="B1503" s="550"/>
      <c r="C1503" s="551"/>
      <c r="D1503" s="552"/>
      <c r="E1503" s="553"/>
      <c r="F1503" s="525"/>
      <c r="G1503" s="560"/>
    </row>
    <row r="1504" spans="1:7">
      <c r="A1504" s="549"/>
      <c r="B1504" s="550"/>
      <c r="C1504" s="551"/>
      <c r="D1504" s="552"/>
      <c r="E1504" s="553"/>
      <c r="F1504" s="525"/>
      <c r="G1504" s="560"/>
    </row>
    <row r="1505" spans="1:7">
      <c r="A1505" s="549"/>
      <c r="B1505" s="550"/>
      <c r="C1505" s="551"/>
      <c r="D1505" s="552"/>
      <c r="E1505" s="553"/>
      <c r="F1505" s="525"/>
      <c r="G1505" s="560"/>
    </row>
    <row r="1506" spans="1:7">
      <c r="A1506" s="549"/>
      <c r="B1506" s="550"/>
      <c r="C1506" s="551"/>
      <c r="D1506" s="552"/>
      <c r="E1506" s="553"/>
      <c r="F1506" s="525"/>
      <c r="G1506" s="560"/>
    </row>
    <row r="1507" spans="1:7">
      <c r="A1507" s="549"/>
      <c r="B1507" s="550"/>
      <c r="C1507" s="551"/>
      <c r="D1507" s="552"/>
      <c r="E1507" s="553"/>
      <c r="F1507" s="525"/>
      <c r="G1507" s="560"/>
    </row>
    <row r="1508" spans="1:7">
      <c r="A1508" s="549"/>
      <c r="B1508" s="550"/>
      <c r="C1508" s="551"/>
      <c r="D1508" s="552"/>
      <c r="E1508" s="553"/>
      <c r="F1508" s="525"/>
      <c r="G1508" s="560"/>
    </row>
    <row r="1509" spans="1:7">
      <c r="A1509" s="549"/>
      <c r="B1509" s="550"/>
      <c r="C1509" s="551"/>
      <c r="D1509" s="552"/>
      <c r="E1509" s="553"/>
      <c r="F1509" s="525"/>
      <c r="G1509" s="560"/>
    </row>
    <row r="1510" spans="1:7">
      <c r="A1510" s="549"/>
      <c r="B1510" s="550"/>
      <c r="C1510" s="551"/>
      <c r="D1510" s="552"/>
      <c r="E1510" s="553"/>
      <c r="F1510" s="525"/>
      <c r="G1510" s="560"/>
    </row>
    <row r="1511" spans="1:7">
      <c r="A1511" s="549"/>
      <c r="B1511" s="550"/>
      <c r="C1511" s="551"/>
      <c r="D1511" s="552"/>
      <c r="E1511" s="553"/>
      <c r="F1511" s="525"/>
      <c r="G1511" s="560"/>
    </row>
    <row r="1512" spans="1:7">
      <c r="A1512" s="549"/>
      <c r="B1512" s="550"/>
      <c r="C1512" s="551"/>
      <c r="D1512" s="552"/>
      <c r="E1512" s="553"/>
      <c r="F1512" s="525"/>
      <c r="G1512" s="560"/>
    </row>
    <row r="1513" spans="1:7">
      <c r="A1513" s="549"/>
      <c r="B1513" s="550"/>
      <c r="C1513" s="551"/>
      <c r="D1513" s="552"/>
      <c r="E1513" s="553"/>
      <c r="F1513" s="525"/>
      <c r="G1513" s="560"/>
    </row>
    <row r="1514" spans="1:7">
      <c r="A1514" s="549"/>
      <c r="B1514" s="550"/>
      <c r="C1514" s="551"/>
      <c r="D1514" s="552"/>
      <c r="E1514" s="553"/>
      <c r="F1514" s="525"/>
      <c r="G1514" s="560"/>
    </row>
    <row r="1515" spans="1:7">
      <c r="A1515" s="549"/>
      <c r="B1515" s="550"/>
      <c r="C1515" s="551"/>
      <c r="D1515" s="552"/>
      <c r="E1515" s="553"/>
      <c r="F1515" s="525"/>
      <c r="G1515" s="560"/>
    </row>
    <row r="1516" spans="1:7">
      <c r="A1516" s="549"/>
      <c r="B1516" s="550"/>
      <c r="C1516" s="551"/>
      <c r="D1516" s="552"/>
      <c r="E1516" s="553"/>
      <c r="F1516" s="525"/>
      <c r="G1516" s="560"/>
    </row>
    <row r="1517" spans="1:7">
      <c r="A1517" s="549"/>
      <c r="B1517" s="550"/>
      <c r="C1517" s="551"/>
      <c r="D1517" s="552"/>
      <c r="E1517" s="553"/>
      <c r="F1517" s="525"/>
      <c r="G1517" s="560"/>
    </row>
    <row r="1518" spans="1:7">
      <c r="A1518" s="549"/>
      <c r="B1518" s="550"/>
      <c r="C1518" s="551"/>
      <c r="D1518" s="552"/>
      <c r="E1518" s="553"/>
      <c r="F1518" s="525"/>
      <c r="G1518" s="560"/>
    </row>
    <row r="1519" spans="1:7">
      <c r="A1519" s="549"/>
      <c r="B1519" s="550"/>
      <c r="C1519" s="551"/>
      <c r="D1519" s="552"/>
      <c r="E1519" s="553"/>
      <c r="F1519" s="525"/>
      <c r="G1519" s="560"/>
    </row>
    <row r="1520" spans="1:7">
      <c r="A1520" s="549"/>
      <c r="B1520" s="550"/>
      <c r="C1520" s="551"/>
      <c r="D1520" s="552"/>
      <c r="E1520" s="553"/>
      <c r="F1520" s="525"/>
      <c r="G1520" s="560"/>
    </row>
    <row r="1521" spans="1:7">
      <c r="A1521" s="549"/>
      <c r="B1521" s="550"/>
      <c r="C1521" s="551"/>
      <c r="D1521" s="552"/>
      <c r="E1521" s="553"/>
      <c r="F1521" s="525"/>
      <c r="G1521" s="560"/>
    </row>
    <row r="1522" spans="1:7">
      <c r="A1522" s="549"/>
      <c r="B1522" s="550"/>
      <c r="C1522" s="551"/>
      <c r="D1522" s="552"/>
      <c r="E1522" s="553"/>
      <c r="F1522" s="525"/>
      <c r="G1522" s="560"/>
    </row>
    <row r="1523" spans="1:7">
      <c r="A1523" s="549"/>
      <c r="B1523" s="550"/>
      <c r="C1523" s="551"/>
      <c r="D1523" s="552"/>
      <c r="E1523" s="553"/>
      <c r="F1523" s="525"/>
      <c r="G1523" s="560"/>
    </row>
    <row r="1524" spans="1:7">
      <c r="A1524" s="549"/>
      <c r="B1524" s="550"/>
      <c r="C1524" s="551"/>
      <c r="D1524" s="552"/>
      <c r="E1524" s="553"/>
      <c r="F1524" s="525"/>
      <c r="G1524" s="560"/>
    </row>
    <row r="1525" spans="1:7">
      <c r="A1525" s="549"/>
      <c r="B1525" s="550"/>
      <c r="C1525" s="551"/>
      <c r="D1525" s="552"/>
      <c r="E1525" s="553"/>
      <c r="F1525" s="525"/>
      <c r="G1525" s="560"/>
    </row>
    <row r="1526" spans="1:7">
      <c r="A1526" s="549"/>
      <c r="B1526" s="550"/>
      <c r="C1526" s="551"/>
      <c r="D1526" s="552"/>
      <c r="E1526" s="553"/>
      <c r="F1526" s="525"/>
      <c r="G1526" s="560"/>
    </row>
    <row r="1527" spans="1:7">
      <c r="A1527" s="549"/>
      <c r="B1527" s="550"/>
      <c r="C1527" s="551"/>
      <c r="D1527" s="552"/>
      <c r="E1527" s="553"/>
      <c r="F1527" s="525"/>
      <c r="G1527" s="560"/>
    </row>
    <row r="1528" spans="1:7">
      <c r="A1528" s="549"/>
      <c r="B1528" s="550"/>
      <c r="C1528" s="551"/>
      <c r="D1528" s="552"/>
      <c r="E1528" s="553"/>
      <c r="F1528" s="525"/>
      <c r="G1528" s="560"/>
    </row>
    <row r="1529" spans="1:7">
      <c r="A1529" s="549"/>
      <c r="B1529" s="550"/>
      <c r="C1529" s="551"/>
      <c r="D1529" s="552"/>
      <c r="E1529" s="553"/>
      <c r="F1529" s="525"/>
      <c r="G1529" s="560"/>
    </row>
    <row r="1530" spans="1:7">
      <c r="A1530" s="549"/>
      <c r="B1530" s="550"/>
      <c r="C1530" s="551"/>
      <c r="D1530" s="552"/>
      <c r="E1530" s="553"/>
      <c r="F1530" s="525"/>
      <c r="G1530" s="560"/>
    </row>
    <row r="1531" spans="1:7">
      <c r="A1531" s="549"/>
      <c r="B1531" s="550"/>
      <c r="C1531" s="551"/>
      <c r="D1531" s="552"/>
      <c r="E1531" s="553"/>
      <c r="F1531" s="525"/>
      <c r="G1531" s="560"/>
    </row>
    <row r="1532" spans="1:7">
      <c r="A1532" s="549"/>
      <c r="B1532" s="550"/>
      <c r="C1532" s="551"/>
      <c r="D1532" s="552"/>
      <c r="E1532" s="553"/>
      <c r="F1532" s="525"/>
      <c r="G1532" s="560"/>
    </row>
    <row r="1533" spans="1:7">
      <c r="A1533" s="549"/>
      <c r="B1533" s="550"/>
      <c r="C1533" s="551"/>
      <c r="D1533" s="552"/>
      <c r="E1533" s="553"/>
      <c r="F1533" s="525"/>
      <c r="G1533" s="560"/>
    </row>
    <row r="1534" spans="1:7">
      <c r="A1534" s="549"/>
      <c r="B1534" s="550"/>
      <c r="C1534" s="551"/>
      <c r="D1534" s="552"/>
      <c r="E1534" s="553"/>
      <c r="F1534" s="525"/>
      <c r="G1534" s="560"/>
    </row>
    <row r="1535" spans="1:7">
      <c r="A1535" s="549"/>
      <c r="B1535" s="550"/>
      <c r="C1535" s="551"/>
      <c r="D1535" s="552"/>
      <c r="E1535" s="553"/>
      <c r="F1535" s="525"/>
      <c r="G1535" s="560"/>
    </row>
    <row r="1536" spans="1:7">
      <c r="A1536" s="549"/>
      <c r="B1536" s="550"/>
      <c r="C1536" s="551"/>
      <c r="D1536" s="552"/>
      <c r="E1536" s="553"/>
      <c r="F1536" s="525"/>
      <c r="G1536" s="560"/>
    </row>
    <row r="1537" spans="1:7">
      <c r="A1537" s="549"/>
      <c r="B1537" s="550"/>
      <c r="C1537" s="551"/>
      <c r="D1537" s="552"/>
      <c r="E1537" s="553"/>
      <c r="F1537" s="525"/>
      <c r="G1537" s="560"/>
    </row>
    <row r="1538" spans="1:7">
      <c r="A1538" s="549"/>
      <c r="B1538" s="550"/>
      <c r="C1538" s="551"/>
      <c r="D1538" s="552"/>
      <c r="E1538" s="553"/>
      <c r="F1538" s="525"/>
      <c r="G1538" s="560"/>
    </row>
    <row r="1539" spans="1:7">
      <c r="A1539" s="549"/>
      <c r="B1539" s="550"/>
      <c r="C1539" s="551"/>
      <c r="D1539" s="552"/>
      <c r="E1539" s="553"/>
      <c r="F1539" s="525"/>
      <c r="G1539" s="560"/>
    </row>
    <row r="1540" spans="1:7">
      <c r="A1540" s="549"/>
      <c r="B1540" s="550"/>
      <c r="C1540" s="551"/>
      <c r="D1540" s="552"/>
      <c r="E1540" s="553"/>
      <c r="F1540" s="525"/>
      <c r="G1540" s="560"/>
    </row>
    <row r="1541" spans="1:7">
      <c r="A1541" s="549"/>
      <c r="B1541" s="550"/>
      <c r="C1541" s="551"/>
      <c r="D1541" s="552"/>
      <c r="E1541" s="553"/>
      <c r="F1541" s="525"/>
      <c r="G1541" s="560"/>
    </row>
    <row r="1542" spans="1:7">
      <c r="A1542" s="549"/>
      <c r="B1542" s="550"/>
      <c r="C1542" s="551"/>
      <c r="D1542" s="552"/>
      <c r="E1542" s="553"/>
      <c r="F1542" s="525"/>
      <c r="G1542" s="560"/>
    </row>
    <row r="1543" spans="1:7">
      <c r="A1543" s="549"/>
      <c r="B1543" s="550"/>
      <c r="C1543" s="551"/>
      <c r="D1543" s="552"/>
      <c r="E1543" s="553"/>
      <c r="F1543" s="525"/>
      <c r="G1543" s="560"/>
    </row>
    <row r="1544" spans="1:7">
      <c r="A1544" s="549"/>
      <c r="B1544" s="550"/>
      <c r="C1544" s="551"/>
      <c r="D1544" s="552"/>
      <c r="E1544" s="553"/>
      <c r="F1544" s="525"/>
      <c r="G1544" s="560"/>
    </row>
    <row r="1545" spans="1:7">
      <c r="A1545" s="549"/>
      <c r="B1545" s="550"/>
      <c r="C1545" s="551"/>
      <c r="D1545" s="552"/>
      <c r="E1545" s="553"/>
      <c r="F1545" s="525"/>
      <c r="G1545" s="560"/>
    </row>
    <row r="1546" spans="1:7">
      <c r="A1546" s="549"/>
      <c r="B1546" s="550"/>
      <c r="C1546" s="551"/>
      <c r="D1546" s="552"/>
      <c r="E1546" s="553"/>
      <c r="F1546" s="525"/>
      <c r="G1546" s="560"/>
    </row>
    <row r="1547" spans="1:7">
      <c r="A1547" s="549"/>
      <c r="B1547" s="550"/>
      <c r="C1547" s="551"/>
      <c r="D1547" s="552"/>
      <c r="E1547" s="553"/>
      <c r="F1547" s="525"/>
      <c r="G1547" s="560"/>
    </row>
    <row r="1548" spans="1:7">
      <c r="A1548" s="549"/>
      <c r="B1548" s="550"/>
      <c r="C1548" s="551"/>
      <c r="D1548" s="552"/>
      <c r="E1548" s="553"/>
      <c r="F1548" s="525"/>
      <c r="G1548" s="560"/>
    </row>
    <row r="1549" spans="1:7">
      <c r="A1549" s="549"/>
      <c r="B1549" s="550"/>
      <c r="C1549" s="551"/>
      <c r="D1549" s="552"/>
      <c r="E1549" s="553"/>
      <c r="F1549" s="525"/>
      <c r="G1549" s="560"/>
    </row>
    <row r="1550" spans="1:7">
      <c r="A1550" s="549"/>
      <c r="B1550" s="550"/>
      <c r="C1550" s="551"/>
      <c r="D1550" s="552"/>
      <c r="E1550" s="553"/>
      <c r="F1550" s="525"/>
      <c r="G1550" s="560"/>
    </row>
    <row r="1551" spans="1:7">
      <c r="A1551" s="549"/>
      <c r="B1551" s="550"/>
      <c r="C1551" s="551"/>
      <c r="D1551" s="552"/>
      <c r="E1551" s="553"/>
      <c r="F1551" s="525"/>
      <c r="G1551" s="560"/>
    </row>
    <row r="1552" spans="1:7">
      <c r="A1552" s="549"/>
      <c r="B1552" s="550"/>
      <c r="C1552" s="551"/>
      <c r="D1552" s="552"/>
      <c r="E1552" s="553"/>
      <c r="F1552" s="525"/>
      <c r="G1552" s="560"/>
    </row>
    <row r="1553" spans="1:7">
      <c r="A1553" s="549"/>
      <c r="B1553" s="550"/>
      <c r="C1553" s="551"/>
      <c r="D1553" s="552"/>
      <c r="E1553" s="553"/>
      <c r="F1553" s="525"/>
      <c r="G1553" s="560"/>
    </row>
    <row r="1554" spans="1:7">
      <c r="A1554" s="549"/>
      <c r="B1554" s="550"/>
      <c r="C1554" s="551"/>
      <c r="D1554" s="552"/>
      <c r="E1554" s="553"/>
      <c r="F1554" s="525"/>
      <c r="G1554" s="560"/>
    </row>
    <row r="1555" spans="1:7">
      <c r="A1555" s="549"/>
      <c r="B1555" s="550"/>
      <c r="C1555" s="551"/>
      <c r="D1555" s="552"/>
      <c r="E1555" s="553"/>
      <c r="F1555" s="525"/>
      <c r="G1555" s="560"/>
    </row>
    <row r="1556" spans="1:7">
      <c r="A1556" s="549"/>
      <c r="B1556" s="550"/>
      <c r="C1556" s="551"/>
      <c r="D1556" s="552"/>
      <c r="E1556" s="553"/>
      <c r="F1556" s="525"/>
      <c r="G1556" s="560"/>
    </row>
    <row r="1557" spans="1:7">
      <c r="A1557" s="549"/>
      <c r="B1557" s="550"/>
      <c r="C1557" s="551"/>
      <c r="D1557" s="552"/>
      <c r="E1557" s="553"/>
      <c r="F1557" s="525"/>
      <c r="G1557" s="560"/>
    </row>
    <row r="1558" spans="1:7">
      <c r="A1558" s="549"/>
      <c r="B1558" s="550"/>
      <c r="C1558" s="551"/>
      <c r="D1558" s="552"/>
      <c r="E1558" s="553"/>
      <c r="F1558" s="525"/>
      <c r="G1558" s="560"/>
    </row>
    <row r="1559" spans="1:7">
      <c r="A1559" s="549"/>
      <c r="B1559" s="550"/>
      <c r="C1559" s="551"/>
      <c r="D1559" s="552"/>
      <c r="E1559" s="553"/>
      <c r="F1559" s="525"/>
      <c r="G1559" s="560"/>
    </row>
    <row r="1560" spans="1:7">
      <c r="A1560" s="549"/>
      <c r="B1560" s="550"/>
      <c r="C1560" s="551"/>
      <c r="D1560" s="552"/>
      <c r="E1560" s="553"/>
      <c r="F1560" s="525"/>
      <c r="G1560" s="560"/>
    </row>
    <row r="1561" spans="1:7">
      <c r="A1561" s="549"/>
      <c r="B1561" s="550"/>
      <c r="C1561" s="551"/>
      <c r="D1561" s="552"/>
      <c r="E1561" s="553"/>
      <c r="F1561" s="525"/>
      <c r="G1561" s="560"/>
    </row>
    <row r="1562" spans="1:7">
      <c r="A1562" s="549"/>
      <c r="B1562" s="550"/>
      <c r="C1562" s="551"/>
      <c r="D1562" s="552"/>
      <c r="E1562" s="553"/>
      <c r="F1562" s="525"/>
      <c r="G1562" s="560"/>
    </row>
    <row r="1563" spans="1:7">
      <c r="A1563" s="549"/>
      <c r="B1563" s="550"/>
      <c r="C1563" s="551"/>
      <c r="D1563" s="552"/>
      <c r="E1563" s="553"/>
      <c r="F1563" s="525"/>
      <c r="G1563" s="560"/>
    </row>
    <row r="1564" spans="1:7">
      <c r="A1564" s="549"/>
      <c r="B1564" s="550"/>
      <c r="C1564" s="551"/>
      <c r="D1564" s="552"/>
      <c r="E1564" s="553"/>
      <c r="F1564" s="525"/>
      <c r="G1564" s="560"/>
    </row>
    <row r="1565" spans="1:7">
      <c r="A1565" s="549"/>
      <c r="B1565" s="550"/>
      <c r="C1565" s="551"/>
      <c r="D1565" s="552"/>
      <c r="E1565" s="553"/>
      <c r="F1565" s="525"/>
      <c r="G1565" s="560"/>
    </row>
    <row r="1566" spans="1:7">
      <c r="A1566" s="549"/>
      <c r="B1566" s="550"/>
      <c r="C1566" s="551"/>
      <c r="D1566" s="552"/>
      <c r="E1566" s="553"/>
      <c r="F1566" s="525"/>
      <c r="G1566" s="560"/>
    </row>
    <row r="1567" spans="1:7">
      <c r="A1567" s="549"/>
      <c r="B1567" s="550"/>
      <c r="C1567" s="551"/>
      <c r="D1567" s="552"/>
      <c r="E1567" s="553"/>
      <c r="F1567" s="525"/>
      <c r="G1567" s="560"/>
    </row>
    <row r="1568" spans="1:7">
      <c r="A1568" s="549"/>
      <c r="B1568" s="550"/>
      <c r="C1568" s="551"/>
      <c r="D1568" s="552"/>
      <c r="E1568" s="553"/>
      <c r="F1568" s="525"/>
      <c r="G1568" s="560"/>
    </row>
    <row r="1569" spans="1:7">
      <c r="A1569" s="549"/>
      <c r="B1569" s="550"/>
      <c r="C1569" s="551"/>
      <c r="D1569" s="552"/>
      <c r="E1569" s="553"/>
      <c r="F1569" s="525"/>
      <c r="G1569" s="560"/>
    </row>
    <row r="1570" spans="1:7">
      <c r="A1570" s="549"/>
      <c r="B1570" s="550"/>
      <c r="C1570" s="551"/>
      <c r="D1570" s="552"/>
      <c r="E1570" s="553"/>
      <c r="F1570" s="525"/>
      <c r="G1570" s="560"/>
    </row>
    <row r="1571" spans="1:7">
      <c r="A1571" s="549"/>
      <c r="B1571" s="550"/>
      <c r="C1571" s="551"/>
      <c r="D1571" s="552"/>
      <c r="E1571" s="553"/>
      <c r="F1571" s="525"/>
      <c r="G1571" s="560"/>
    </row>
    <row r="1572" spans="1:7">
      <c r="A1572" s="549"/>
      <c r="B1572" s="550"/>
      <c r="C1572" s="551"/>
      <c r="D1572" s="552"/>
      <c r="E1572" s="553"/>
      <c r="F1572" s="525"/>
      <c r="G1572" s="560"/>
    </row>
    <row r="1573" spans="1:7">
      <c r="A1573" s="549"/>
      <c r="B1573" s="550"/>
      <c r="C1573" s="551"/>
      <c r="D1573" s="552"/>
      <c r="E1573" s="553"/>
      <c r="F1573" s="525"/>
      <c r="G1573" s="560"/>
    </row>
    <row r="1574" spans="1:7">
      <c r="A1574" s="549"/>
      <c r="B1574" s="550"/>
      <c r="C1574" s="551"/>
      <c r="D1574" s="552"/>
      <c r="E1574" s="553"/>
      <c r="F1574" s="525"/>
      <c r="G1574" s="560"/>
    </row>
    <row r="1575" spans="1:7">
      <c r="A1575" s="549"/>
      <c r="B1575" s="550"/>
      <c r="C1575" s="551"/>
      <c r="D1575" s="552"/>
      <c r="E1575" s="553"/>
      <c r="F1575" s="525"/>
      <c r="G1575" s="560"/>
    </row>
    <row r="1576" spans="1:7">
      <c r="A1576" s="549"/>
      <c r="B1576" s="550"/>
      <c r="C1576" s="551"/>
      <c r="D1576" s="552"/>
      <c r="E1576" s="553"/>
      <c r="F1576" s="525"/>
      <c r="G1576" s="560"/>
    </row>
    <row r="1577" spans="1:7">
      <c r="A1577" s="549"/>
      <c r="B1577" s="550"/>
      <c r="C1577" s="551"/>
      <c r="D1577" s="552"/>
      <c r="E1577" s="553"/>
      <c r="F1577" s="525"/>
      <c r="G1577" s="560"/>
    </row>
    <row r="1578" spans="1:7">
      <c r="A1578" s="549"/>
      <c r="B1578" s="550"/>
      <c r="C1578" s="551"/>
      <c r="D1578" s="552"/>
      <c r="E1578" s="553"/>
      <c r="F1578" s="525"/>
      <c r="G1578" s="560"/>
    </row>
    <row r="1579" spans="1:7">
      <c r="A1579" s="549"/>
      <c r="B1579" s="550"/>
      <c r="C1579" s="551"/>
      <c r="D1579" s="552"/>
      <c r="E1579" s="553"/>
      <c r="F1579" s="525"/>
      <c r="G1579" s="560"/>
    </row>
    <row r="1580" spans="1:7">
      <c r="A1580" s="549"/>
      <c r="B1580" s="550"/>
      <c r="C1580" s="551"/>
      <c r="D1580" s="552"/>
      <c r="E1580" s="553"/>
      <c r="F1580" s="525"/>
      <c r="G1580" s="560"/>
    </row>
    <row r="1581" spans="1:7">
      <c r="A1581" s="549"/>
      <c r="B1581" s="550"/>
      <c r="C1581" s="551"/>
      <c r="D1581" s="552"/>
      <c r="E1581" s="553"/>
      <c r="F1581" s="525"/>
      <c r="G1581" s="560"/>
    </row>
    <row r="1582" spans="1:7">
      <c r="A1582" s="549"/>
      <c r="B1582" s="550"/>
      <c r="C1582" s="551"/>
      <c r="D1582" s="552"/>
      <c r="E1582" s="553"/>
      <c r="F1582" s="525"/>
      <c r="G1582" s="560"/>
    </row>
    <row r="1583" spans="1:7">
      <c r="A1583" s="549"/>
      <c r="B1583" s="550"/>
      <c r="C1583" s="551"/>
      <c r="D1583" s="552"/>
      <c r="E1583" s="553"/>
      <c r="F1583" s="525"/>
      <c r="G1583" s="560"/>
    </row>
    <row r="1584" spans="1:7">
      <c r="A1584" s="549"/>
      <c r="B1584" s="550"/>
      <c r="C1584" s="551"/>
      <c r="D1584" s="552"/>
      <c r="E1584" s="553"/>
      <c r="F1584" s="525"/>
      <c r="G1584" s="560"/>
    </row>
    <row r="1585" spans="1:7">
      <c r="A1585" s="549"/>
      <c r="B1585" s="550"/>
      <c r="C1585" s="551"/>
      <c r="D1585" s="552"/>
      <c r="E1585" s="553"/>
      <c r="F1585" s="525"/>
      <c r="G1585" s="560"/>
    </row>
    <row r="1586" spans="1:7">
      <c r="A1586" s="549"/>
      <c r="B1586" s="550"/>
      <c r="C1586" s="551"/>
      <c r="D1586" s="552"/>
      <c r="E1586" s="553"/>
      <c r="F1586" s="525"/>
      <c r="G1586" s="560"/>
    </row>
    <row r="1587" spans="1:7">
      <c r="A1587" s="549"/>
      <c r="B1587" s="550"/>
      <c r="C1587" s="551"/>
      <c r="D1587" s="552"/>
      <c r="E1587" s="553"/>
      <c r="F1587" s="525"/>
      <c r="G1587" s="560"/>
    </row>
    <row r="1588" spans="1:7">
      <c r="A1588" s="549"/>
      <c r="B1588" s="550"/>
      <c r="C1588" s="551"/>
      <c r="D1588" s="552"/>
      <c r="E1588" s="553"/>
      <c r="F1588" s="525"/>
      <c r="G1588" s="560"/>
    </row>
    <row r="1589" spans="1:7">
      <c r="A1589" s="549"/>
      <c r="B1589" s="550"/>
      <c r="C1589" s="551"/>
      <c r="D1589" s="552"/>
      <c r="E1589" s="553"/>
      <c r="F1589" s="525"/>
      <c r="G1589" s="560"/>
    </row>
    <row r="1590" spans="1:7">
      <c r="A1590" s="549"/>
      <c r="B1590" s="550"/>
      <c r="C1590" s="551"/>
      <c r="D1590" s="552"/>
      <c r="E1590" s="553"/>
      <c r="F1590" s="525"/>
      <c r="G1590" s="560"/>
    </row>
    <row r="1591" spans="1:7">
      <c r="A1591" s="549"/>
      <c r="B1591" s="550"/>
      <c r="C1591" s="551"/>
      <c r="D1591" s="552"/>
      <c r="E1591" s="553"/>
      <c r="F1591" s="525"/>
      <c r="G1591" s="560"/>
    </row>
    <row r="1592" spans="1:7">
      <c r="A1592" s="549"/>
      <c r="B1592" s="550"/>
      <c r="C1592" s="551"/>
      <c r="D1592" s="552"/>
      <c r="E1592" s="553"/>
      <c r="F1592" s="525"/>
      <c r="G1592" s="560"/>
    </row>
    <row r="1593" spans="1:7">
      <c r="A1593" s="549"/>
      <c r="B1593" s="550"/>
      <c r="C1593" s="551"/>
      <c r="D1593" s="552"/>
      <c r="E1593" s="553"/>
      <c r="F1593" s="525"/>
      <c r="G1593" s="560"/>
    </row>
    <row r="1594" spans="1:7">
      <c r="A1594" s="549"/>
      <c r="B1594" s="550"/>
      <c r="C1594" s="551"/>
      <c r="D1594" s="552"/>
      <c r="E1594" s="553"/>
      <c r="F1594" s="525"/>
      <c r="G1594" s="560"/>
    </row>
    <row r="1595" spans="1:7">
      <c r="A1595" s="549"/>
      <c r="B1595" s="550"/>
      <c r="C1595" s="551"/>
      <c r="D1595" s="552"/>
      <c r="E1595" s="553"/>
      <c r="F1595" s="525"/>
      <c r="G1595" s="560"/>
    </row>
    <row r="1596" spans="1:7">
      <c r="A1596" s="549"/>
      <c r="B1596" s="550"/>
      <c r="C1596" s="551"/>
      <c r="D1596" s="552"/>
      <c r="E1596" s="553"/>
      <c r="F1596" s="525"/>
      <c r="G1596" s="560"/>
    </row>
    <row r="1597" spans="1:7">
      <c r="A1597" s="549"/>
      <c r="B1597" s="550"/>
      <c r="C1597" s="551"/>
      <c r="D1597" s="552"/>
      <c r="E1597" s="553"/>
      <c r="F1597" s="525"/>
      <c r="G1597" s="560"/>
    </row>
    <row r="1598" spans="1:7">
      <c r="A1598" s="549"/>
      <c r="B1598" s="550"/>
      <c r="C1598" s="551"/>
      <c r="D1598" s="552"/>
      <c r="E1598" s="553"/>
      <c r="F1598" s="525"/>
      <c r="G1598" s="560"/>
    </row>
    <row r="1599" spans="1:7">
      <c r="A1599" s="549"/>
      <c r="B1599" s="550"/>
      <c r="C1599" s="551"/>
      <c r="D1599" s="552"/>
      <c r="E1599" s="553"/>
      <c r="F1599" s="525"/>
      <c r="G1599" s="560"/>
    </row>
    <row r="1600" spans="1:7">
      <c r="A1600" s="549"/>
      <c r="B1600" s="550"/>
      <c r="C1600" s="551"/>
      <c r="D1600" s="552"/>
      <c r="E1600" s="553"/>
      <c r="F1600" s="525"/>
      <c r="G1600" s="560"/>
    </row>
    <row r="1601" spans="1:7">
      <c r="A1601" s="549"/>
      <c r="B1601" s="550"/>
      <c r="C1601" s="551"/>
      <c r="D1601" s="552"/>
      <c r="E1601" s="553"/>
      <c r="F1601" s="525"/>
      <c r="G1601" s="560"/>
    </row>
    <row r="1602" spans="1:7">
      <c r="A1602" s="549"/>
      <c r="B1602" s="550"/>
      <c r="C1602" s="551"/>
      <c r="D1602" s="552"/>
      <c r="E1602" s="553"/>
      <c r="F1602" s="525"/>
      <c r="G1602" s="560"/>
    </row>
    <row r="1603" spans="1:7">
      <c r="A1603" s="549"/>
      <c r="B1603" s="550"/>
      <c r="C1603" s="551"/>
      <c r="D1603" s="552"/>
      <c r="E1603" s="553"/>
      <c r="F1603" s="525"/>
      <c r="G1603" s="560"/>
    </row>
    <row r="1604" spans="1:7">
      <c r="A1604" s="549"/>
      <c r="B1604" s="550"/>
      <c r="C1604" s="551"/>
      <c r="D1604" s="552"/>
      <c r="E1604" s="553"/>
      <c r="F1604" s="525"/>
      <c r="G1604" s="560"/>
    </row>
    <row r="1605" spans="1:7">
      <c r="A1605" s="549"/>
      <c r="B1605" s="550"/>
      <c r="C1605" s="551"/>
      <c r="D1605" s="552"/>
      <c r="E1605" s="553"/>
      <c r="F1605" s="525"/>
      <c r="G1605" s="560"/>
    </row>
    <row r="1606" spans="1:7">
      <c r="A1606" s="549"/>
      <c r="B1606" s="550"/>
      <c r="C1606" s="551"/>
      <c r="D1606" s="552"/>
      <c r="E1606" s="553"/>
      <c r="F1606" s="525"/>
      <c r="G1606" s="560"/>
    </row>
    <row r="1607" spans="1:7">
      <c r="A1607" s="549"/>
      <c r="B1607" s="550"/>
      <c r="C1607" s="551"/>
      <c r="D1607" s="552"/>
      <c r="E1607" s="553"/>
      <c r="F1607" s="525"/>
      <c r="G1607" s="560"/>
    </row>
    <row r="1608" spans="1:7">
      <c r="A1608" s="549"/>
      <c r="B1608" s="550"/>
      <c r="C1608" s="551"/>
      <c r="D1608" s="552"/>
      <c r="E1608" s="553"/>
      <c r="F1608" s="525"/>
      <c r="G1608" s="560"/>
    </row>
    <row r="1609" spans="1:7">
      <c r="A1609" s="549"/>
      <c r="B1609" s="550"/>
      <c r="C1609" s="551"/>
      <c r="D1609" s="552"/>
      <c r="E1609" s="553"/>
      <c r="F1609" s="525"/>
      <c r="G1609" s="560"/>
    </row>
    <row r="1610" spans="1:7">
      <c r="A1610" s="549"/>
      <c r="B1610" s="550"/>
      <c r="C1610" s="551"/>
      <c r="D1610" s="552"/>
      <c r="E1610" s="553"/>
      <c r="F1610" s="525"/>
      <c r="G1610" s="560"/>
    </row>
    <row r="1611" spans="1:7">
      <c r="A1611" s="549"/>
      <c r="B1611" s="550"/>
      <c r="C1611" s="551"/>
      <c r="D1611" s="552"/>
      <c r="E1611" s="553"/>
      <c r="F1611" s="525"/>
      <c r="G1611" s="560"/>
    </row>
    <row r="1612" spans="1:7">
      <c r="A1612" s="549"/>
      <c r="B1612" s="550"/>
      <c r="C1612" s="551"/>
      <c r="D1612" s="552"/>
      <c r="E1612" s="553"/>
      <c r="F1612" s="525"/>
      <c r="G1612" s="560"/>
    </row>
    <row r="1613" spans="1:7">
      <c r="A1613" s="549"/>
      <c r="B1613" s="550"/>
      <c r="C1613" s="551"/>
      <c r="D1613" s="552"/>
      <c r="E1613" s="553"/>
      <c r="F1613" s="525"/>
      <c r="G1613" s="560"/>
    </row>
    <row r="1614" spans="1:7">
      <c r="A1614" s="549"/>
      <c r="B1614" s="550"/>
      <c r="C1614" s="551"/>
      <c r="D1614" s="552"/>
      <c r="E1614" s="553"/>
      <c r="F1614" s="525"/>
      <c r="G1614" s="560"/>
    </row>
    <row r="1615" spans="1:7">
      <c r="A1615" s="549"/>
      <c r="B1615" s="550"/>
      <c r="C1615" s="551"/>
      <c r="D1615" s="552"/>
      <c r="E1615" s="553"/>
      <c r="F1615" s="525"/>
      <c r="G1615" s="560"/>
    </row>
    <row r="1616" spans="1:7">
      <c r="A1616" s="549"/>
      <c r="B1616" s="550"/>
      <c r="C1616" s="551"/>
      <c r="D1616" s="552"/>
      <c r="E1616" s="553"/>
      <c r="F1616" s="525"/>
      <c r="G1616" s="560"/>
    </row>
    <row r="1617" spans="1:7">
      <c r="A1617" s="549"/>
      <c r="B1617" s="550"/>
      <c r="C1617" s="551"/>
      <c r="D1617" s="552"/>
      <c r="E1617" s="553"/>
      <c r="F1617" s="525"/>
      <c r="G1617" s="560"/>
    </row>
    <row r="1618" spans="1:7">
      <c r="A1618" s="549"/>
      <c r="B1618" s="550"/>
      <c r="C1618" s="551"/>
      <c r="D1618" s="552"/>
      <c r="E1618" s="553"/>
      <c r="F1618" s="525"/>
      <c r="G1618" s="560"/>
    </row>
    <row r="1619" spans="1:7">
      <c r="A1619" s="549"/>
      <c r="B1619" s="550"/>
      <c r="C1619" s="551"/>
      <c r="D1619" s="552"/>
      <c r="E1619" s="553"/>
      <c r="F1619" s="525"/>
      <c r="G1619" s="560"/>
    </row>
    <row r="1620" spans="1:7">
      <c r="A1620" s="549"/>
      <c r="B1620" s="550"/>
      <c r="C1620" s="551"/>
      <c r="D1620" s="552"/>
      <c r="E1620" s="553"/>
      <c r="F1620" s="525"/>
      <c r="G1620" s="560"/>
    </row>
    <row r="1621" spans="1:7">
      <c r="A1621" s="549"/>
      <c r="B1621" s="550"/>
      <c r="C1621" s="551"/>
      <c r="D1621" s="552"/>
      <c r="E1621" s="553"/>
      <c r="F1621" s="525"/>
      <c r="G1621" s="560"/>
    </row>
    <row r="1622" spans="1:7">
      <c r="A1622" s="549"/>
      <c r="B1622" s="550"/>
      <c r="C1622" s="551"/>
      <c r="D1622" s="552"/>
      <c r="E1622" s="553"/>
      <c r="F1622" s="525"/>
      <c r="G1622" s="560"/>
    </row>
    <row r="1623" spans="1:7">
      <c r="A1623" s="549"/>
      <c r="B1623" s="550"/>
      <c r="C1623" s="551"/>
      <c r="D1623" s="552"/>
      <c r="E1623" s="553"/>
      <c r="F1623" s="525"/>
      <c r="G1623" s="560"/>
    </row>
    <row r="1624" spans="1:7">
      <c r="A1624" s="549"/>
      <c r="B1624" s="550"/>
      <c r="C1624" s="551"/>
      <c r="D1624" s="552"/>
      <c r="E1624" s="553"/>
      <c r="F1624" s="525"/>
      <c r="G1624" s="560"/>
    </row>
    <row r="1625" spans="1:7">
      <c r="A1625" s="549"/>
      <c r="B1625" s="550"/>
      <c r="C1625" s="551"/>
      <c r="D1625" s="552"/>
      <c r="E1625" s="553"/>
      <c r="F1625" s="525"/>
      <c r="G1625" s="560"/>
    </row>
    <row r="1626" spans="1:7">
      <c r="A1626" s="549"/>
      <c r="B1626" s="550"/>
      <c r="C1626" s="551"/>
      <c r="D1626" s="552"/>
      <c r="E1626" s="553"/>
      <c r="F1626" s="525"/>
      <c r="G1626" s="560"/>
    </row>
    <row r="1627" spans="1:7">
      <c r="A1627" s="549"/>
      <c r="B1627" s="550"/>
      <c r="C1627" s="551"/>
      <c r="D1627" s="552"/>
      <c r="E1627" s="553"/>
      <c r="F1627" s="525"/>
      <c r="G1627" s="560"/>
    </row>
    <row r="1628" spans="1:7">
      <c r="A1628" s="549"/>
      <c r="B1628" s="550"/>
      <c r="C1628" s="551"/>
      <c r="D1628" s="552"/>
      <c r="E1628" s="553"/>
      <c r="F1628" s="525"/>
      <c r="G1628" s="560"/>
    </row>
    <row r="1629" spans="1:7">
      <c r="A1629" s="549"/>
      <c r="B1629" s="550"/>
      <c r="C1629" s="551"/>
      <c r="D1629" s="552"/>
      <c r="E1629" s="553"/>
      <c r="F1629" s="525"/>
      <c r="G1629" s="560"/>
    </row>
    <row r="1630" spans="1:7">
      <c r="A1630" s="549"/>
      <c r="B1630" s="550"/>
      <c r="C1630" s="551"/>
      <c r="D1630" s="552"/>
      <c r="E1630" s="553"/>
      <c r="F1630" s="525"/>
      <c r="G1630" s="560"/>
    </row>
    <row r="1631" spans="1:7">
      <c r="A1631" s="549"/>
      <c r="B1631" s="550"/>
      <c r="C1631" s="551"/>
      <c r="D1631" s="552"/>
      <c r="E1631" s="553"/>
      <c r="F1631" s="525"/>
      <c r="G1631" s="560"/>
    </row>
    <row r="1632" spans="1:7">
      <c r="A1632" s="549"/>
      <c r="B1632" s="550"/>
      <c r="C1632" s="551"/>
      <c r="D1632" s="552"/>
      <c r="E1632" s="553"/>
      <c r="F1632" s="525"/>
      <c r="G1632" s="560"/>
    </row>
    <row r="1633" spans="1:7">
      <c r="A1633" s="549"/>
      <c r="B1633" s="550"/>
      <c r="C1633" s="551"/>
      <c r="D1633" s="552"/>
      <c r="E1633" s="553"/>
      <c r="F1633" s="525"/>
      <c r="G1633" s="560"/>
    </row>
    <row r="1634" spans="1:7">
      <c r="A1634" s="549"/>
      <c r="B1634" s="550"/>
      <c r="C1634" s="551"/>
      <c r="D1634" s="552"/>
      <c r="E1634" s="553"/>
      <c r="F1634" s="525"/>
      <c r="G1634" s="560"/>
    </row>
    <row r="1635" spans="1:7">
      <c r="A1635" s="549"/>
      <c r="B1635" s="550"/>
      <c r="C1635" s="551"/>
      <c r="D1635" s="552"/>
      <c r="E1635" s="553"/>
      <c r="F1635" s="525"/>
      <c r="G1635" s="560"/>
    </row>
    <row r="1636" spans="1:7">
      <c r="A1636" s="549"/>
      <c r="B1636" s="550"/>
      <c r="C1636" s="551"/>
      <c r="D1636" s="552"/>
      <c r="E1636" s="553"/>
      <c r="F1636" s="525"/>
      <c r="G1636" s="560"/>
    </row>
    <row r="1637" spans="1:7">
      <c r="A1637" s="549"/>
      <c r="B1637" s="550"/>
      <c r="C1637" s="551"/>
      <c r="D1637" s="552"/>
      <c r="E1637" s="553"/>
      <c r="F1637" s="525"/>
      <c r="G1637" s="560"/>
    </row>
    <row r="1638" spans="1:7">
      <c r="A1638" s="549"/>
      <c r="B1638" s="550"/>
      <c r="C1638" s="551"/>
      <c r="D1638" s="552"/>
      <c r="E1638" s="553"/>
      <c r="F1638" s="525"/>
      <c r="G1638" s="560"/>
    </row>
    <row r="1639" spans="1:7">
      <c r="A1639" s="549"/>
      <c r="B1639" s="550"/>
      <c r="C1639" s="551"/>
      <c r="D1639" s="552"/>
      <c r="E1639" s="553"/>
      <c r="F1639" s="525"/>
      <c r="G1639" s="560"/>
    </row>
    <row r="1640" spans="1:7">
      <c r="A1640" s="549"/>
      <c r="B1640" s="550"/>
      <c r="C1640" s="551"/>
      <c r="D1640" s="552"/>
      <c r="E1640" s="553"/>
      <c r="F1640" s="525"/>
      <c r="G1640" s="560"/>
    </row>
    <row r="1641" spans="1:7">
      <c r="A1641" s="549"/>
      <c r="B1641" s="550"/>
      <c r="C1641" s="551"/>
      <c r="D1641" s="552"/>
      <c r="E1641" s="553"/>
      <c r="F1641" s="525"/>
      <c r="G1641" s="560"/>
    </row>
    <row r="1642" spans="1:7">
      <c r="A1642" s="549"/>
      <c r="B1642" s="550"/>
      <c r="C1642" s="551"/>
      <c r="D1642" s="552"/>
      <c r="E1642" s="553"/>
      <c r="F1642" s="525"/>
      <c r="G1642" s="560"/>
    </row>
    <row r="1643" spans="1:7">
      <c r="A1643" s="549"/>
      <c r="B1643" s="550"/>
      <c r="C1643" s="551"/>
      <c r="D1643" s="552"/>
      <c r="E1643" s="553"/>
      <c r="F1643" s="525"/>
      <c r="G1643" s="560"/>
    </row>
    <row r="1644" spans="1:7">
      <c r="A1644" s="549"/>
      <c r="B1644" s="550"/>
      <c r="C1644" s="551"/>
      <c r="D1644" s="552"/>
      <c r="E1644" s="553"/>
      <c r="F1644" s="525"/>
      <c r="G1644" s="560"/>
    </row>
    <row r="1645" spans="1:7">
      <c r="A1645" s="549"/>
      <c r="B1645" s="550"/>
      <c r="C1645" s="551"/>
      <c r="D1645" s="552"/>
      <c r="E1645" s="553"/>
      <c r="F1645" s="525"/>
      <c r="G1645" s="560"/>
    </row>
    <row r="1646" spans="1:7">
      <c r="A1646" s="549"/>
      <c r="B1646" s="550"/>
      <c r="C1646" s="551"/>
      <c r="D1646" s="552"/>
      <c r="E1646" s="553"/>
      <c r="F1646" s="525"/>
      <c r="G1646" s="560"/>
    </row>
    <row r="1647" spans="1:7">
      <c r="A1647" s="549"/>
      <c r="B1647" s="550"/>
      <c r="C1647" s="551"/>
      <c r="D1647" s="552"/>
      <c r="E1647" s="553"/>
      <c r="F1647" s="525"/>
      <c r="G1647" s="560"/>
    </row>
    <row r="1648" spans="1:7">
      <c r="A1648" s="549"/>
      <c r="B1648" s="550"/>
      <c r="C1648" s="551"/>
      <c r="D1648" s="552"/>
      <c r="E1648" s="553"/>
      <c r="F1648" s="525"/>
      <c r="G1648" s="560"/>
    </row>
    <row r="1649" spans="1:7">
      <c r="A1649" s="549"/>
      <c r="B1649" s="550"/>
      <c r="C1649" s="551"/>
      <c r="D1649" s="552"/>
      <c r="E1649" s="553"/>
      <c r="F1649" s="525"/>
      <c r="G1649" s="560"/>
    </row>
    <row r="1650" spans="1:7">
      <c r="A1650" s="549"/>
      <c r="B1650" s="550"/>
      <c r="C1650" s="551"/>
      <c r="D1650" s="552"/>
      <c r="E1650" s="553"/>
      <c r="F1650" s="525"/>
      <c r="G1650" s="560"/>
    </row>
    <row r="1651" spans="1:7">
      <c r="A1651" s="549"/>
      <c r="B1651" s="550"/>
      <c r="C1651" s="551"/>
      <c r="D1651" s="552"/>
      <c r="E1651" s="553"/>
      <c r="F1651" s="525"/>
      <c r="G1651" s="560"/>
    </row>
    <row r="1652" spans="1:7">
      <c r="A1652" s="549"/>
      <c r="B1652" s="550"/>
      <c r="C1652" s="551"/>
      <c r="D1652" s="552"/>
      <c r="E1652" s="553"/>
      <c r="F1652" s="525"/>
      <c r="G1652" s="560"/>
    </row>
    <row r="1653" spans="1:7">
      <c r="A1653" s="549"/>
      <c r="B1653" s="550"/>
      <c r="C1653" s="551"/>
      <c r="D1653" s="552"/>
      <c r="E1653" s="553"/>
      <c r="F1653" s="525"/>
      <c r="G1653" s="560"/>
    </row>
    <row r="1654" spans="1:7">
      <c r="A1654" s="549"/>
      <c r="B1654" s="550"/>
      <c r="C1654" s="551"/>
      <c r="D1654" s="552"/>
      <c r="E1654" s="553"/>
      <c r="F1654" s="525"/>
      <c r="G1654" s="560"/>
    </row>
    <row r="1655" spans="1:7">
      <c r="A1655" s="549"/>
      <c r="B1655" s="550"/>
      <c r="C1655" s="551"/>
      <c r="D1655" s="552"/>
      <c r="E1655" s="553"/>
      <c r="F1655" s="525"/>
      <c r="G1655" s="560"/>
    </row>
    <row r="1656" spans="1:7">
      <c r="A1656" s="549"/>
      <c r="B1656" s="550"/>
      <c r="C1656" s="551"/>
      <c r="D1656" s="552"/>
      <c r="E1656" s="553"/>
      <c r="F1656" s="525"/>
      <c r="G1656" s="560"/>
    </row>
    <row r="1657" spans="1:7">
      <c r="A1657" s="549"/>
      <c r="B1657" s="550"/>
      <c r="C1657" s="551"/>
      <c r="D1657" s="552"/>
      <c r="E1657" s="553"/>
      <c r="F1657" s="525"/>
      <c r="G1657" s="560"/>
    </row>
    <row r="1658" spans="1:7">
      <c r="A1658" s="549"/>
      <c r="B1658" s="550"/>
      <c r="C1658" s="551"/>
      <c r="D1658" s="552"/>
      <c r="E1658" s="553"/>
      <c r="F1658" s="525"/>
      <c r="G1658" s="560"/>
    </row>
    <row r="1659" spans="1:7">
      <c r="A1659" s="549"/>
      <c r="B1659" s="550"/>
      <c r="C1659" s="551"/>
      <c r="D1659" s="552"/>
      <c r="E1659" s="553"/>
      <c r="F1659" s="525"/>
      <c r="G1659" s="560"/>
    </row>
    <row r="1660" spans="1:7">
      <c r="A1660" s="549"/>
      <c r="B1660" s="550"/>
      <c r="C1660" s="551"/>
      <c r="D1660" s="552"/>
      <c r="E1660" s="553"/>
      <c r="F1660" s="525"/>
      <c r="G1660" s="560"/>
    </row>
    <row r="1661" spans="1:7">
      <c r="A1661" s="549"/>
      <c r="B1661" s="550"/>
      <c r="C1661" s="551"/>
      <c r="D1661" s="552"/>
      <c r="E1661" s="553"/>
      <c r="F1661" s="525"/>
      <c r="G1661" s="560"/>
    </row>
    <row r="1662" spans="1:7">
      <c r="A1662" s="549"/>
      <c r="B1662" s="550"/>
      <c r="C1662" s="551"/>
      <c r="D1662" s="552"/>
      <c r="E1662" s="553"/>
      <c r="F1662" s="525"/>
      <c r="G1662" s="560"/>
    </row>
    <row r="1663" spans="1:7">
      <c r="A1663" s="549"/>
      <c r="B1663" s="550"/>
      <c r="C1663" s="551"/>
      <c r="D1663" s="552"/>
      <c r="E1663" s="553"/>
      <c r="F1663" s="525"/>
      <c r="G1663" s="560"/>
    </row>
    <row r="1664" spans="1:7">
      <c r="A1664" s="549"/>
      <c r="B1664" s="550"/>
      <c r="C1664" s="551"/>
      <c r="D1664" s="552"/>
      <c r="E1664" s="553"/>
      <c r="F1664" s="525"/>
      <c r="G1664" s="560"/>
    </row>
    <row r="1665" spans="1:7">
      <c r="A1665" s="549"/>
      <c r="B1665" s="550"/>
      <c r="C1665" s="551"/>
      <c r="D1665" s="552"/>
      <c r="E1665" s="553"/>
      <c r="F1665" s="525"/>
      <c r="G1665" s="560"/>
    </row>
    <row r="1666" spans="1:7">
      <c r="A1666" s="549"/>
      <c r="B1666" s="550"/>
      <c r="C1666" s="551"/>
      <c r="D1666" s="552"/>
      <c r="E1666" s="553"/>
      <c r="F1666" s="525"/>
      <c r="G1666" s="560"/>
    </row>
    <row r="1667" spans="1:7">
      <c r="A1667" s="549"/>
      <c r="B1667" s="550"/>
      <c r="C1667" s="551"/>
      <c r="D1667" s="552"/>
      <c r="E1667" s="553"/>
      <c r="F1667" s="525"/>
      <c r="G1667" s="560"/>
    </row>
    <row r="1668" spans="1:7">
      <c r="A1668" s="549"/>
      <c r="B1668" s="550"/>
      <c r="C1668" s="551"/>
      <c r="D1668" s="552"/>
      <c r="E1668" s="553"/>
      <c r="F1668" s="525"/>
      <c r="G1668" s="560"/>
    </row>
    <row r="1669" spans="1:7">
      <c r="A1669" s="549"/>
      <c r="B1669" s="550"/>
      <c r="C1669" s="551"/>
      <c r="D1669" s="552"/>
      <c r="E1669" s="553"/>
      <c r="F1669" s="525"/>
      <c r="G1669" s="560"/>
    </row>
    <row r="1670" spans="1:7">
      <c r="A1670" s="549"/>
      <c r="B1670" s="550"/>
      <c r="C1670" s="551"/>
      <c r="D1670" s="552"/>
      <c r="E1670" s="553"/>
      <c r="F1670" s="525"/>
      <c r="G1670" s="560"/>
    </row>
    <row r="1671" spans="1:7">
      <c r="A1671" s="549"/>
      <c r="B1671" s="550"/>
      <c r="C1671" s="551"/>
      <c r="D1671" s="552"/>
      <c r="E1671" s="553"/>
      <c r="F1671" s="525"/>
      <c r="G1671" s="560"/>
    </row>
    <row r="1672" spans="1:7">
      <c r="A1672" s="549"/>
      <c r="B1672" s="550"/>
      <c r="C1672" s="551"/>
      <c r="D1672" s="552"/>
      <c r="E1672" s="553"/>
      <c r="F1672" s="525"/>
      <c r="G1672" s="560"/>
    </row>
    <row r="1673" spans="1:7">
      <c r="A1673" s="549"/>
      <c r="B1673" s="550"/>
      <c r="C1673" s="551"/>
      <c r="D1673" s="552"/>
      <c r="E1673" s="553"/>
      <c r="F1673" s="525"/>
      <c r="G1673" s="560"/>
    </row>
    <row r="1674" spans="1:7">
      <c r="A1674" s="549"/>
      <c r="B1674" s="550"/>
      <c r="C1674" s="551"/>
      <c r="D1674" s="552"/>
      <c r="E1674" s="553"/>
      <c r="F1674" s="525"/>
      <c r="G1674" s="560"/>
    </row>
    <row r="1675" spans="1:7">
      <c r="A1675" s="549"/>
      <c r="B1675" s="550"/>
      <c r="C1675" s="551"/>
      <c r="D1675" s="552"/>
      <c r="E1675" s="553"/>
      <c r="F1675" s="525"/>
      <c r="G1675" s="560"/>
    </row>
    <row r="1676" spans="1:7">
      <c r="A1676" s="549"/>
      <c r="B1676" s="550"/>
      <c r="C1676" s="551"/>
      <c r="D1676" s="552"/>
      <c r="E1676" s="553"/>
      <c r="F1676" s="525"/>
      <c r="G1676" s="560"/>
    </row>
    <row r="1677" spans="1:7">
      <c r="A1677" s="549"/>
      <c r="B1677" s="550"/>
      <c r="C1677" s="551"/>
      <c r="D1677" s="552"/>
      <c r="E1677" s="553"/>
      <c r="F1677" s="525"/>
      <c r="G1677" s="560"/>
    </row>
    <row r="1678" spans="1:7">
      <c r="A1678" s="549"/>
      <c r="B1678" s="550"/>
      <c r="C1678" s="551"/>
      <c r="D1678" s="552"/>
      <c r="E1678" s="553"/>
      <c r="F1678" s="525"/>
      <c r="G1678" s="560"/>
    </row>
    <row r="1679" spans="1:7">
      <c r="A1679" s="549"/>
      <c r="B1679" s="550"/>
      <c r="C1679" s="551"/>
      <c r="D1679" s="552"/>
      <c r="E1679" s="553"/>
      <c r="F1679" s="525"/>
      <c r="G1679" s="560"/>
    </row>
    <row r="1680" spans="1:7">
      <c r="A1680" s="549"/>
      <c r="B1680" s="550"/>
      <c r="C1680" s="551"/>
      <c r="D1680" s="552"/>
      <c r="E1680" s="553"/>
      <c r="F1680" s="525"/>
      <c r="G1680" s="560"/>
    </row>
    <row r="1681" spans="1:7">
      <c r="A1681" s="549"/>
      <c r="B1681" s="550"/>
      <c r="C1681" s="551"/>
      <c r="D1681" s="552"/>
      <c r="E1681" s="553"/>
      <c r="F1681" s="525"/>
      <c r="G1681" s="560"/>
    </row>
    <row r="1682" spans="1:7">
      <c r="A1682" s="549"/>
      <c r="B1682" s="550"/>
      <c r="C1682" s="551"/>
      <c r="D1682" s="552"/>
      <c r="E1682" s="553"/>
      <c r="F1682" s="525"/>
      <c r="G1682" s="560"/>
    </row>
    <row r="1683" spans="1:7">
      <c r="A1683" s="549"/>
      <c r="B1683" s="550"/>
      <c r="C1683" s="551"/>
      <c r="D1683" s="552"/>
      <c r="E1683" s="553"/>
      <c r="F1683" s="525"/>
      <c r="G1683" s="560"/>
    </row>
    <row r="1684" spans="1:7">
      <c r="A1684" s="549"/>
      <c r="B1684" s="550"/>
      <c r="C1684" s="551"/>
      <c r="D1684" s="552"/>
      <c r="E1684" s="553"/>
      <c r="F1684" s="525"/>
      <c r="G1684" s="560"/>
    </row>
    <row r="1685" spans="1:7">
      <c r="A1685" s="549"/>
      <c r="B1685" s="550"/>
      <c r="C1685" s="551"/>
      <c r="D1685" s="552"/>
      <c r="E1685" s="553"/>
      <c r="F1685" s="525"/>
      <c r="G1685" s="560"/>
    </row>
    <row r="1686" spans="1:7">
      <c r="A1686" s="549"/>
      <c r="B1686" s="550"/>
      <c r="C1686" s="551"/>
      <c r="D1686" s="552"/>
      <c r="E1686" s="553"/>
      <c r="F1686" s="525"/>
      <c r="G1686" s="560"/>
    </row>
    <row r="1687" spans="1:7">
      <c r="A1687" s="549"/>
      <c r="B1687" s="550"/>
      <c r="C1687" s="551"/>
      <c r="D1687" s="552"/>
      <c r="E1687" s="553"/>
      <c r="F1687" s="525"/>
      <c r="G1687" s="560"/>
    </row>
    <row r="1688" spans="1:7">
      <c r="A1688" s="549"/>
      <c r="B1688" s="550"/>
      <c r="C1688" s="551"/>
      <c r="D1688" s="552"/>
      <c r="E1688" s="553"/>
      <c r="F1688" s="525"/>
      <c r="G1688" s="560"/>
    </row>
    <row r="1689" spans="1:7">
      <c r="A1689" s="549"/>
      <c r="B1689" s="550"/>
      <c r="C1689" s="551"/>
      <c r="D1689" s="552"/>
      <c r="E1689" s="553"/>
      <c r="F1689" s="525"/>
      <c r="G1689" s="560"/>
    </row>
    <row r="1690" spans="1:7">
      <c r="A1690" s="549"/>
      <c r="B1690" s="550"/>
      <c r="C1690" s="551"/>
      <c r="D1690" s="552"/>
      <c r="E1690" s="553"/>
      <c r="F1690" s="525"/>
      <c r="G1690" s="560"/>
    </row>
    <row r="1691" spans="1:7">
      <c r="A1691" s="549"/>
      <c r="B1691" s="550"/>
      <c r="C1691" s="551"/>
      <c r="D1691" s="552"/>
      <c r="E1691" s="553"/>
      <c r="F1691" s="525"/>
      <c r="G1691" s="560"/>
    </row>
    <row r="1692" spans="1:7">
      <c r="A1692" s="549"/>
      <c r="B1692" s="550"/>
      <c r="C1692" s="551"/>
      <c r="D1692" s="552"/>
      <c r="E1692" s="553"/>
      <c r="F1692" s="525"/>
      <c r="G1692" s="560"/>
    </row>
    <row r="1693" spans="1:7">
      <c r="A1693" s="549"/>
      <c r="B1693" s="550"/>
      <c r="C1693" s="551"/>
      <c r="D1693" s="552"/>
      <c r="E1693" s="553"/>
      <c r="F1693" s="525"/>
      <c r="G1693" s="560"/>
    </row>
    <row r="1694" spans="1:7">
      <c r="A1694" s="549"/>
      <c r="B1694" s="550"/>
      <c r="C1694" s="551"/>
      <c r="D1694" s="552"/>
      <c r="E1694" s="553"/>
      <c r="F1694" s="525"/>
      <c r="G1694" s="560"/>
    </row>
    <row r="1695" spans="1:7">
      <c r="A1695" s="549"/>
      <c r="B1695" s="550"/>
      <c r="C1695" s="551"/>
      <c r="D1695" s="552"/>
      <c r="E1695" s="553"/>
      <c r="F1695" s="525"/>
      <c r="G1695" s="560"/>
    </row>
    <row r="1696" spans="1:7">
      <c r="A1696" s="549"/>
      <c r="B1696" s="550"/>
      <c r="C1696" s="551"/>
      <c r="D1696" s="552"/>
      <c r="E1696" s="553"/>
      <c r="F1696" s="525"/>
      <c r="G1696" s="560"/>
    </row>
    <row r="1697" spans="1:7">
      <c r="A1697" s="549"/>
      <c r="B1697" s="550"/>
      <c r="C1697" s="551"/>
      <c r="D1697" s="552"/>
      <c r="E1697" s="553"/>
      <c r="F1697" s="525"/>
      <c r="G1697" s="560"/>
    </row>
    <row r="1698" spans="1:7">
      <c r="A1698" s="549"/>
      <c r="B1698" s="550"/>
      <c r="C1698" s="551"/>
      <c r="D1698" s="552"/>
      <c r="E1698" s="553"/>
      <c r="F1698" s="525"/>
      <c r="G1698" s="560"/>
    </row>
    <row r="1699" spans="1:7">
      <c r="A1699" s="549"/>
      <c r="B1699" s="550"/>
      <c r="C1699" s="551"/>
      <c r="D1699" s="552"/>
      <c r="E1699" s="553"/>
      <c r="F1699" s="525"/>
      <c r="G1699" s="560"/>
    </row>
    <row r="1700" spans="1:7">
      <c r="A1700" s="549"/>
      <c r="B1700" s="550"/>
      <c r="C1700" s="551"/>
      <c r="D1700" s="552"/>
      <c r="E1700" s="553"/>
      <c r="F1700" s="525"/>
      <c r="G1700" s="560"/>
    </row>
    <row r="1701" spans="1:7">
      <c r="A1701" s="549"/>
      <c r="B1701" s="550"/>
      <c r="C1701" s="551"/>
      <c r="D1701" s="552"/>
      <c r="E1701" s="553"/>
      <c r="F1701" s="525"/>
      <c r="G1701" s="560"/>
    </row>
    <row r="1702" spans="1:7">
      <c r="A1702" s="549"/>
      <c r="B1702" s="550"/>
      <c r="C1702" s="551"/>
      <c r="D1702" s="552"/>
      <c r="E1702" s="553"/>
      <c r="F1702" s="525"/>
      <c r="G1702" s="560"/>
    </row>
    <row r="1703" spans="1:7">
      <c r="A1703" s="549"/>
      <c r="B1703" s="550"/>
      <c r="C1703" s="551"/>
      <c r="D1703" s="552"/>
      <c r="E1703" s="553"/>
      <c r="F1703" s="525"/>
      <c r="G1703" s="560"/>
    </row>
    <row r="1704" spans="1:7">
      <c r="A1704" s="549"/>
      <c r="B1704" s="550"/>
      <c r="C1704" s="551"/>
      <c r="D1704" s="552"/>
      <c r="E1704" s="553"/>
      <c r="F1704" s="525"/>
      <c r="G1704" s="560"/>
    </row>
    <row r="1705" spans="1:7">
      <c r="A1705" s="549"/>
      <c r="B1705" s="550"/>
      <c r="C1705" s="551"/>
      <c r="D1705" s="552"/>
      <c r="E1705" s="553"/>
      <c r="F1705" s="525"/>
      <c r="G1705" s="560"/>
    </row>
    <row r="1706" spans="1:7">
      <c r="A1706" s="549"/>
      <c r="B1706" s="550"/>
      <c r="C1706" s="551"/>
      <c r="D1706" s="552"/>
      <c r="E1706" s="553"/>
      <c r="F1706" s="525"/>
      <c r="G1706" s="560"/>
    </row>
    <row r="1707" spans="1:7">
      <c r="A1707" s="549"/>
      <c r="B1707" s="550"/>
      <c r="C1707" s="551"/>
      <c r="D1707" s="552"/>
      <c r="E1707" s="553"/>
      <c r="F1707" s="525"/>
      <c r="G1707" s="560"/>
    </row>
    <row r="1708" spans="1:7">
      <c r="A1708" s="549"/>
      <c r="B1708" s="550"/>
      <c r="C1708" s="551"/>
      <c r="D1708" s="552"/>
      <c r="E1708" s="553"/>
      <c r="F1708" s="525"/>
      <c r="G1708" s="560"/>
    </row>
    <row r="1709" spans="1:7">
      <c r="A1709" s="549"/>
      <c r="B1709" s="550"/>
      <c r="C1709" s="551"/>
      <c r="D1709" s="552"/>
      <c r="E1709" s="553"/>
      <c r="F1709" s="525"/>
      <c r="G1709" s="560"/>
    </row>
    <row r="1710" spans="1:7">
      <c r="A1710" s="549"/>
      <c r="B1710" s="550"/>
      <c r="C1710" s="551"/>
      <c r="D1710" s="552"/>
      <c r="E1710" s="553"/>
      <c r="F1710" s="525"/>
      <c r="G1710" s="560"/>
    </row>
    <row r="1711" spans="1:7">
      <c r="A1711" s="549"/>
      <c r="B1711" s="550"/>
      <c r="C1711" s="551"/>
      <c r="D1711" s="552"/>
      <c r="E1711" s="553"/>
      <c r="F1711" s="525"/>
      <c r="G1711" s="560"/>
    </row>
    <row r="1712" spans="1:7">
      <c r="A1712" s="549"/>
      <c r="B1712" s="550"/>
      <c r="C1712" s="551"/>
      <c r="D1712" s="552"/>
      <c r="E1712" s="553"/>
      <c r="F1712" s="525"/>
      <c r="G1712" s="560"/>
    </row>
    <row r="1713" spans="1:7">
      <c r="A1713" s="549"/>
      <c r="B1713" s="550"/>
      <c r="C1713" s="551"/>
      <c r="D1713" s="552"/>
      <c r="E1713" s="553"/>
      <c r="F1713" s="525"/>
      <c r="G1713" s="560"/>
    </row>
    <row r="1714" spans="1:7">
      <c r="A1714" s="549"/>
      <c r="B1714" s="550"/>
      <c r="C1714" s="551"/>
      <c r="D1714" s="552"/>
      <c r="E1714" s="553"/>
      <c r="F1714" s="525"/>
      <c r="G1714" s="560"/>
    </row>
    <row r="1715" spans="1:7">
      <c r="A1715" s="549"/>
      <c r="B1715" s="550"/>
      <c r="C1715" s="551"/>
      <c r="D1715" s="552"/>
      <c r="E1715" s="553"/>
      <c r="F1715" s="525"/>
      <c r="G1715" s="560"/>
    </row>
    <row r="1716" spans="1:7">
      <c r="A1716" s="549"/>
      <c r="B1716" s="550"/>
      <c r="C1716" s="551"/>
      <c r="D1716" s="552"/>
      <c r="E1716" s="553"/>
      <c r="F1716" s="525"/>
      <c r="G1716" s="560"/>
    </row>
    <row r="1717" spans="1:7">
      <c r="A1717" s="549"/>
      <c r="B1717" s="550"/>
      <c r="C1717" s="551"/>
      <c r="D1717" s="552"/>
      <c r="E1717" s="553"/>
      <c r="F1717" s="525"/>
      <c r="G1717" s="560"/>
    </row>
    <row r="1718" spans="1:7">
      <c r="A1718" s="549"/>
      <c r="B1718" s="550"/>
      <c r="C1718" s="551"/>
      <c r="D1718" s="552"/>
      <c r="E1718" s="553"/>
      <c r="F1718" s="525"/>
      <c r="G1718" s="560"/>
    </row>
    <row r="1719" spans="1:7">
      <c r="A1719" s="549"/>
      <c r="B1719" s="550"/>
      <c r="C1719" s="551"/>
      <c r="D1719" s="552"/>
      <c r="E1719" s="553"/>
      <c r="F1719" s="525"/>
      <c r="G1719" s="560"/>
    </row>
    <row r="1720" spans="1:7">
      <c r="A1720" s="549"/>
      <c r="B1720" s="550"/>
      <c r="C1720" s="551"/>
      <c r="D1720" s="552"/>
      <c r="E1720" s="553"/>
      <c r="F1720" s="525"/>
      <c r="G1720" s="560"/>
    </row>
    <row r="1721" spans="1:7">
      <c r="A1721" s="549"/>
      <c r="B1721" s="550"/>
      <c r="C1721" s="551"/>
      <c r="D1721" s="552"/>
      <c r="E1721" s="553"/>
      <c r="F1721" s="525"/>
      <c r="G1721" s="560"/>
    </row>
    <row r="1722" spans="1:7">
      <c r="A1722" s="549"/>
      <c r="B1722" s="550"/>
      <c r="C1722" s="551"/>
      <c r="D1722" s="552"/>
      <c r="E1722" s="553"/>
      <c r="F1722" s="525"/>
      <c r="G1722" s="560"/>
    </row>
    <row r="1723" spans="1:7">
      <c r="A1723" s="549"/>
      <c r="B1723" s="550"/>
      <c r="C1723" s="551"/>
      <c r="D1723" s="552"/>
      <c r="E1723" s="553"/>
      <c r="F1723" s="525"/>
      <c r="G1723" s="560"/>
    </row>
    <row r="1724" spans="1:7">
      <c r="A1724" s="549"/>
      <c r="B1724" s="550"/>
      <c r="C1724" s="551"/>
      <c r="D1724" s="552"/>
      <c r="E1724" s="553"/>
      <c r="F1724" s="525"/>
      <c r="G1724" s="560"/>
    </row>
    <row r="1725" spans="1:7">
      <c r="A1725" s="549"/>
      <c r="B1725" s="550"/>
      <c r="C1725" s="551"/>
      <c r="D1725" s="552"/>
      <c r="E1725" s="553"/>
      <c r="F1725" s="525"/>
      <c r="G1725" s="560"/>
    </row>
    <row r="1726" spans="1:7">
      <c r="A1726" s="549"/>
      <c r="B1726" s="550"/>
      <c r="C1726" s="551"/>
      <c r="D1726" s="552"/>
      <c r="E1726" s="553"/>
      <c r="F1726" s="525"/>
      <c r="G1726" s="560"/>
    </row>
    <row r="1727" spans="1:7">
      <c r="A1727" s="549"/>
      <c r="B1727" s="550"/>
      <c r="C1727" s="551"/>
      <c r="D1727" s="552"/>
      <c r="E1727" s="553"/>
      <c r="F1727" s="525"/>
      <c r="G1727" s="560"/>
    </row>
    <row r="1728" spans="1:7">
      <c r="A1728" s="549"/>
      <c r="B1728" s="550"/>
      <c r="C1728" s="551"/>
      <c r="D1728" s="552"/>
      <c r="E1728" s="553"/>
      <c r="F1728" s="525"/>
      <c r="G1728" s="560"/>
    </row>
    <row r="1729" spans="1:7">
      <c r="A1729" s="549"/>
      <c r="B1729" s="550"/>
      <c r="C1729" s="551"/>
      <c r="D1729" s="552"/>
      <c r="E1729" s="553"/>
      <c r="F1729" s="525"/>
      <c r="G1729" s="560"/>
    </row>
    <row r="1730" spans="1:7">
      <c r="A1730" s="549"/>
      <c r="B1730" s="550"/>
      <c r="C1730" s="551"/>
      <c r="D1730" s="552"/>
      <c r="E1730" s="553"/>
      <c r="F1730" s="525"/>
      <c r="G1730" s="560"/>
    </row>
    <row r="1731" spans="1:7">
      <c r="A1731" s="549"/>
      <c r="B1731" s="550"/>
      <c r="C1731" s="551"/>
      <c r="D1731" s="552"/>
      <c r="E1731" s="553"/>
      <c r="F1731" s="525"/>
      <c r="G1731" s="560"/>
    </row>
    <row r="1732" spans="1:7">
      <c r="A1732" s="549"/>
      <c r="B1732" s="550"/>
      <c r="C1732" s="551"/>
      <c r="D1732" s="552"/>
      <c r="E1732" s="553"/>
      <c r="F1732" s="525"/>
      <c r="G1732" s="560"/>
    </row>
    <row r="1733" spans="1:7">
      <c r="A1733" s="549"/>
      <c r="B1733" s="550"/>
      <c r="C1733" s="551"/>
      <c r="D1733" s="552"/>
      <c r="E1733" s="553"/>
      <c r="F1733" s="525"/>
      <c r="G1733" s="560"/>
    </row>
    <row r="1734" spans="1:7">
      <c r="A1734" s="549"/>
      <c r="B1734" s="550"/>
      <c r="C1734" s="551"/>
      <c r="D1734" s="552"/>
      <c r="E1734" s="553"/>
      <c r="F1734" s="525"/>
      <c r="G1734" s="560"/>
    </row>
    <row r="1735" spans="1:7">
      <c r="A1735" s="549"/>
      <c r="B1735" s="550"/>
      <c r="C1735" s="551"/>
      <c r="D1735" s="552"/>
      <c r="E1735" s="553"/>
      <c r="F1735" s="525"/>
      <c r="G1735" s="560"/>
    </row>
    <row r="1736" spans="1:7">
      <c r="A1736" s="549"/>
      <c r="B1736" s="550"/>
      <c r="C1736" s="551"/>
      <c r="D1736" s="552"/>
      <c r="E1736" s="553"/>
      <c r="F1736" s="525"/>
      <c r="G1736" s="560"/>
    </row>
    <row r="1737" spans="1:7">
      <c r="A1737" s="549"/>
      <c r="B1737" s="550"/>
      <c r="C1737" s="551"/>
      <c r="D1737" s="552"/>
      <c r="E1737" s="553"/>
      <c r="F1737" s="525"/>
      <c r="G1737" s="560"/>
    </row>
    <row r="1738" spans="1:7">
      <c r="A1738" s="549"/>
      <c r="B1738" s="550"/>
      <c r="C1738" s="551"/>
      <c r="D1738" s="552"/>
      <c r="E1738" s="553"/>
      <c r="F1738" s="525"/>
      <c r="G1738" s="560"/>
    </row>
    <row r="1739" spans="1:7">
      <c r="A1739" s="549"/>
      <c r="B1739" s="550"/>
      <c r="C1739" s="551"/>
      <c r="D1739" s="552"/>
      <c r="E1739" s="553"/>
      <c r="F1739" s="525"/>
      <c r="G1739" s="560"/>
    </row>
    <row r="1740" spans="1:7">
      <c r="A1740" s="549"/>
      <c r="B1740" s="550"/>
      <c r="C1740" s="551"/>
      <c r="D1740" s="552"/>
      <c r="E1740" s="553"/>
      <c r="F1740" s="525"/>
      <c r="G1740" s="560"/>
    </row>
    <row r="1741" spans="1:7">
      <c r="A1741" s="549"/>
      <c r="B1741" s="550"/>
      <c r="C1741" s="551"/>
      <c r="D1741" s="552"/>
      <c r="E1741" s="553"/>
      <c r="F1741" s="525"/>
      <c r="G1741" s="560"/>
    </row>
    <row r="1742" spans="1:7">
      <c r="A1742" s="549"/>
      <c r="B1742" s="550"/>
      <c r="C1742" s="551"/>
      <c r="D1742" s="552"/>
      <c r="E1742" s="553"/>
      <c r="F1742" s="525"/>
      <c r="G1742" s="560"/>
    </row>
    <row r="1743" spans="1:7">
      <c r="A1743" s="549"/>
      <c r="B1743" s="550"/>
      <c r="C1743" s="551"/>
      <c r="D1743" s="552"/>
      <c r="E1743" s="553"/>
      <c r="F1743" s="525"/>
      <c r="G1743" s="560"/>
    </row>
    <row r="1744" spans="1:7">
      <c r="A1744" s="549"/>
      <c r="B1744" s="550"/>
      <c r="C1744" s="551"/>
      <c r="D1744" s="552"/>
      <c r="E1744" s="553"/>
      <c r="F1744" s="525"/>
      <c r="G1744" s="560"/>
    </row>
    <row r="1745" spans="1:7">
      <c r="A1745" s="549"/>
      <c r="B1745" s="550"/>
      <c r="C1745" s="551"/>
      <c r="D1745" s="552"/>
      <c r="E1745" s="553"/>
      <c r="F1745" s="525"/>
      <c r="G1745" s="560"/>
    </row>
    <row r="1746" spans="1:7">
      <c r="A1746" s="549"/>
      <c r="B1746" s="550"/>
      <c r="C1746" s="551"/>
      <c r="D1746" s="552"/>
      <c r="E1746" s="553"/>
      <c r="F1746" s="525"/>
      <c r="G1746" s="560"/>
    </row>
    <row r="1747" spans="1:7">
      <c r="A1747" s="549"/>
      <c r="B1747" s="550"/>
      <c r="C1747" s="551"/>
      <c r="D1747" s="552"/>
      <c r="E1747" s="553"/>
      <c r="F1747" s="525"/>
      <c r="G1747" s="560"/>
    </row>
    <row r="1748" spans="1:7">
      <c r="A1748" s="549"/>
      <c r="B1748" s="550"/>
      <c r="C1748" s="551"/>
      <c r="D1748" s="552"/>
      <c r="E1748" s="553"/>
      <c r="F1748" s="525"/>
      <c r="G1748" s="560"/>
    </row>
    <row r="1749" spans="1:7">
      <c r="A1749" s="549"/>
      <c r="B1749" s="550"/>
      <c r="C1749" s="551"/>
      <c r="D1749" s="552"/>
      <c r="E1749" s="553"/>
      <c r="F1749" s="525"/>
      <c r="G1749" s="560"/>
    </row>
    <row r="1750" spans="1:7">
      <c r="A1750" s="549"/>
      <c r="B1750" s="550"/>
      <c r="C1750" s="551"/>
      <c r="D1750" s="552"/>
      <c r="E1750" s="553"/>
      <c r="F1750" s="525"/>
      <c r="G1750" s="560"/>
    </row>
    <row r="1751" spans="1:7">
      <c r="A1751" s="549"/>
      <c r="B1751" s="550"/>
      <c r="C1751" s="551"/>
      <c r="D1751" s="552"/>
      <c r="E1751" s="553"/>
      <c r="F1751" s="525"/>
      <c r="G1751" s="560"/>
    </row>
    <row r="1752" spans="1:7">
      <c r="A1752" s="549"/>
      <c r="B1752" s="550"/>
      <c r="C1752" s="551"/>
      <c r="D1752" s="552"/>
      <c r="E1752" s="553"/>
      <c r="F1752" s="525"/>
      <c r="G1752" s="560"/>
    </row>
    <row r="1753" spans="1:7">
      <c r="A1753" s="549"/>
      <c r="B1753" s="550"/>
      <c r="C1753" s="551"/>
      <c r="D1753" s="552"/>
      <c r="E1753" s="553"/>
      <c r="F1753" s="525"/>
      <c r="G1753" s="560"/>
    </row>
    <row r="1754" spans="1:7">
      <c r="A1754" s="549"/>
      <c r="B1754" s="550"/>
      <c r="C1754" s="551"/>
      <c r="D1754" s="552"/>
      <c r="E1754" s="553"/>
      <c r="F1754" s="525"/>
      <c r="G1754" s="560"/>
    </row>
    <row r="1755" spans="1:7">
      <c r="A1755" s="549"/>
      <c r="B1755" s="550"/>
      <c r="C1755" s="551"/>
      <c r="D1755" s="552"/>
      <c r="E1755" s="553"/>
      <c r="F1755" s="525"/>
      <c r="G1755" s="560"/>
    </row>
    <row r="1756" spans="1:7">
      <c r="A1756" s="549"/>
      <c r="B1756" s="550"/>
      <c r="C1756" s="551"/>
      <c r="D1756" s="552"/>
      <c r="E1756" s="553"/>
      <c r="F1756" s="525"/>
      <c r="G1756" s="560"/>
    </row>
    <row r="1757" spans="1:7">
      <c r="A1757" s="549"/>
      <c r="B1757" s="550"/>
      <c r="C1757" s="551"/>
      <c r="D1757" s="552"/>
      <c r="E1757" s="553"/>
      <c r="F1757" s="525"/>
      <c r="G1757" s="560"/>
    </row>
    <row r="1758" spans="1:7">
      <c r="A1758" s="549"/>
      <c r="B1758" s="550"/>
      <c r="C1758" s="551"/>
      <c r="D1758" s="552"/>
      <c r="E1758" s="553"/>
      <c r="F1758" s="525"/>
      <c r="G1758" s="560"/>
    </row>
    <row r="1759" spans="1:7">
      <c r="A1759" s="549"/>
      <c r="B1759" s="550"/>
      <c r="C1759" s="551"/>
      <c r="D1759" s="552"/>
      <c r="E1759" s="553"/>
      <c r="F1759" s="525"/>
      <c r="G1759" s="560"/>
    </row>
    <row r="1760" spans="1:7">
      <c r="A1760" s="549"/>
      <c r="B1760" s="550"/>
      <c r="C1760" s="551"/>
      <c r="D1760" s="552"/>
      <c r="E1760" s="553"/>
      <c r="F1760" s="525"/>
      <c r="G1760" s="560"/>
    </row>
    <row r="1761" spans="1:7">
      <c r="A1761" s="549"/>
      <c r="B1761" s="550"/>
      <c r="C1761" s="551"/>
      <c r="D1761" s="552"/>
      <c r="E1761" s="553"/>
      <c r="F1761" s="525"/>
      <c r="G1761" s="560"/>
    </row>
    <row r="1762" spans="1:7">
      <c r="A1762" s="549"/>
      <c r="B1762" s="550"/>
      <c r="C1762" s="551"/>
      <c r="D1762" s="552"/>
      <c r="E1762" s="553"/>
      <c r="F1762" s="525"/>
      <c r="G1762" s="560"/>
    </row>
    <row r="1763" spans="1:7">
      <c r="A1763" s="549"/>
      <c r="B1763" s="550"/>
      <c r="C1763" s="551"/>
      <c r="D1763" s="552"/>
      <c r="E1763" s="553"/>
      <c r="F1763" s="525"/>
      <c r="G1763" s="560"/>
    </row>
    <row r="1764" spans="1:7">
      <c r="A1764" s="549"/>
      <c r="B1764" s="550"/>
      <c r="C1764" s="551"/>
      <c r="D1764" s="552"/>
      <c r="E1764" s="553"/>
      <c r="F1764" s="525"/>
      <c r="G1764" s="560"/>
    </row>
    <row r="1765" spans="1:7">
      <c r="A1765" s="549"/>
      <c r="B1765" s="550"/>
      <c r="C1765" s="551"/>
      <c r="D1765" s="552"/>
      <c r="E1765" s="553"/>
      <c r="F1765" s="525"/>
      <c r="G1765" s="560"/>
    </row>
    <row r="1766" spans="1:7">
      <c r="A1766" s="549"/>
      <c r="B1766" s="550"/>
      <c r="C1766" s="551"/>
      <c r="D1766" s="552"/>
      <c r="E1766" s="553"/>
      <c r="F1766" s="525"/>
      <c r="G1766" s="560"/>
    </row>
    <row r="1767" spans="1:7">
      <c r="A1767" s="549"/>
      <c r="B1767" s="550"/>
      <c r="C1767" s="551"/>
      <c r="D1767" s="552"/>
      <c r="E1767" s="553"/>
      <c r="F1767" s="525"/>
      <c r="G1767" s="560"/>
    </row>
    <row r="1768" spans="1:7">
      <c r="A1768" s="549"/>
      <c r="B1768" s="550"/>
      <c r="C1768" s="551"/>
      <c r="D1768" s="552"/>
      <c r="E1768" s="553"/>
      <c r="F1768" s="525"/>
      <c r="G1768" s="560"/>
    </row>
    <row r="1769" spans="1:7">
      <c r="A1769" s="549"/>
      <c r="B1769" s="550"/>
      <c r="C1769" s="551"/>
      <c r="D1769" s="552"/>
      <c r="E1769" s="553"/>
      <c r="F1769" s="525"/>
      <c r="G1769" s="560"/>
    </row>
    <row r="1770" spans="1:7">
      <c r="A1770" s="549"/>
      <c r="B1770" s="550"/>
      <c r="C1770" s="551"/>
      <c r="D1770" s="552"/>
      <c r="E1770" s="553"/>
      <c r="F1770" s="525"/>
      <c r="G1770" s="560"/>
    </row>
    <row r="1771" spans="1:7">
      <c r="A1771" s="549"/>
      <c r="B1771" s="550"/>
      <c r="C1771" s="551"/>
      <c r="D1771" s="552"/>
      <c r="E1771" s="553"/>
      <c r="F1771" s="525"/>
      <c r="G1771" s="560"/>
    </row>
    <row r="1772" spans="1:7">
      <c r="A1772" s="549"/>
      <c r="B1772" s="550"/>
      <c r="C1772" s="551"/>
      <c r="D1772" s="552"/>
      <c r="E1772" s="553"/>
      <c r="F1772" s="525"/>
      <c r="G1772" s="560"/>
    </row>
    <row r="1773" spans="1:7">
      <c r="A1773" s="549"/>
      <c r="B1773" s="550"/>
      <c r="C1773" s="551"/>
      <c r="D1773" s="552"/>
      <c r="E1773" s="553"/>
      <c r="F1773" s="525"/>
      <c r="G1773" s="560"/>
    </row>
    <row r="1774" spans="1:7">
      <c r="A1774" s="549"/>
      <c r="B1774" s="550"/>
      <c r="C1774" s="551"/>
      <c r="D1774" s="552"/>
      <c r="E1774" s="553"/>
      <c r="F1774" s="525"/>
      <c r="G1774" s="560"/>
    </row>
    <row r="1775" spans="1:7">
      <c r="A1775" s="549"/>
      <c r="B1775" s="550"/>
      <c r="C1775" s="551"/>
      <c r="D1775" s="552"/>
      <c r="E1775" s="553"/>
      <c r="F1775" s="525"/>
      <c r="G1775" s="560"/>
    </row>
    <row r="1776" spans="1:7">
      <c r="A1776" s="549"/>
      <c r="B1776" s="550"/>
      <c r="C1776" s="551"/>
      <c r="D1776" s="552"/>
      <c r="E1776" s="553"/>
      <c r="F1776" s="525"/>
      <c r="G1776" s="560"/>
    </row>
    <row r="1777" spans="1:7">
      <c r="A1777" s="549"/>
      <c r="B1777" s="550"/>
      <c r="C1777" s="551"/>
      <c r="D1777" s="552"/>
      <c r="E1777" s="553"/>
      <c r="F1777" s="525"/>
      <c r="G1777" s="560"/>
    </row>
    <row r="1778" spans="1:7">
      <c r="A1778" s="549"/>
      <c r="B1778" s="550"/>
      <c r="C1778" s="551"/>
      <c r="D1778" s="552"/>
      <c r="E1778" s="553"/>
      <c r="F1778" s="525"/>
      <c r="G1778" s="560"/>
    </row>
    <row r="1779" spans="1:7">
      <c r="A1779" s="549"/>
      <c r="B1779" s="550"/>
      <c r="C1779" s="551"/>
      <c r="D1779" s="552"/>
      <c r="E1779" s="553"/>
      <c r="F1779" s="525"/>
      <c r="G1779" s="560"/>
    </row>
    <row r="1780" spans="1:7">
      <c r="A1780" s="549"/>
      <c r="B1780" s="550"/>
      <c r="C1780" s="551"/>
      <c r="D1780" s="552"/>
      <c r="E1780" s="553"/>
      <c r="F1780" s="525"/>
      <c r="G1780" s="560"/>
    </row>
    <row r="1781" spans="1:7">
      <c r="A1781" s="549"/>
      <c r="B1781" s="550"/>
      <c r="C1781" s="551"/>
      <c r="D1781" s="552"/>
      <c r="E1781" s="553"/>
      <c r="F1781" s="525"/>
      <c r="G1781" s="560"/>
    </row>
    <row r="1782" spans="1:7">
      <c r="A1782" s="549"/>
      <c r="B1782" s="550"/>
      <c r="C1782" s="551"/>
      <c r="D1782" s="552"/>
      <c r="E1782" s="553"/>
      <c r="F1782" s="525"/>
      <c r="G1782" s="560"/>
    </row>
    <row r="1783" spans="1:7">
      <c r="A1783" s="549"/>
      <c r="B1783" s="550"/>
      <c r="C1783" s="551"/>
      <c r="D1783" s="552"/>
      <c r="E1783" s="553"/>
      <c r="F1783" s="525"/>
      <c r="G1783" s="560"/>
    </row>
    <row r="1784" spans="1:7">
      <c r="A1784" s="549"/>
      <c r="B1784" s="550"/>
      <c r="C1784" s="551"/>
      <c r="D1784" s="552"/>
      <c r="E1784" s="553"/>
      <c r="F1784" s="525"/>
      <c r="G1784" s="560"/>
    </row>
    <row r="1785" spans="1:7">
      <c r="A1785" s="549"/>
      <c r="B1785" s="550"/>
      <c r="C1785" s="551"/>
      <c r="D1785" s="552"/>
      <c r="E1785" s="553"/>
      <c r="F1785" s="525"/>
      <c r="G1785" s="560"/>
    </row>
    <row r="1786" spans="1:7">
      <c r="A1786" s="549"/>
      <c r="B1786" s="550"/>
      <c r="C1786" s="551"/>
      <c r="D1786" s="552"/>
      <c r="E1786" s="553"/>
      <c r="F1786" s="525"/>
      <c r="G1786" s="560"/>
    </row>
    <row r="1787" spans="1:7">
      <c r="A1787" s="549"/>
      <c r="B1787" s="550"/>
      <c r="C1787" s="551"/>
      <c r="D1787" s="552"/>
      <c r="E1787" s="553"/>
      <c r="F1787" s="525"/>
      <c r="G1787" s="560"/>
    </row>
    <row r="1788" spans="1:7">
      <c r="A1788" s="549"/>
      <c r="B1788" s="550"/>
      <c r="C1788" s="551"/>
      <c r="D1788" s="552"/>
      <c r="E1788" s="553"/>
      <c r="F1788" s="525"/>
      <c r="G1788" s="560"/>
    </row>
    <row r="1789" spans="1:7">
      <c r="A1789" s="549"/>
      <c r="B1789" s="550"/>
      <c r="C1789" s="551"/>
      <c r="D1789" s="552"/>
      <c r="E1789" s="553"/>
      <c r="F1789" s="525"/>
      <c r="G1789" s="560"/>
    </row>
    <row r="1790" spans="1:7">
      <c r="A1790" s="549"/>
      <c r="B1790" s="550"/>
      <c r="C1790" s="551"/>
      <c r="D1790" s="552"/>
      <c r="E1790" s="553"/>
      <c r="F1790" s="525"/>
      <c r="G1790" s="560"/>
    </row>
    <row r="1791" spans="1:7">
      <c r="A1791" s="549"/>
      <c r="B1791" s="550"/>
      <c r="C1791" s="551"/>
      <c r="D1791" s="552"/>
      <c r="E1791" s="553"/>
      <c r="F1791" s="525"/>
      <c r="G1791" s="560"/>
    </row>
    <row r="1792" spans="1:7">
      <c r="A1792" s="549"/>
      <c r="B1792" s="550"/>
      <c r="C1792" s="551"/>
      <c r="D1792" s="552"/>
      <c r="E1792" s="553"/>
      <c r="F1792" s="525"/>
      <c r="G1792" s="560"/>
    </row>
    <row r="1793" spans="1:7">
      <c r="A1793" s="549"/>
      <c r="B1793" s="550"/>
      <c r="C1793" s="551"/>
      <c r="D1793" s="552"/>
      <c r="E1793" s="553"/>
      <c r="F1793" s="525"/>
      <c r="G1793" s="560"/>
    </row>
    <row r="1794" spans="1:7">
      <c r="A1794" s="549"/>
      <c r="B1794" s="550"/>
      <c r="C1794" s="551"/>
      <c r="D1794" s="552"/>
      <c r="E1794" s="553"/>
      <c r="F1794" s="525"/>
      <c r="G1794" s="560"/>
    </row>
    <row r="1795" spans="1:7">
      <c r="A1795" s="549"/>
      <c r="B1795" s="550"/>
      <c r="C1795" s="551"/>
      <c r="D1795" s="552"/>
      <c r="E1795" s="553"/>
      <c r="F1795" s="525"/>
      <c r="G1795" s="560"/>
    </row>
    <row r="1796" spans="1:7">
      <c r="A1796" s="549"/>
      <c r="B1796" s="550"/>
      <c r="C1796" s="551"/>
      <c r="D1796" s="552"/>
      <c r="E1796" s="553"/>
      <c r="F1796" s="525"/>
      <c r="G1796" s="560"/>
    </row>
    <row r="1797" spans="1:7">
      <c r="A1797" s="549"/>
      <c r="B1797" s="550"/>
      <c r="C1797" s="551"/>
      <c r="D1797" s="552"/>
      <c r="E1797" s="553"/>
      <c r="F1797" s="525"/>
      <c r="G1797" s="560"/>
    </row>
    <row r="1798" spans="1:7">
      <c r="A1798" s="549"/>
      <c r="B1798" s="550"/>
      <c r="C1798" s="551"/>
      <c r="D1798" s="552"/>
      <c r="E1798" s="553"/>
      <c r="F1798" s="525"/>
      <c r="G1798" s="560"/>
    </row>
    <row r="1799" spans="1:7">
      <c r="A1799" s="549"/>
      <c r="B1799" s="550"/>
      <c r="C1799" s="551"/>
      <c r="D1799" s="552"/>
      <c r="E1799" s="553"/>
      <c r="F1799" s="525"/>
      <c r="G1799" s="560"/>
    </row>
    <row r="1800" spans="1:7">
      <c r="A1800" s="549"/>
      <c r="B1800" s="550"/>
      <c r="C1800" s="551"/>
      <c r="D1800" s="552"/>
      <c r="E1800" s="553"/>
      <c r="F1800" s="525"/>
      <c r="G1800" s="560"/>
    </row>
    <row r="1801" spans="1:7">
      <c r="A1801" s="549"/>
      <c r="B1801" s="550"/>
      <c r="C1801" s="551"/>
      <c r="D1801" s="552"/>
      <c r="E1801" s="553"/>
      <c r="F1801" s="525"/>
      <c r="G1801" s="560"/>
    </row>
    <row r="1802" spans="1:7">
      <c r="A1802" s="549"/>
      <c r="B1802" s="550"/>
      <c r="C1802" s="551"/>
      <c r="D1802" s="552"/>
      <c r="E1802" s="553"/>
      <c r="F1802" s="525"/>
      <c r="G1802" s="560"/>
    </row>
    <row r="1803" spans="1:7">
      <c r="A1803" s="549"/>
      <c r="B1803" s="550"/>
      <c r="C1803" s="551"/>
      <c r="D1803" s="552"/>
      <c r="E1803" s="553"/>
      <c r="F1803" s="525"/>
      <c r="G1803" s="560"/>
    </row>
    <row r="1804" spans="1:7">
      <c r="A1804" s="549"/>
      <c r="B1804" s="550"/>
      <c r="C1804" s="551"/>
      <c r="D1804" s="552"/>
      <c r="E1804" s="553"/>
      <c r="F1804" s="525"/>
      <c r="G1804" s="560"/>
    </row>
    <row r="1805" spans="1:7">
      <c r="A1805" s="549"/>
      <c r="B1805" s="550"/>
      <c r="C1805" s="551"/>
      <c r="D1805" s="552"/>
      <c r="E1805" s="553"/>
      <c r="F1805" s="525"/>
      <c r="G1805" s="560"/>
    </row>
    <row r="1806" spans="1:7">
      <c r="A1806" s="549"/>
      <c r="B1806" s="550"/>
      <c r="C1806" s="551"/>
      <c r="D1806" s="552"/>
      <c r="E1806" s="553"/>
      <c r="F1806" s="525"/>
      <c r="G1806" s="560"/>
    </row>
    <row r="1807" spans="1:7">
      <c r="A1807" s="549"/>
      <c r="B1807" s="550"/>
      <c r="C1807" s="551"/>
      <c r="D1807" s="552"/>
      <c r="E1807" s="553"/>
      <c r="F1807" s="525"/>
      <c r="G1807" s="560"/>
    </row>
    <row r="1808" spans="1:7">
      <c r="A1808" s="549"/>
      <c r="B1808" s="550"/>
      <c r="C1808" s="551"/>
      <c r="D1808" s="552"/>
      <c r="E1808" s="553"/>
      <c r="F1808" s="525"/>
      <c r="G1808" s="560"/>
    </row>
    <row r="1809" spans="1:7">
      <c r="A1809" s="549"/>
      <c r="B1809" s="550"/>
      <c r="C1809" s="551"/>
      <c r="D1809" s="552"/>
      <c r="E1809" s="553"/>
      <c r="F1809" s="525"/>
      <c r="G1809" s="560"/>
    </row>
    <row r="1810" spans="1:7">
      <c r="A1810" s="549"/>
      <c r="B1810" s="550"/>
      <c r="C1810" s="551"/>
      <c r="D1810" s="552"/>
      <c r="E1810" s="553"/>
      <c r="F1810" s="525"/>
      <c r="G1810" s="560"/>
    </row>
    <row r="1811" spans="1:7">
      <c r="A1811" s="549"/>
      <c r="B1811" s="550"/>
      <c r="C1811" s="551"/>
      <c r="D1811" s="552"/>
      <c r="E1811" s="553"/>
      <c r="F1811" s="525"/>
      <c r="G1811" s="560"/>
    </row>
    <row r="1812" spans="1:7">
      <c r="A1812" s="549"/>
      <c r="B1812" s="550"/>
      <c r="C1812" s="551"/>
      <c r="D1812" s="552"/>
      <c r="E1812" s="553"/>
      <c r="F1812" s="525"/>
      <c r="G1812" s="560"/>
    </row>
    <row r="1813" spans="1:7">
      <c r="A1813" s="549"/>
      <c r="B1813" s="550"/>
      <c r="C1813" s="551"/>
      <c r="D1813" s="552"/>
      <c r="E1813" s="553"/>
      <c r="F1813" s="525"/>
      <c r="G1813" s="560"/>
    </row>
    <row r="1814" spans="1:7">
      <c r="A1814" s="549"/>
      <c r="B1814" s="550"/>
      <c r="C1814" s="551"/>
      <c r="D1814" s="552"/>
      <c r="E1814" s="553"/>
      <c r="F1814" s="525"/>
      <c r="G1814" s="560"/>
    </row>
    <row r="1815" spans="1:7">
      <c r="A1815" s="549"/>
      <c r="B1815" s="550"/>
      <c r="C1815" s="551"/>
      <c r="D1815" s="552"/>
      <c r="E1815" s="553"/>
      <c r="F1815" s="525"/>
      <c r="G1815" s="560"/>
    </row>
    <row r="1816" spans="1:7">
      <c r="A1816" s="549"/>
      <c r="B1816" s="550"/>
      <c r="C1816" s="551"/>
      <c r="D1816" s="552"/>
      <c r="E1816" s="553"/>
      <c r="F1816" s="525"/>
      <c r="G1816" s="560"/>
    </row>
    <row r="1817" spans="1:7">
      <c r="A1817" s="549"/>
      <c r="B1817" s="550"/>
      <c r="C1817" s="551"/>
      <c r="D1817" s="552"/>
      <c r="E1817" s="553"/>
      <c r="F1817" s="525"/>
      <c r="G1817" s="560"/>
    </row>
    <row r="1818" spans="1:7">
      <c r="A1818" s="549"/>
      <c r="B1818" s="550"/>
      <c r="C1818" s="551"/>
      <c r="D1818" s="552"/>
      <c r="E1818" s="553"/>
      <c r="F1818" s="525"/>
      <c r="G1818" s="560"/>
    </row>
    <row r="1819" spans="1:7">
      <c r="A1819" s="549"/>
      <c r="B1819" s="550"/>
      <c r="C1819" s="551"/>
      <c r="D1819" s="552"/>
      <c r="E1819" s="553"/>
      <c r="F1819" s="525"/>
      <c r="G1819" s="560"/>
    </row>
    <row r="1820" spans="1:7">
      <c r="A1820" s="549"/>
      <c r="B1820" s="550"/>
      <c r="C1820" s="551"/>
      <c r="D1820" s="552"/>
      <c r="E1820" s="553"/>
      <c r="F1820" s="525"/>
      <c r="G1820" s="560"/>
    </row>
    <row r="1821" spans="1:7">
      <c r="A1821" s="549"/>
      <c r="B1821" s="550"/>
      <c r="C1821" s="551"/>
      <c r="D1821" s="552"/>
      <c r="E1821" s="553"/>
      <c r="F1821" s="525"/>
      <c r="G1821" s="560"/>
    </row>
    <row r="1822" spans="1:7">
      <c r="A1822" s="549"/>
      <c r="B1822" s="550"/>
      <c r="C1822" s="551"/>
      <c r="D1822" s="552"/>
      <c r="E1822" s="553"/>
      <c r="F1822" s="525"/>
      <c r="G1822" s="560"/>
    </row>
    <row r="1823" spans="1:7">
      <c r="A1823" s="549"/>
      <c r="B1823" s="550"/>
      <c r="C1823" s="551"/>
      <c r="D1823" s="552"/>
      <c r="E1823" s="553"/>
      <c r="F1823" s="525"/>
      <c r="G1823" s="560"/>
    </row>
    <row r="1824" spans="1:7">
      <c r="A1824" s="549"/>
      <c r="B1824" s="550"/>
      <c r="C1824" s="551"/>
      <c r="D1824" s="552"/>
      <c r="E1824" s="553"/>
      <c r="F1824" s="525"/>
      <c r="G1824" s="560"/>
    </row>
    <row r="1825" spans="1:7">
      <c r="A1825" s="549"/>
      <c r="B1825" s="550"/>
      <c r="C1825" s="551"/>
      <c r="D1825" s="552"/>
      <c r="E1825" s="553"/>
      <c r="F1825" s="525"/>
      <c r="G1825" s="560"/>
    </row>
    <row r="1826" spans="1:7">
      <c r="A1826" s="549"/>
      <c r="B1826" s="550"/>
      <c r="C1826" s="551"/>
      <c r="D1826" s="552"/>
      <c r="E1826" s="553"/>
      <c r="F1826" s="525"/>
      <c r="G1826" s="560"/>
    </row>
    <row r="1827" spans="1:7">
      <c r="A1827" s="549"/>
      <c r="B1827" s="550"/>
      <c r="C1827" s="551"/>
      <c r="D1827" s="552"/>
      <c r="E1827" s="553"/>
      <c r="F1827" s="525"/>
      <c r="G1827" s="560"/>
    </row>
    <row r="1828" spans="1:7">
      <c r="A1828" s="549"/>
      <c r="B1828" s="550"/>
      <c r="C1828" s="551"/>
      <c r="D1828" s="552"/>
      <c r="E1828" s="553"/>
      <c r="F1828" s="525"/>
      <c r="G1828" s="560"/>
    </row>
    <row r="1829" spans="1:7">
      <c r="A1829" s="549"/>
      <c r="B1829" s="550"/>
      <c r="C1829" s="551"/>
      <c r="D1829" s="552"/>
      <c r="E1829" s="553"/>
      <c r="F1829" s="525"/>
      <c r="G1829" s="560"/>
    </row>
    <row r="1830" spans="1:7">
      <c r="A1830" s="549"/>
      <c r="B1830" s="550"/>
      <c r="C1830" s="551"/>
      <c r="D1830" s="552"/>
      <c r="E1830" s="553"/>
      <c r="F1830" s="525"/>
      <c r="G1830" s="560"/>
    </row>
    <row r="1831" spans="1:7">
      <c r="A1831" s="549"/>
      <c r="B1831" s="550"/>
      <c r="C1831" s="551"/>
      <c r="D1831" s="552"/>
      <c r="E1831" s="553"/>
      <c r="F1831" s="525"/>
      <c r="G1831" s="560"/>
    </row>
    <row r="1832" spans="1:7">
      <c r="A1832" s="549"/>
      <c r="B1832" s="550"/>
      <c r="C1832" s="551"/>
      <c r="D1832" s="552"/>
      <c r="E1832" s="553"/>
      <c r="F1832" s="525"/>
      <c r="G1832" s="560"/>
    </row>
    <row r="1833" spans="1:7">
      <c r="A1833" s="549"/>
      <c r="B1833" s="550"/>
      <c r="C1833" s="551"/>
      <c r="D1833" s="552"/>
      <c r="E1833" s="553"/>
      <c r="F1833" s="525"/>
      <c r="G1833" s="560"/>
    </row>
    <row r="1834" spans="1:7">
      <c r="A1834" s="549"/>
      <c r="B1834" s="550"/>
      <c r="C1834" s="551"/>
      <c r="D1834" s="552"/>
      <c r="E1834" s="553"/>
      <c r="F1834" s="525"/>
      <c r="G1834" s="560"/>
    </row>
    <row r="1835" spans="1:7">
      <c r="A1835" s="549"/>
      <c r="B1835" s="550"/>
      <c r="C1835" s="551"/>
      <c r="D1835" s="552"/>
      <c r="E1835" s="553"/>
      <c r="F1835" s="525"/>
      <c r="G1835" s="560"/>
    </row>
    <row r="1836" spans="1:7">
      <c r="A1836" s="549"/>
      <c r="B1836" s="550"/>
      <c r="C1836" s="551"/>
      <c r="D1836" s="552"/>
      <c r="E1836" s="553"/>
      <c r="F1836" s="525"/>
      <c r="G1836" s="560"/>
    </row>
    <row r="1837" spans="1:7">
      <c r="A1837" s="549"/>
      <c r="B1837" s="550"/>
      <c r="C1837" s="551"/>
      <c r="D1837" s="552"/>
      <c r="E1837" s="553"/>
      <c r="F1837" s="525"/>
      <c r="G1837" s="560"/>
    </row>
    <row r="1838" spans="1:7">
      <c r="A1838" s="549"/>
      <c r="B1838" s="550"/>
      <c r="C1838" s="551"/>
      <c r="D1838" s="552"/>
      <c r="E1838" s="553"/>
      <c r="F1838" s="525"/>
      <c r="G1838" s="560"/>
    </row>
    <row r="1839" spans="1:7">
      <c r="A1839" s="549"/>
      <c r="B1839" s="550"/>
      <c r="C1839" s="551"/>
      <c r="D1839" s="552"/>
      <c r="E1839" s="553"/>
      <c r="F1839" s="525"/>
      <c r="G1839" s="560"/>
    </row>
    <row r="1840" spans="1:7">
      <c r="A1840" s="549"/>
      <c r="B1840" s="550"/>
      <c r="C1840" s="551"/>
      <c r="D1840" s="552"/>
      <c r="E1840" s="553"/>
      <c r="F1840" s="525"/>
      <c r="G1840" s="560"/>
    </row>
    <row r="1841" spans="1:7">
      <c r="A1841" s="549"/>
      <c r="B1841" s="550"/>
      <c r="C1841" s="551"/>
      <c r="D1841" s="552"/>
      <c r="E1841" s="553"/>
      <c r="F1841" s="525"/>
      <c r="G1841" s="560"/>
    </row>
    <row r="1842" spans="1:7">
      <c r="A1842" s="549"/>
      <c r="B1842" s="550"/>
      <c r="C1842" s="551"/>
      <c r="D1842" s="552"/>
      <c r="E1842" s="553"/>
      <c r="F1842" s="525"/>
      <c r="G1842" s="560"/>
    </row>
    <row r="1843" spans="1:7">
      <c r="A1843" s="549"/>
      <c r="B1843" s="550"/>
      <c r="C1843" s="551"/>
      <c r="D1843" s="552"/>
      <c r="E1843" s="553"/>
      <c r="F1843" s="525"/>
      <c r="G1843" s="560"/>
    </row>
    <row r="1844" spans="1:7">
      <c r="A1844" s="549"/>
      <c r="B1844" s="550"/>
      <c r="C1844" s="551"/>
      <c r="D1844" s="552"/>
      <c r="E1844" s="553"/>
      <c r="F1844" s="525"/>
      <c r="G1844" s="560"/>
    </row>
    <row r="1845" spans="1:7">
      <c r="A1845" s="549"/>
      <c r="B1845" s="550"/>
      <c r="C1845" s="551"/>
      <c r="D1845" s="552"/>
      <c r="E1845" s="553"/>
      <c r="F1845" s="525"/>
      <c r="G1845" s="560"/>
    </row>
    <row r="1846" spans="1:7">
      <c r="A1846" s="549"/>
      <c r="B1846" s="550"/>
      <c r="C1846" s="551"/>
      <c r="D1846" s="552"/>
      <c r="E1846" s="553"/>
      <c r="F1846" s="525"/>
      <c r="G1846" s="560"/>
    </row>
    <row r="1847" spans="1:7">
      <c r="A1847" s="549"/>
      <c r="B1847" s="550"/>
      <c r="C1847" s="551"/>
      <c r="D1847" s="552"/>
      <c r="E1847" s="553"/>
      <c r="F1847" s="525"/>
      <c r="G1847" s="560"/>
    </row>
    <row r="1848" spans="1:7">
      <c r="A1848" s="549"/>
      <c r="B1848" s="550"/>
      <c r="C1848" s="551"/>
      <c r="D1848" s="552"/>
      <c r="E1848" s="553"/>
      <c r="F1848" s="525"/>
      <c r="G1848" s="560"/>
    </row>
    <row r="1849" spans="1:7">
      <c r="A1849" s="549"/>
      <c r="B1849" s="550"/>
      <c r="C1849" s="551"/>
      <c r="D1849" s="552"/>
      <c r="E1849" s="553"/>
      <c r="F1849" s="525"/>
      <c r="G1849" s="560"/>
    </row>
    <row r="1850" spans="1:7">
      <c r="A1850" s="549"/>
      <c r="B1850" s="550"/>
      <c r="C1850" s="551"/>
      <c r="D1850" s="552"/>
      <c r="E1850" s="553"/>
      <c r="F1850" s="525"/>
      <c r="G1850" s="560"/>
    </row>
    <row r="1851" spans="1:7">
      <c r="A1851" s="549"/>
      <c r="B1851" s="550"/>
      <c r="C1851" s="551"/>
      <c r="D1851" s="552"/>
      <c r="E1851" s="553"/>
      <c r="F1851" s="525"/>
      <c r="G1851" s="560"/>
    </row>
    <row r="1852" spans="1:7">
      <c r="A1852" s="549"/>
      <c r="B1852" s="550"/>
      <c r="C1852" s="551"/>
      <c r="D1852" s="552"/>
      <c r="E1852" s="553"/>
      <c r="F1852" s="525"/>
      <c r="G1852" s="560"/>
    </row>
    <row r="1853" spans="1:7">
      <c r="A1853" s="549"/>
      <c r="B1853" s="550"/>
      <c r="C1853" s="551"/>
      <c r="D1853" s="552"/>
      <c r="E1853" s="553"/>
      <c r="F1853" s="525"/>
      <c r="G1853" s="560"/>
    </row>
    <row r="1854" spans="1:7">
      <c r="A1854" s="549"/>
      <c r="B1854" s="550"/>
      <c r="C1854" s="551"/>
      <c r="D1854" s="552"/>
      <c r="E1854" s="553"/>
      <c r="F1854" s="525"/>
      <c r="G1854" s="560"/>
    </row>
    <row r="1855" spans="1:7">
      <c r="A1855" s="549"/>
      <c r="B1855" s="550"/>
      <c r="C1855" s="551"/>
      <c r="D1855" s="552"/>
      <c r="E1855" s="553"/>
      <c r="F1855" s="525"/>
      <c r="G1855" s="560"/>
    </row>
    <row r="1856" spans="1:7">
      <c r="A1856" s="549"/>
      <c r="B1856" s="550"/>
      <c r="C1856" s="551"/>
      <c r="D1856" s="552"/>
      <c r="E1856" s="553"/>
      <c r="F1856" s="525"/>
      <c r="G1856" s="560"/>
    </row>
    <row r="1857" spans="1:7">
      <c r="A1857" s="549"/>
      <c r="B1857" s="550"/>
      <c r="C1857" s="551"/>
      <c r="D1857" s="552"/>
      <c r="E1857" s="553"/>
      <c r="F1857" s="525"/>
      <c r="G1857" s="560"/>
    </row>
    <row r="1858" spans="1:7">
      <c r="A1858" s="549"/>
      <c r="B1858" s="550"/>
      <c r="C1858" s="551"/>
      <c r="D1858" s="552"/>
      <c r="E1858" s="553"/>
      <c r="F1858" s="525"/>
      <c r="G1858" s="560"/>
    </row>
    <row r="1859" spans="1:7">
      <c r="A1859" s="549"/>
      <c r="B1859" s="550"/>
      <c r="C1859" s="551"/>
      <c r="D1859" s="552"/>
      <c r="E1859" s="553"/>
      <c r="F1859" s="525"/>
      <c r="G1859" s="560"/>
    </row>
    <row r="1860" spans="1:7">
      <c r="A1860" s="549"/>
      <c r="B1860" s="550"/>
      <c r="C1860" s="551"/>
      <c r="D1860" s="552"/>
      <c r="E1860" s="553"/>
      <c r="F1860" s="525"/>
      <c r="G1860" s="560"/>
    </row>
    <row r="1861" spans="1:7">
      <c r="A1861" s="549"/>
      <c r="B1861" s="550"/>
      <c r="C1861" s="551"/>
      <c r="D1861" s="552"/>
      <c r="E1861" s="553"/>
      <c r="F1861" s="525"/>
      <c r="G1861" s="560"/>
    </row>
    <row r="1862" spans="1:7">
      <c r="A1862" s="549"/>
      <c r="B1862" s="550"/>
      <c r="C1862" s="551"/>
      <c r="D1862" s="552"/>
      <c r="E1862" s="553"/>
      <c r="F1862" s="525"/>
      <c r="G1862" s="560"/>
    </row>
    <row r="1863" spans="1:7">
      <c r="A1863" s="549"/>
      <c r="B1863" s="550"/>
      <c r="C1863" s="551"/>
      <c r="D1863" s="552"/>
      <c r="E1863" s="553"/>
      <c r="F1863" s="525"/>
      <c r="G1863" s="560"/>
    </row>
    <row r="1864" spans="1:7">
      <c r="A1864" s="549"/>
      <c r="B1864" s="550"/>
      <c r="C1864" s="551"/>
      <c r="D1864" s="552"/>
      <c r="E1864" s="553"/>
      <c r="F1864" s="525"/>
      <c r="G1864" s="560"/>
    </row>
    <row r="1865" spans="1:7">
      <c r="A1865" s="549"/>
      <c r="B1865" s="550"/>
      <c r="C1865" s="551"/>
      <c r="D1865" s="552"/>
      <c r="E1865" s="553"/>
      <c r="F1865" s="525"/>
      <c r="G1865" s="560"/>
    </row>
    <row r="1866" spans="1:7">
      <c r="A1866" s="549"/>
      <c r="B1866" s="550"/>
      <c r="C1866" s="551"/>
      <c r="D1866" s="552"/>
      <c r="E1866" s="553"/>
      <c r="F1866" s="525"/>
      <c r="G1866" s="560"/>
    </row>
    <row r="1867" spans="1:7">
      <c r="A1867" s="549"/>
      <c r="B1867" s="550"/>
      <c r="C1867" s="551"/>
      <c r="D1867" s="552"/>
      <c r="E1867" s="553"/>
      <c r="F1867" s="525"/>
      <c r="G1867" s="560"/>
    </row>
    <row r="1868" spans="1:7">
      <c r="A1868" s="549"/>
      <c r="B1868" s="550"/>
      <c r="C1868" s="551"/>
      <c r="D1868" s="552"/>
      <c r="E1868" s="553"/>
      <c r="F1868" s="525"/>
      <c r="G1868" s="560"/>
    </row>
    <row r="1869" spans="1:7">
      <c r="A1869" s="549"/>
      <c r="B1869" s="550"/>
      <c r="C1869" s="551"/>
      <c r="D1869" s="552"/>
      <c r="E1869" s="553"/>
      <c r="F1869" s="525"/>
      <c r="G1869" s="560"/>
    </row>
    <row r="1870" spans="1:7">
      <c r="A1870" s="549"/>
      <c r="B1870" s="550"/>
      <c r="C1870" s="551"/>
      <c r="D1870" s="552"/>
      <c r="E1870" s="553"/>
      <c r="F1870" s="525"/>
      <c r="G1870" s="560"/>
    </row>
    <row r="1871" spans="1:7">
      <c r="A1871" s="549"/>
      <c r="B1871" s="550"/>
      <c r="C1871" s="551"/>
      <c r="D1871" s="552"/>
      <c r="E1871" s="553"/>
      <c r="F1871" s="525"/>
      <c r="G1871" s="560"/>
    </row>
    <row r="1872" spans="1:7">
      <c r="A1872" s="549"/>
      <c r="B1872" s="550"/>
      <c r="C1872" s="551"/>
      <c r="D1872" s="552"/>
      <c r="E1872" s="553"/>
      <c r="F1872" s="525"/>
      <c r="G1872" s="560"/>
    </row>
    <row r="1873" spans="1:7">
      <c r="A1873" s="549"/>
      <c r="B1873" s="550"/>
      <c r="C1873" s="551"/>
      <c r="D1873" s="552"/>
      <c r="E1873" s="553"/>
      <c r="F1873" s="525"/>
      <c r="G1873" s="560"/>
    </row>
    <row r="1874" spans="1:7">
      <c r="A1874" s="549"/>
      <c r="B1874" s="550"/>
      <c r="C1874" s="551"/>
      <c r="D1874" s="552"/>
      <c r="E1874" s="553"/>
      <c r="F1874" s="525"/>
      <c r="G1874" s="560"/>
    </row>
    <row r="1875" spans="1:7">
      <c r="A1875" s="549"/>
      <c r="B1875" s="550"/>
      <c r="C1875" s="551"/>
      <c r="D1875" s="552"/>
      <c r="E1875" s="553"/>
      <c r="F1875" s="525"/>
      <c r="G1875" s="560"/>
    </row>
    <row r="1876" spans="1:7">
      <c r="A1876" s="549"/>
      <c r="B1876" s="550"/>
      <c r="C1876" s="551"/>
      <c r="D1876" s="552"/>
      <c r="E1876" s="553"/>
      <c r="F1876" s="525"/>
      <c r="G1876" s="560"/>
    </row>
    <row r="1877" spans="1:7">
      <c r="A1877" s="549"/>
      <c r="B1877" s="550"/>
      <c r="C1877" s="551"/>
      <c r="D1877" s="552"/>
      <c r="E1877" s="553"/>
      <c r="F1877" s="525"/>
      <c r="G1877" s="560"/>
    </row>
    <row r="1878" spans="1:7">
      <c r="A1878" s="549"/>
      <c r="B1878" s="550"/>
      <c r="C1878" s="551"/>
      <c r="D1878" s="552"/>
      <c r="E1878" s="553"/>
      <c r="F1878" s="525"/>
      <c r="G1878" s="560"/>
    </row>
    <row r="1879" spans="1:7">
      <c r="A1879" s="549"/>
      <c r="B1879" s="550"/>
      <c r="C1879" s="551"/>
      <c r="D1879" s="552"/>
      <c r="E1879" s="553"/>
      <c r="F1879" s="525"/>
      <c r="G1879" s="560"/>
    </row>
    <row r="1880" spans="1:7">
      <c r="A1880" s="549"/>
      <c r="B1880" s="550"/>
      <c r="C1880" s="551"/>
      <c r="D1880" s="552"/>
      <c r="E1880" s="553"/>
      <c r="F1880" s="525"/>
      <c r="G1880" s="560"/>
    </row>
    <row r="1881" spans="1:7">
      <c r="A1881" s="549"/>
      <c r="B1881" s="550"/>
      <c r="C1881" s="551"/>
      <c r="D1881" s="552"/>
      <c r="E1881" s="553"/>
      <c r="F1881" s="525"/>
      <c r="G1881" s="560"/>
    </row>
    <row r="1882" spans="1:7">
      <c r="A1882" s="549"/>
      <c r="B1882" s="550"/>
      <c r="C1882" s="551"/>
      <c r="D1882" s="552"/>
      <c r="E1882" s="553"/>
      <c r="F1882" s="525"/>
      <c r="G1882" s="560"/>
    </row>
    <row r="1883" spans="1:7">
      <c r="A1883" s="549"/>
      <c r="B1883" s="550"/>
      <c r="C1883" s="551"/>
      <c r="D1883" s="552"/>
      <c r="E1883" s="553"/>
      <c r="F1883" s="525"/>
      <c r="G1883" s="560"/>
    </row>
    <row r="1884" spans="1:7">
      <c r="A1884" s="549"/>
      <c r="B1884" s="550"/>
      <c r="C1884" s="551"/>
      <c r="D1884" s="552"/>
      <c r="E1884" s="553"/>
      <c r="F1884" s="525"/>
      <c r="G1884" s="560"/>
    </row>
    <row r="1885" spans="1:7">
      <c r="A1885" s="549"/>
      <c r="B1885" s="550"/>
      <c r="C1885" s="551"/>
      <c r="D1885" s="552"/>
      <c r="E1885" s="553"/>
      <c r="F1885" s="525"/>
      <c r="G1885" s="560"/>
    </row>
    <row r="1886" spans="1:7">
      <c r="A1886" s="549"/>
      <c r="B1886" s="550"/>
      <c r="C1886" s="551"/>
      <c r="D1886" s="552"/>
      <c r="E1886" s="553"/>
      <c r="F1886" s="525"/>
      <c r="G1886" s="560"/>
    </row>
    <row r="1887" spans="1:7">
      <c r="A1887" s="549"/>
      <c r="B1887" s="550"/>
      <c r="C1887" s="551"/>
      <c r="D1887" s="552"/>
      <c r="E1887" s="553"/>
      <c r="F1887" s="525"/>
      <c r="G1887" s="560"/>
    </row>
    <row r="1888" spans="1:7">
      <c r="A1888" s="549"/>
      <c r="B1888" s="550"/>
      <c r="C1888" s="551"/>
      <c r="D1888" s="552"/>
      <c r="E1888" s="553"/>
      <c r="F1888" s="525"/>
      <c r="G1888" s="560"/>
    </row>
    <row r="1889" spans="1:7">
      <c r="A1889" s="549"/>
      <c r="B1889" s="550"/>
      <c r="C1889" s="551"/>
      <c r="D1889" s="552"/>
      <c r="E1889" s="553"/>
      <c r="F1889" s="525"/>
      <c r="G1889" s="560"/>
    </row>
    <row r="1890" spans="1:7">
      <c r="A1890" s="549"/>
      <c r="B1890" s="550"/>
      <c r="C1890" s="551"/>
      <c r="D1890" s="552"/>
      <c r="E1890" s="553"/>
      <c r="F1890" s="525"/>
      <c r="G1890" s="560"/>
    </row>
    <row r="1891" spans="1:7">
      <c r="A1891" s="549"/>
      <c r="B1891" s="550"/>
      <c r="C1891" s="551"/>
      <c r="D1891" s="552"/>
      <c r="E1891" s="553"/>
      <c r="F1891" s="525"/>
      <c r="G1891" s="560"/>
    </row>
    <row r="1892" spans="1:7">
      <c r="A1892" s="549"/>
      <c r="B1892" s="550"/>
      <c r="C1892" s="551"/>
      <c r="D1892" s="552"/>
      <c r="E1892" s="553"/>
      <c r="F1892" s="525"/>
      <c r="G1892" s="560"/>
    </row>
    <row r="1893" spans="1:7">
      <c r="A1893" s="549"/>
      <c r="B1893" s="550"/>
      <c r="C1893" s="551"/>
      <c r="D1893" s="552"/>
      <c r="E1893" s="553"/>
      <c r="F1893" s="525"/>
      <c r="G1893" s="560"/>
    </row>
    <row r="1894" spans="1:7">
      <c r="A1894" s="549"/>
      <c r="B1894" s="550"/>
      <c r="C1894" s="551"/>
      <c r="D1894" s="552"/>
      <c r="E1894" s="553"/>
      <c r="F1894" s="525"/>
      <c r="G1894" s="560"/>
    </row>
    <row r="1895" spans="1:7">
      <c r="A1895" s="549"/>
      <c r="B1895" s="550"/>
      <c r="C1895" s="551"/>
      <c r="D1895" s="552"/>
      <c r="E1895" s="553"/>
      <c r="F1895" s="525"/>
      <c r="G1895" s="560"/>
    </row>
    <row r="1896" spans="1:7">
      <c r="A1896" s="549"/>
      <c r="B1896" s="550"/>
      <c r="C1896" s="551"/>
      <c r="D1896" s="552"/>
      <c r="E1896" s="553"/>
      <c r="F1896" s="525"/>
      <c r="G1896" s="560"/>
    </row>
    <row r="1897" spans="1:7">
      <c r="A1897" s="549"/>
      <c r="B1897" s="550"/>
      <c r="C1897" s="551"/>
      <c r="D1897" s="552"/>
      <c r="E1897" s="553"/>
      <c r="F1897" s="525"/>
      <c r="G1897" s="560"/>
    </row>
    <row r="1898" spans="1:7">
      <c r="A1898" s="549"/>
      <c r="B1898" s="550"/>
      <c r="C1898" s="551"/>
      <c r="D1898" s="552"/>
      <c r="E1898" s="553"/>
      <c r="F1898" s="525"/>
      <c r="G1898" s="560"/>
    </row>
    <row r="1899" spans="1:7">
      <c r="A1899" s="549"/>
      <c r="B1899" s="550"/>
      <c r="C1899" s="551"/>
      <c r="D1899" s="552"/>
      <c r="E1899" s="553"/>
      <c r="F1899" s="525"/>
      <c r="G1899" s="560"/>
    </row>
    <row r="1900" spans="1:7">
      <c r="A1900" s="549"/>
      <c r="B1900" s="550"/>
      <c r="C1900" s="551"/>
      <c r="D1900" s="552"/>
      <c r="E1900" s="553"/>
      <c r="F1900" s="525"/>
      <c r="G1900" s="560"/>
    </row>
    <row r="1901" spans="1:7">
      <c r="A1901" s="549"/>
      <c r="B1901" s="550"/>
      <c r="C1901" s="551"/>
      <c r="D1901" s="552"/>
      <c r="E1901" s="553"/>
      <c r="F1901" s="525"/>
      <c r="G1901" s="560"/>
    </row>
    <row r="1902" spans="1:7">
      <c r="A1902" s="549"/>
      <c r="B1902" s="550"/>
      <c r="C1902" s="551"/>
      <c r="D1902" s="552"/>
      <c r="E1902" s="553"/>
      <c r="F1902" s="525"/>
      <c r="G1902" s="560"/>
    </row>
    <row r="1903" spans="1:7">
      <c r="A1903" s="549"/>
      <c r="B1903" s="550"/>
      <c r="C1903" s="551"/>
      <c r="D1903" s="552"/>
      <c r="E1903" s="553"/>
      <c r="F1903" s="525"/>
      <c r="G1903" s="560"/>
    </row>
    <row r="1904" spans="1:7">
      <c r="A1904" s="549"/>
      <c r="B1904" s="550"/>
      <c r="C1904" s="551"/>
      <c r="D1904" s="552"/>
      <c r="E1904" s="553"/>
      <c r="F1904" s="525"/>
      <c r="G1904" s="560"/>
    </row>
    <row r="1905" spans="1:7">
      <c r="A1905" s="549"/>
      <c r="B1905" s="550"/>
      <c r="C1905" s="551"/>
      <c r="D1905" s="552"/>
      <c r="E1905" s="553"/>
      <c r="F1905" s="525"/>
      <c r="G1905" s="560"/>
    </row>
    <row r="1906" spans="1:7">
      <c r="A1906" s="549"/>
      <c r="B1906" s="550"/>
      <c r="C1906" s="551"/>
      <c r="D1906" s="552"/>
      <c r="E1906" s="553"/>
      <c r="F1906" s="525"/>
      <c r="G1906" s="560"/>
    </row>
    <row r="1907" spans="1:7">
      <c r="A1907" s="549"/>
      <c r="B1907" s="550"/>
      <c r="C1907" s="551"/>
      <c r="D1907" s="552"/>
      <c r="E1907" s="553"/>
      <c r="F1907" s="525"/>
      <c r="G1907" s="560"/>
    </row>
    <row r="1908" spans="1:7">
      <c r="A1908" s="549"/>
      <c r="B1908" s="550"/>
      <c r="C1908" s="551"/>
      <c r="D1908" s="552"/>
      <c r="E1908" s="553"/>
      <c r="F1908" s="525"/>
      <c r="G1908" s="560"/>
    </row>
    <row r="1909" spans="1:7">
      <c r="A1909" s="549"/>
      <c r="B1909" s="550"/>
      <c r="C1909" s="551"/>
      <c r="D1909" s="552"/>
      <c r="E1909" s="553"/>
      <c r="F1909" s="525"/>
      <c r="G1909" s="560"/>
    </row>
    <row r="1910" spans="1:7">
      <c r="A1910" s="549"/>
      <c r="B1910" s="550"/>
      <c r="C1910" s="551"/>
      <c r="D1910" s="552"/>
      <c r="E1910" s="553"/>
      <c r="F1910" s="525"/>
      <c r="G1910" s="560"/>
    </row>
    <row r="1911" spans="1:7">
      <c r="A1911" s="549"/>
      <c r="B1911" s="550"/>
      <c r="C1911" s="551"/>
      <c r="D1911" s="552"/>
      <c r="E1911" s="553"/>
      <c r="F1911" s="525"/>
      <c r="G1911" s="560"/>
    </row>
    <row r="1912" spans="1:7">
      <c r="A1912" s="549"/>
      <c r="B1912" s="550"/>
      <c r="C1912" s="551"/>
      <c r="D1912" s="552"/>
      <c r="E1912" s="553"/>
      <c r="F1912" s="525"/>
      <c r="G1912" s="560"/>
    </row>
    <row r="1913" spans="1:7">
      <c r="A1913" s="549"/>
      <c r="B1913" s="550"/>
      <c r="C1913" s="551"/>
      <c r="D1913" s="552"/>
      <c r="E1913" s="553"/>
      <c r="F1913" s="525"/>
      <c r="G1913" s="560"/>
    </row>
    <row r="1914" spans="1:7">
      <c r="A1914" s="549"/>
      <c r="B1914" s="550"/>
      <c r="C1914" s="551"/>
      <c r="D1914" s="552"/>
      <c r="E1914" s="553"/>
      <c r="F1914" s="525"/>
      <c r="G1914" s="560"/>
    </row>
    <row r="1915" spans="1:7">
      <c r="A1915" s="549"/>
      <c r="B1915" s="550"/>
      <c r="C1915" s="551"/>
      <c r="D1915" s="552"/>
      <c r="E1915" s="553"/>
      <c r="F1915" s="525"/>
      <c r="G1915" s="560"/>
    </row>
    <row r="1916" spans="1:7">
      <c r="A1916" s="549"/>
      <c r="B1916" s="550"/>
      <c r="C1916" s="551"/>
      <c r="D1916" s="552"/>
      <c r="E1916" s="553"/>
      <c r="F1916" s="525"/>
      <c r="G1916" s="560"/>
    </row>
    <row r="1917" spans="1:7">
      <c r="A1917" s="549"/>
      <c r="B1917" s="550"/>
      <c r="C1917" s="551"/>
      <c r="D1917" s="552"/>
      <c r="E1917" s="553"/>
      <c r="F1917" s="525"/>
      <c r="G1917" s="560"/>
    </row>
    <row r="1918" spans="1:7">
      <c r="A1918" s="549"/>
      <c r="B1918" s="550"/>
      <c r="C1918" s="551"/>
      <c r="D1918" s="552"/>
      <c r="E1918" s="553"/>
      <c r="F1918" s="525"/>
      <c r="G1918" s="560"/>
    </row>
    <row r="1919" spans="1:7">
      <c r="A1919" s="549"/>
      <c r="B1919" s="550"/>
      <c r="C1919" s="551"/>
      <c r="D1919" s="552"/>
      <c r="E1919" s="553"/>
      <c r="F1919" s="525"/>
      <c r="G1919" s="560"/>
    </row>
    <row r="1920" spans="1:7">
      <c r="A1920" s="549"/>
      <c r="B1920" s="550"/>
      <c r="C1920" s="551"/>
      <c r="D1920" s="552"/>
      <c r="E1920" s="553"/>
      <c r="F1920" s="525"/>
      <c r="G1920" s="560"/>
    </row>
    <row r="1921" spans="1:7">
      <c r="A1921" s="549"/>
      <c r="B1921" s="550"/>
      <c r="C1921" s="551"/>
      <c r="D1921" s="552"/>
      <c r="E1921" s="553"/>
      <c r="F1921" s="525"/>
      <c r="G1921" s="560"/>
    </row>
    <row r="1922" spans="1:7">
      <c r="A1922" s="549"/>
      <c r="B1922" s="550"/>
      <c r="C1922" s="551"/>
      <c r="D1922" s="552"/>
      <c r="E1922" s="553"/>
      <c r="F1922" s="525"/>
      <c r="G1922" s="560"/>
    </row>
    <row r="1923" spans="1:7">
      <c r="A1923" s="549"/>
      <c r="B1923" s="550"/>
      <c r="C1923" s="551"/>
      <c r="D1923" s="552"/>
      <c r="E1923" s="553"/>
      <c r="F1923" s="525"/>
      <c r="G1923" s="560"/>
    </row>
    <row r="1924" spans="1:7">
      <c r="A1924" s="549"/>
      <c r="B1924" s="550"/>
      <c r="C1924" s="551"/>
      <c r="D1924" s="552"/>
      <c r="E1924" s="553"/>
      <c r="F1924" s="525"/>
      <c r="G1924" s="560"/>
    </row>
    <row r="1925" spans="1:7">
      <c r="A1925" s="549"/>
      <c r="B1925" s="550"/>
      <c r="C1925" s="551"/>
      <c r="D1925" s="552"/>
      <c r="E1925" s="553"/>
      <c r="F1925" s="525"/>
      <c r="G1925" s="560"/>
    </row>
    <row r="1926" spans="1:7">
      <c r="A1926" s="549"/>
      <c r="B1926" s="550"/>
      <c r="C1926" s="551"/>
      <c r="D1926" s="552"/>
      <c r="E1926" s="553"/>
      <c r="F1926" s="525"/>
      <c r="G1926" s="560"/>
    </row>
    <row r="1927" spans="1:7">
      <c r="A1927" s="549"/>
      <c r="B1927" s="550"/>
      <c r="C1927" s="551"/>
      <c r="D1927" s="552"/>
      <c r="E1927" s="553"/>
      <c r="F1927" s="525"/>
      <c r="G1927" s="560"/>
    </row>
    <row r="1928" spans="1:7">
      <c r="A1928" s="549"/>
      <c r="B1928" s="550"/>
      <c r="C1928" s="551"/>
      <c r="D1928" s="552"/>
      <c r="E1928" s="553"/>
      <c r="F1928" s="525"/>
      <c r="G1928" s="560"/>
    </row>
    <row r="1929" spans="1:7">
      <c r="A1929" s="549"/>
      <c r="B1929" s="550"/>
      <c r="C1929" s="551"/>
      <c r="D1929" s="552"/>
      <c r="E1929" s="553"/>
      <c r="F1929" s="525"/>
      <c r="G1929" s="560"/>
    </row>
    <row r="1930" spans="1:7">
      <c r="A1930" s="549"/>
      <c r="B1930" s="550"/>
      <c r="C1930" s="551"/>
      <c r="D1930" s="552"/>
      <c r="E1930" s="553"/>
      <c r="F1930" s="525"/>
      <c r="G1930" s="560"/>
    </row>
    <row r="1931" spans="1:7">
      <c r="A1931" s="549"/>
      <c r="B1931" s="550"/>
      <c r="C1931" s="551"/>
      <c r="D1931" s="552"/>
      <c r="E1931" s="553"/>
      <c r="F1931" s="525"/>
      <c r="G1931" s="560"/>
    </row>
    <row r="1932" spans="1:7">
      <c r="A1932" s="549"/>
      <c r="B1932" s="550"/>
      <c r="C1932" s="551"/>
      <c r="D1932" s="552"/>
      <c r="E1932" s="553"/>
      <c r="F1932" s="525"/>
      <c r="G1932" s="560"/>
    </row>
    <row r="1933" spans="1:7">
      <c r="A1933" s="549"/>
      <c r="B1933" s="550"/>
      <c r="C1933" s="551"/>
      <c r="D1933" s="552"/>
      <c r="E1933" s="553"/>
      <c r="F1933" s="525"/>
      <c r="G1933" s="560"/>
    </row>
    <row r="1934" spans="1:7">
      <c r="A1934" s="549"/>
      <c r="B1934" s="550"/>
      <c r="C1934" s="551"/>
      <c r="D1934" s="552"/>
      <c r="E1934" s="553"/>
      <c r="F1934" s="525"/>
      <c r="G1934" s="560"/>
    </row>
    <row r="1935" spans="1:7">
      <c r="A1935" s="549"/>
      <c r="B1935" s="550"/>
      <c r="C1935" s="551"/>
      <c r="D1935" s="552"/>
      <c r="E1935" s="553"/>
      <c r="F1935" s="525"/>
      <c r="G1935" s="560"/>
    </row>
    <row r="1936" spans="1:7">
      <c r="A1936" s="549"/>
      <c r="B1936" s="550"/>
      <c r="C1936" s="551"/>
      <c r="D1936" s="552"/>
      <c r="E1936" s="553"/>
      <c r="F1936" s="525"/>
      <c r="G1936" s="560"/>
    </row>
    <row r="1937" spans="1:7">
      <c r="A1937" s="549"/>
      <c r="B1937" s="550"/>
      <c r="C1937" s="551"/>
      <c r="D1937" s="552"/>
      <c r="E1937" s="553"/>
      <c r="F1937" s="525"/>
      <c r="G1937" s="560"/>
    </row>
    <row r="1938" spans="1:7">
      <c r="A1938" s="549"/>
      <c r="B1938" s="550"/>
      <c r="C1938" s="551"/>
      <c r="D1938" s="552"/>
      <c r="E1938" s="553"/>
      <c r="F1938" s="525"/>
      <c r="G1938" s="560"/>
    </row>
    <row r="1939" spans="1:7">
      <c r="A1939" s="549"/>
      <c r="B1939" s="550"/>
      <c r="C1939" s="551"/>
      <c r="D1939" s="552"/>
      <c r="E1939" s="553"/>
      <c r="F1939" s="525"/>
      <c r="G1939" s="560"/>
    </row>
    <row r="1940" spans="1:7">
      <c r="A1940" s="549"/>
      <c r="B1940" s="550"/>
      <c r="C1940" s="551"/>
      <c r="D1940" s="552"/>
      <c r="E1940" s="553"/>
      <c r="F1940" s="525"/>
      <c r="G1940" s="560"/>
    </row>
    <row r="1941" spans="1:7">
      <c r="A1941" s="549"/>
      <c r="B1941" s="550"/>
      <c r="C1941" s="551"/>
      <c r="D1941" s="552"/>
      <c r="E1941" s="553"/>
      <c r="F1941" s="525"/>
      <c r="G1941" s="560"/>
    </row>
    <row r="1942" spans="1:7">
      <c r="A1942" s="549"/>
      <c r="B1942" s="550"/>
      <c r="C1942" s="551"/>
      <c r="D1942" s="552"/>
      <c r="E1942" s="553"/>
      <c r="F1942" s="525"/>
      <c r="G1942" s="560"/>
    </row>
    <row r="1943" spans="1:7">
      <c r="A1943" s="549"/>
      <c r="B1943" s="550"/>
      <c r="C1943" s="551"/>
      <c r="D1943" s="552"/>
      <c r="E1943" s="553"/>
      <c r="F1943" s="525"/>
      <c r="G1943" s="560"/>
    </row>
    <row r="1944" spans="1:7">
      <c r="A1944" s="549"/>
      <c r="B1944" s="550"/>
      <c r="C1944" s="551"/>
      <c r="D1944" s="552"/>
      <c r="E1944" s="553"/>
      <c r="F1944" s="525"/>
      <c r="G1944" s="560"/>
    </row>
    <row r="1945" spans="1:7">
      <c r="A1945" s="549"/>
      <c r="B1945" s="550"/>
      <c r="C1945" s="551"/>
      <c r="D1945" s="552"/>
      <c r="E1945" s="553"/>
      <c r="F1945" s="525"/>
      <c r="G1945" s="560"/>
    </row>
    <row r="1946" spans="1:7">
      <c r="A1946" s="549"/>
      <c r="B1946" s="550"/>
      <c r="C1946" s="551"/>
      <c r="D1946" s="552"/>
      <c r="E1946" s="553"/>
      <c r="F1946" s="525"/>
      <c r="G1946" s="560"/>
    </row>
    <row r="1947" spans="1:7">
      <c r="A1947" s="549"/>
      <c r="B1947" s="550"/>
      <c r="C1947" s="551"/>
      <c r="D1947" s="552"/>
      <c r="E1947" s="553"/>
      <c r="F1947" s="525"/>
      <c r="G1947" s="560"/>
    </row>
    <row r="1948" spans="1:7">
      <c r="A1948" s="549"/>
      <c r="B1948" s="550"/>
      <c r="C1948" s="551"/>
      <c r="D1948" s="552"/>
      <c r="E1948" s="553"/>
      <c r="F1948" s="525"/>
      <c r="G1948" s="560"/>
    </row>
    <row r="1949" spans="1:7">
      <c r="A1949" s="549"/>
      <c r="B1949" s="550"/>
      <c r="C1949" s="551"/>
      <c r="D1949" s="552"/>
      <c r="E1949" s="553"/>
      <c r="F1949" s="525"/>
      <c r="G1949" s="560"/>
    </row>
    <row r="1950" spans="1:7">
      <c r="A1950" s="549"/>
      <c r="B1950" s="550"/>
      <c r="C1950" s="551"/>
      <c r="D1950" s="552"/>
      <c r="E1950" s="553"/>
      <c r="F1950" s="525"/>
      <c r="G1950" s="560"/>
    </row>
    <row r="1951" spans="1:7">
      <c r="A1951" s="549"/>
      <c r="B1951" s="550"/>
      <c r="C1951" s="551"/>
      <c r="D1951" s="552"/>
      <c r="E1951" s="553"/>
      <c r="F1951" s="525"/>
      <c r="G1951" s="560"/>
    </row>
    <row r="1952" spans="1:7">
      <c r="A1952" s="549"/>
      <c r="B1952" s="550"/>
      <c r="C1952" s="551"/>
      <c r="D1952" s="552"/>
      <c r="E1952" s="553"/>
      <c r="F1952" s="525"/>
      <c r="G1952" s="560"/>
    </row>
    <row r="1953" spans="1:7">
      <c r="A1953" s="549"/>
      <c r="B1953" s="550"/>
      <c r="C1953" s="551"/>
      <c r="D1953" s="552"/>
      <c r="E1953" s="553"/>
      <c r="F1953" s="525"/>
      <c r="G1953" s="560"/>
    </row>
    <row r="1954" spans="1:7">
      <c r="A1954" s="549"/>
      <c r="B1954" s="550"/>
      <c r="C1954" s="551"/>
      <c r="D1954" s="552"/>
      <c r="E1954" s="553"/>
      <c r="F1954" s="525"/>
      <c r="G1954" s="560"/>
    </row>
    <row r="1955" spans="1:7">
      <c r="A1955" s="549"/>
      <c r="B1955" s="550"/>
      <c r="C1955" s="551"/>
      <c r="D1955" s="552"/>
      <c r="E1955" s="553"/>
      <c r="F1955" s="525"/>
      <c r="G1955" s="560"/>
    </row>
    <row r="1956" spans="1:7">
      <c r="A1956" s="549"/>
      <c r="B1956" s="550"/>
      <c r="C1956" s="551"/>
      <c r="D1956" s="552"/>
      <c r="E1956" s="553"/>
      <c r="F1956" s="525"/>
      <c r="G1956" s="560"/>
    </row>
    <row r="1957" spans="1:7">
      <c r="A1957" s="549"/>
      <c r="B1957" s="550"/>
      <c r="C1957" s="551"/>
      <c r="D1957" s="552"/>
      <c r="E1957" s="553"/>
      <c r="F1957" s="525"/>
      <c r="G1957" s="560"/>
    </row>
    <row r="1958" spans="1:7">
      <c r="A1958" s="549"/>
      <c r="B1958" s="550"/>
      <c r="C1958" s="551"/>
      <c r="D1958" s="552"/>
      <c r="E1958" s="553"/>
      <c r="F1958" s="525"/>
      <c r="G1958" s="560"/>
    </row>
    <row r="1959" spans="1:7">
      <c r="A1959" s="549"/>
      <c r="B1959" s="550"/>
      <c r="C1959" s="551"/>
      <c r="D1959" s="552"/>
      <c r="E1959" s="553"/>
      <c r="F1959" s="525"/>
      <c r="G1959" s="560"/>
    </row>
    <row r="1960" spans="1:7">
      <c r="A1960" s="549"/>
      <c r="B1960" s="550"/>
      <c r="C1960" s="551"/>
      <c r="D1960" s="552"/>
      <c r="E1960" s="553"/>
      <c r="F1960" s="525"/>
      <c r="G1960" s="560"/>
    </row>
    <row r="1961" spans="1:7">
      <c r="A1961" s="549"/>
      <c r="B1961" s="550"/>
      <c r="C1961" s="551"/>
      <c r="D1961" s="552"/>
      <c r="E1961" s="553"/>
      <c r="F1961" s="525"/>
      <c r="G1961" s="560"/>
    </row>
    <row r="1962" spans="1:7">
      <c r="A1962" s="549"/>
      <c r="B1962" s="550"/>
      <c r="C1962" s="551"/>
      <c r="D1962" s="552"/>
      <c r="E1962" s="553"/>
      <c r="F1962" s="525"/>
      <c r="G1962" s="560"/>
    </row>
    <row r="1963" spans="1:7">
      <c r="A1963" s="549"/>
      <c r="B1963" s="550"/>
      <c r="C1963" s="551"/>
      <c r="D1963" s="552"/>
      <c r="E1963" s="553"/>
      <c r="F1963" s="525"/>
      <c r="G1963" s="560"/>
    </row>
    <row r="1964" spans="1:7">
      <c r="A1964" s="549"/>
      <c r="B1964" s="550"/>
      <c r="C1964" s="551"/>
      <c r="D1964" s="552"/>
      <c r="E1964" s="553"/>
      <c r="F1964" s="525"/>
      <c r="G1964" s="560"/>
    </row>
    <row r="1965" spans="1:7">
      <c r="A1965" s="549"/>
      <c r="B1965" s="550"/>
      <c r="C1965" s="551"/>
      <c r="D1965" s="552"/>
      <c r="E1965" s="553"/>
      <c r="F1965" s="525"/>
      <c r="G1965" s="560"/>
    </row>
    <row r="1966" spans="1:7">
      <c r="A1966" s="549"/>
      <c r="B1966" s="550"/>
      <c r="C1966" s="551"/>
      <c r="D1966" s="552"/>
      <c r="E1966" s="553"/>
      <c r="F1966" s="525"/>
      <c r="G1966" s="560"/>
    </row>
    <row r="1967" spans="1:7">
      <c r="A1967" s="549"/>
      <c r="B1967" s="550"/>
      <c r="C1967" s="551"/>
      <c r="D1967" s="552"/>
      <c r="E1967" s="553"/>
      <c r="F1967" s="525"/>
      <c r="G1967" s="560"/>
    </row>
    <row r="1968" spans="1:7">
      <c r="A1968" s="549"/>
      <c r="B1968" s="550"/>
      <c r="C1968" s="551"/>
      <c r="D1968" s="552"/>
      <c r="E1968" s="553"/>
      <c r="F1968" s="525"/>
      <c r="G1968" s="560"/>
    </row>
    <row r="1969" spans="1:7">
      <c r="A1969" s="549"/>
      <c r="B1969" s="550"/>
      <c r="C1969" s="551"/>
      <c r="D1969" s="552"/>
      <c r="E1969" s="553"/>
      <c r="F1969" s="525"/>
      <c r="G1969" s="560"/>
    </row>
    <row r="1970" spans="1:7">
      <c r="A1970" s="549"/>
      <c r="B1970" s="550"/>
      <c r="C1970" s="551"/>
      <c r="D1970" s="552"/>
      <c r="E1970" s="553"/>
      <c r="F1970" s="525"/>
      <c r="G1970" s="560"/>
    </row>
    <row r="1971" spans="1:7">
      <c r="A1971" s="549"/>
      <c r="B1971" s="550"/>
      <c r="C1971" s="551"/>
      <c r="D1971" s="552"/>
      <c r="E1971" s="553"/>
      <c r="F1971" s="525"/>
      <c r="G1971" s="560"/>
    </row>
    <row r="1972" spans="1:7">
      <c r="A1972" s="549"/>
      <c r="B1972" s="550"/>
      <c r="C1972" s="551"/>
      <c r="D1972" s="552"/>
      <c r="E1972" s="553"/>
      <c r="F1972" s="525"/>
      <c r="G1972" s="560"/>
    </row>
    <row r="1973" spans="1:7">
      <c r="A1973" s="549"/>
      <c r="B1973" s="550"/>
      <c r="C1973" s="551"/>
      <c r="D1973" s="552"/>
      <c r="E1973" s="553"/>
      <c r="F1973" s="525"/>
      <c r="G1973" s="560"/>
    </row>
    <row r="1974" spans="1:7">
      <c r="A1974" s="549"/>
      <c r="B1974" s="550"/>
      <c r="C1974" s="551"/>
      <c r="D1974" s="552"/>
      <c r="E1974" s="553"/>
      <c r="F1974" s="525"/>
      <c r="G1974" s="560"/>
    </row>
    <row r="1975" spans="1:7">
      <c r="A1975" s="549"/>
      <c r="B1975" s="550"/>
      <c r="C1975" s="551"/>
      <c r="D1975" s="552"/>
      <c r="E1975" s="553"/>
      <c r="F1975" s="525"/>
      <c r="G1975" s="560"/>
    </row>
    <row r="1976" spans="1:7">
      <c r="A1976" s="549"/>
      <c r="B1976" s="550"/>
      <c r="C1976" s="551"/>
      <c r="D1976" s="552"/>
      <c r="E1976" s="553"/>
      <c r="F1976" s="525"/>
      <c r="G1976" s="560"/>
    </row>
    <row r="1977" spans="1:7">
      <c r="A1977" s="549"/>
      <c r="B1977" s="550"/>
      <c r="C1977" s="551"/>
      <c r="D1977" s="552"/>
      <c r="E1977" s="553"/>
      <c r="F1977" s="525"/>
      <c r="G1977" s="560"/>
    </row>
    <row r="1978" spans="1:7">
      <c r="A1978" s="549"/>
      <c r="B1978" s="550"/>
      <c r="C1978" s="551"/>
      <c r="D1978" s="552"/>
      <c r="E1978" s="553"/>
      <c r="F1978" s="525"/>
      <c r="G1978" s="560"/>
    </row>
    <row r="1979" spans="1:7">
      <c r="A1979" s="549"/>
      <c r="B1979" s="550"/>
      <c r="C1979" s="551"/>
      <c r="D1979" s="552"/>
      <c r="E1979" s="553"/>
      <c r="F1979" s="525"/>
      <c r="G1979" s="560"/>
    </row>
    <row r="1980" spans="1:7">
      <c r="A1980" s="549"/>
      <c r="B1980" s="550"/>
      <c r="C1980" s="551"/>
      <c r="D1980" s="552"/>
      <c r="E1980" s="553"/>
      <c r="F1980" s="525"/>
      <c r="G1980" s="560"/>
    </row>
    <row r="1981" spans="1:7">
      <c r="A1981" s="549"/>
      <c r="B1981" s="550"/>
      <c r="C1981" s="551"/>
      <c r="D1981" s="552"/>
      <c r="E1981" s="553"/>
      <c r="F1981" s="525"/>
      <c r="G1981" s="560"/>
    </row>
    <row r="1982" spans="1:7">
      <c r="A1982" s="549"/>
      <c r="B1982" s="550"/>
      <c r="C1982" s="551"/>
      <c r="D1982" s="552"/>
      <c r="E1982" s="553"/>
      <c r="F1982" s="525"/>
      <c r="G1982" s="560"/>
    </row>
    <row r="1983" spans="1:7">
      <c r="A1983" s="549"/>
      <c r="B1983" s="550"/>
      <c r="C1983" s="551"/>
      <c r="D1983" s="552"/>
      <c r="E1983" s="553"/>
      <c r="F1983" s="525"/>
      <c r="G1983" s="560"/>
    </row>
    <row r="1984" spans="1:7">
      <c r="A1984" s="549"/>
      <c r="B1984" s="550"/>
      <c r="C1984" s="551"/>
      <c r="D1984" s="552"/>
      <c r="E1984" s="553"/>
      <c r="F1984" s="525"/>
      <c r="G1984" s="560"/>
    </row>
    <row r="1985" spans="1:7">
      <c r="A1985" s="554"/>
      <c r="B1985" s="550"/>
      <c r="C1985" s="551"/>
      <c r="D1985" s="552"/>
      <c r="E1985" s="553"/>
      <c r="F1985" s="525"/>
      <c r="G1985" s="560"/>
    </row>
    <row r="1986" spans="1:7">
      <c r="A1986" s="554"/>
      <c r="B1986" s="550"/>
      <c r="C1986" s="551"/>
      <c r="D1986" s="552"/>
      <c r="E1986" s="553"/>
      <c r="F1986" s="525"/>
      <c r="G1986" s="560"/>
    </row>
    <row r="1987" spans="1:7">
      <c r="A1987" s="554"/>
      <c r="B1987" s="550"/>
      <c r="C1987" s="551"/>
      <c r="D1987" s="552"/>
      <c r="E1987" s="553"/>
      <c r="F1987" s="525"/>
      <c r="G1987" s="560"/>
    </row>
    <row r="1988" spans="1:7">
      <c r="A1988" s="554"/>
      <c r="B1988" s="550"/>
      <c r="C1988" s="551"/>
      <c r="D1988" s="552"/>
      <c r="E1988" s="553"/>
      <c r="F1988" s="525"/>
      <c r="G1988" s="560"/>
    </row>
    <row r="1989" spans="1:7">
      <c r="A1989" s="554"/>
      <c r="B1989" s="550"/>
      <c r="C1989" s="551"/>
      <c r="D1989" s="552"/>
      <c r="E1989" s="553"/>
      <c r="F1989" s="525"/>
      <c r="G1989" s="560"/>
    </row>
    <row r="1990" spans="1:7">
      <c r="A1990" s="554"/>
      <c r="B1990" s="550"/>
      <c r="C1990" s="551"/>
      <c r="D1990" s="552"/>
      <c r="E1990" s="553"/>
      <c r="F1990" s="525"/>
      <c r="G1990" s="560"/>
    </row>
    <row r="1991" spans="1:7">
      <c r="A1991" s="554"/>
      <c r="B1991" s="550"/>
      <c r="C1991" s="551"/>
      <c r="D1991" s="552"/>
      <c r="E1991" s="553"/>
      <c r="F1991" s="525"/>
      <c r="G1991" s="560"/>
    </row>
    <row r="1992" spans="1:7">
      <c r="A1992" s="554"/>
      <c r="B1992" s="550"/>
      <c r="C1992" s="551"/>
      <c r="D1992" s="552"/>
      <c r="E1992" s="553"/>
      <c r="F1992" s="525"/>
      <c r="G1992" s="560"/>
    </row>
    <row r="1993" spans="1:7">
      <c r="A1993" s="554"/>
      <c r="B1993" s="550"/>
      <c r="C1993" s="551"/>
      <c r="D1993" s="552"/>
      <c r="E1993" s="553"/>
      <c r="F1993" s="525"/>
      <c r="G1993" s="560"/>
    </row>
    <row r="1994" spans="1:7">
      <c r="A1994" s="554"/>
      <c r="B1994" s="550"/>
      <c r="C1994" s="551"/>
      <c r="D1994" s="552"/>
      <c r="E1994" s="553"/>
      <c r="F1994" s="525"/>
      <c r="G1994" s="560"/>
    </row>
    <row r="1995" spans="1:7">
      <c r="A1995" s="554"/>
      <c r="B1995" s="550"/>
      <c r="C1995" s="551"/>
      <c r="D1995" s="552"/>
      <c r="E1995" s="553"/>
      <c r="F1995" s="525"/>
      <c r="G1995" s="560"/>
    </row>
    <row r="1996" spans="1:7">
      <c r="A1996" s="554"/>
      <c r="B1996" s="550"/>
      <c r="C1996" s="551"/>
      <c r="D1996" s="552"/>
      <c r="E1996" s="553"/>
      <c r="F1996" s="525"/>
      <c r="G1996" s="560"/>
    </row>
    <row r="1997" spans="1:7">
      <c r="A1997" s="554"/>
      <c r="B1997" s="550"/>
      <c r="C1997" s="551"/>
      <c r="D1997" s="552"/>
      <c r="E1997" s="553"/>
      <c r="F1997" s="525"/>
      <c r="G1997" s="560"/>
    </row>
    <row r="1998" spans="1:7">
      <c r="A1998" s="554"/>
      <c r="B1998" s="550"/>
      <c r="C1998" s="551"/>
      <c r="D1998" s="552"/>
      <c r="E1998" s="553"/>
      <c r="F1998" s="525"/>
      <c r="G1998" s="560"/>
    </row>
    <row r="1999" spans="1:7">
      <c r="A1999" s="554"/>
      <c r="B1999" s="550"/>
      <c r="C1999" s="551"/>
      <c r="D1999" s="552"/>
      <c r="E1999" s="553"/>
      <c r="F1999" s="525"/>
      <c r="G1999" s="560"/>
    </row>
    <row r="2000" spans="1:7">
      <c r="A2000" s="554"/>
      <c r="B2000" s="550"/>
      <c r="C2000" s="551"/>
      <c r="D2000" s="552"/>
      <c r="E2000" s="553"/>
      <c r="F2000" s="525"/>
      <c r="G2000" s="560"/>
    </row>
    <row r="2001" spans="1:7">
      <c r="A2001" s="554"/>
      <c r="B2001" s="550"/>
      <c r="C2001" s="551"/>
      <c r="D2001" s="552"/>
      <c r="E2001" s="553"/>
      <c r="F2001" s="525"/>
      <c r="G2001" s="560"/>
    </row>
    <row r="2002" spans="1:7">
      <c r="A2002" s="554"/>
      <c r="B2002" s="550"/>
      <c r="C2002" s="551"/>
      <c r="D2002" s="552"/>
      <c r="E2002" s="553"/>
      <c r="F2002" s="525"/>
      <c r="G2002" s="560"/>
    </row>
    <row r="2003" spans="1:7">
      <c r="A2003" s="554"/>
      <c r="B2003" s="550"/>
      <c r="C2003" s="551"/>
      <c r="D2003" s="552"/>
      <c r="E2003" s="553"/>
      <c r="F2003" s="525"/>
      <c r="G2003" s="560"/>
    </row>
    <row r="2004" spans="1:7">
      <c r="A2004" s="554"/>
      <c r="B2004" s="550"/>
      <c r="C2004" s="551"/>
      <c r="D2004" s="552"/>
      <c r="E2004" s="553"/>
      <c r="F2004" s="525"/>
      <c r="G2004" s="560"/>
    </row>
    <row r="2005" spans="1:7">
      <c r="A2005" s="554"/>
      <c r="B2005" s="550"/>
      <c r="C2005" s="551"/>
      <c r="D2005" s="552"/>
      <c r="E2005" s="553"/>
      <c r="F2005" s="525"/>
      <c r="G2005" s="560"/>
    </row>
    <row r="2006" spans="1:7">
      <c r="A2006" s="554"/>
      <c r="B2006" s="550"/>
      <c r="C2006" s="551"/>
      <c r="D2006" s="552"/>
      <c r="E2006" s="553"/>
      <c r="F2006" s="525"/>
      <c r="G2006" s="560"/>
    </row>
    <row r="2007" spans="1:7">
      <c r="A2007" s="554"/>
      <c r="B2007" s="550"/>
      <c r="C2007" s="551"/>
      <c r="D2007" s="552"/>
      <c r="E2007" s="553"/>
      <c r="F2007" s="525"/>
      <c r="G2007" s="560"/>
    </row>
    <row r="2008" spans="1:7">
      <c r="A2008" s="554"/>
      <c r="B2008" s="550"/>
      <c r="C2008" s="551"/>
      <c r="D2008" s="552"/>
      <c r="E2008" s="553"/>
      <c r="F2008" s="525"/>
      <c r="G2008" s="560"/>
    </row>
    <row r="2009" spans="1:7">
      <c r="A2009" s="554"/>
      <c r="B2009" s="550"/>
      <c r="C2009" s="551"/>
      <c r="D2009" s="552"/>
      <c r="E2009" s="553"/>
      <c r="F2009" s="525"/>
      <c r="G2009" s="560"/>
    </row>
    <row r="2010" spans="1:7">
      <c r="A2010" s="554"/>
      <c r="B2010" s="550"/>
      <c r="C2010" s="551"/>
      <c r="D2010" s="552"/>
      <c r="E2010" s="553"/>
      <c r="F2010" s="525"/>
      <c r="G2010" s="560"/>
    </row>
    <row r="2011" spans="1:7">
      <c r="A2011" s="554"/>
      <c r="B2011" s="550"/>
      <c r="C2011" s="551"/>
      <c r="D2011" s="552"/>
      <c r="E2011" s="553"/>
      <c r="F2011" s="525"/>
      <c r="G2011" s="560"/>
    </row>
    <row r="2012" spans="1:7">
      <c r="A2012" s="554"/>
      <c r="B2012" s="550"/>
      <c r="C2012" s="551"/>
      <c r="D2012" s="552"/>
      <c r="E2012" s="553"/>
      <c r="F2012" s="525"/>
      <c r="G2012" s="560"/>
    </row>
    <row r="2013" spans="1:7">
      <c r="A2013" s="554"/>
      <c r="B2013" s="550"/>
      <c r="C2013" s="551"/>
      <c r="D2013" s="552"/>
      <c r="E2013" s="553"/>
      <c r="F2013" s="525"/>
      <c r="G2013" s="560"/>
    </row>
    <row r="2014" spans="1:7">
      <c r="A2014" s="554"/>
      <c r="B2014" s="550"/>
      <c r="C2014" s="551"/>
      <c r="D2014" s="552"/>
      <c r="E2014" s="553"/>
      <c r="F2014" s="525"/>
      <c r="G2014" s="560"/>
    </row>
    <row r="2015" spans="1:7">
      <c r="A2015" s="554"/>
      <c r="B2015" s="550"/>
      <c r="C2015" s="551"/>
      <c r="D2015" s="552"/>
      <c r="E2015" s="553"/>
      <c r="F2015" s="525"/>
      <c r="G2015" s="560"/>
    </row>
    <row r="2016" spans="1:7">
      <c r="A2016" s="554"/>
      <c r="B2016" s="550"/>
      <c r="C2016" s="551"/>
      <c r="D2016" s="552"/>
      <c r="E2016" s="553"/>
      <c r="F2016" s="525"/>
      <c r="G2016" s="560"/>
    </row>
    <row r="2017" spans="1:7">
      <c r="A2017" s="554"/>
      <c r="B2017" s="550"/>
      <c r="C2017" s="551"/>
      <c r="D2017" s="552"/>
      <c r="E2017" s="553"/>
      <c r="F2017" s="525"/>
      <c r="G2017" s="560"/>
    </row>
    <row r="2018" spans="1:7">
      <c r="A2018" s="554"/>
      <c r="B2018" s="550"/>
      <c r="C2018" s="551"/>
      <c r="D2018" s="552"/>
      <c r="E2018" s="553"/>
      <c r="F2018" s="525"/>
      <c r="G2018" s="560"/>
    </row>
    <row r="2019" spans="1:7">
      <c r="A2019" s="554"/>
      <c r="B2019" s="550"/>
      <c r="C2019" s="551"/>
      <c r="D2019" s="552"/>
      <c r="E2019" s="553"/>
      <c r="F2019" s="525"/>
      <c r="G2019" s="560"/>
    </row>
    <row r="2020" spans="1:7">
      <c r="A2020" s="554"/>
      <c r="B2020" s="550"/>
      <c r="C2020" s="551"/>
      <c r="D2020" s="552"/>
      <c r="E2020" s="553"/>
      <c r="F2020" s="525"/>
      <c r="G2020" s="560"/>
    </row>
    <row r="2021" spans="1:7">
      <c r="A2021" s="554"/>
      <c r="B2021" s="550"/>
      <c r="C2021" s="551"/>
      <c r="D2021" s="552"/>
      <c r="E2021" s="553"/>
      <c r="F2021" s="525"/>
      <c r="G2021" s="560"/>
    </row>
    <row r="2022" spans="1:7">
      <c r="A2022" s="554"/>
      <c r="B2022" s="550"/>
      <c r="C2022" s="551"/>
      <c r="D2022" s="552"/>
      <c r="E2022" s="553"/>
      <c r="F2022" s="525"/>
      <c r="G2022" s="560"/>
    </row>
    <row r="2023" spans="1:7">
      <c r="A2023" s="554"/>
      <c r="B2023" s="550"/>
      <c r="C2023" s="551"/>
      <c r="D2023" s="552"/>
      <c r="E2023" s="553"/>
      <c r="F2023" s="525"/>
      <c r="G2023" s="560"/>
    </row>
    <row r="2024" spans="1:7">
      <c r="A2024" s="554"/>
      <c r="B2024" s="550"/>
      <c r="C2024" s="551"/>
      <c r="D2024" s="552"/>
      <c r="E2024" s="553"/>
      <c r="F2024" s="525"/>
      <c r="G2024" s="560"/>
    </row>
    <row r="2025" spans="1:7">
      <c r="A2025" s="554"/>
      <c r="B2025" s="550"/>
      <c r="C2025" s="551"/>
      <c r="D2025" s="552"/>
      <c r="E2025" s="553"/>
      <c r="F2025" s="525"/>
      <c r="G2025" s="560"/>
    </row>
    <row r="2026" spans="1:7">
      <c r="A2026" s="554"/>
      <c r="B2026" s="550"/>
      <c r="C2026" s="551"/>
      <c r="D2026" s="552"/>
      <c r="E2026" s="553"/>
      <c r="F2026" s="525"/>
      <c r="G2026" s="560"/>
    </row>
    <row r="2027" spans="1:7">
      <c r="A2027" s="554"/>
      <c r="B2027" s="550"/>
      <c r="C2027" s="551"/>
      <c r="D2027" s="552"/>
      <c r="E2027" s="553"/>
      <c r="F2027" s="525"/>
      <c r="G2027" s="560"/>
    </row>
    <row r="2028" spans="1:7">
      <c r="A2028" s="554"/>
      <c r="B2028" s="550"/>
      <c r="C2028" s="551"/>
      <c r="D2028" s="552"/>
      <c r="E2028" s="553"/>
      <c r="F2028" s="525"/>
      <c r="G2028" s="560"/>
    </row>
    <row r="2029" spans="1:7">
      <c r="A2029" s="554"/>
      <c r="B2029" s="550"/>
      <c r="C2029" s="551"/>
      <c r="D2029" s="552"/>
      <c r="E2029" s="553"/>
      <c r="F2029" s="525"/>
      <c r="G2029" s="560"/>
    </row>
    <row r="2030" spans="1:7">
      <c r="A2030" s="554"/>
      <c r="B2030" s="550"/>
      <c r="C2030" s="551"/>
      <c r="D2030" s="552"/>
      <c r="E2030" s="553"/>
      <c r="F2030" s="525"/>
      <c r="G2030" s="560"/>
    </row>
    <row r="2031" spans="1:7">
      <c r="A2031" s="554"/>
      <c r="B2031" s="550"/>
      <c r="C2031" s="551"/>
      <c r="D2031" s="552"/>
      <c r="E2031" s="553"/>
      <c r="F2031" s="525"/>
      <c r="G2031" s="560"/>
    </row>
    <row r="2032" spans="1:7">
      <c r="A2032" s="554"/>
      <c r="B2032" s="550"/>
      <c r="C2032" s="551"/>
      <c r="D2032" s="552"/>
      <c r="E2032" s="553"/>
      <c r="F2032" s="525"/>
      <c r="G2032" s="560"/>
    </row>
    <row r="2033" spans="1:7">
      <c r="A2033" s="554"/>
      <c r="B2033" s="550"/>
      <c r="C2033" s="551"/>
      <c r="D2033" s="552"/>
      <c r="E2033" s="553"/>
      <c r="F2033" s="525"/>
      <c r="G2033" s="560"/>
    </row>
    <row r="2034" spans="1:7">
      <c r="A2034" s="554"/>
      <c r="B2034" s="550"/>
      <c r="C2034" s="551"/>
      <c r="D2034" s="552"/>
      <c r="E2034" s="553"/>
      <c r="F2034" s="525"/>
      <c r="G2034" s="560"/>
    </row>
    <row r="2035" spans="1:7">
      <c r="A2035" s="554"/>
      <c r="B2035" s="550"/>
      <c r="C2035" s="551"/>
      <c r="D2035" s="552"/>
      <c r="E2035" s="553"/>
      <c r="F2035" s="525"/>
      <c r="G2035" s="560"/>
    </row>
    <row r="2036" spans="1:7">
      <c r="A2036" s="554"/>
      <c r="B2036" s="550"/>
      <c r="C2036" s="551"/>
      <c r="D2036" s="552"/>
      <c r="E2036" s="553"/>
      <c r="F2036" s="525"/>
      <c r="G2036" s="560"/>
    </row>
    <row r="2037" spans="1:7">
      <c r="A2037" s="554"/>
      <c r="B2037" s="550"/>
      <c r="C2037" s="551"/>
      <c r="D2037" s="552"/>
      <c r="E2037" s="553"/>
      <c r="F2037" s="525"/>
      <c r="G2037" s="560"/>
    </row>
    <row r="2038" spans="1:7">
      <c r="A2038" s="554"/>
      <c r="B2038" s="550"/>
      <c r="C2038" s="551"/>
      <c r="D2038" s="552"/>
      <c r="E2038" s="553"/>
      <c r="F2038" s="525"/>
      <c r="G2038" s="560"/>
    </row>
    <row r="2039" spans="1:7">
      <c r="A2039" s="554"/>
      <c r="B2039" s="550"/>
      <c r="C2039" s="551"/>
      <c r="D2039" s="552"/>
      <c r="E2039" s="553"/>
      <c r="F2039" s="525"/>
      <c r="G2039" s="560"/>
    </row>
    <row r="2040" spans="1:7">
      <c r="A2040" s="554"/>
      <c r="B2040" s="550"/>
      <c r="C2040" s="551"/>
      <c r="D2040" s="552"/>
      <c r="E2040" s="553"/>
      <c r="F2040" s="525"/>
      <c r="G2040" s="560"/>
    </row>
    <row r="2041" spans="1:7">
      <c r="A2041" s="554"/>
      <c r="B2041" s="550"/>
      <c r="C2041" s="551"/>
      <c r="D2041" s="552"/>
      <c r="E2041" s="553"/>
      <c r="F2041" s="525"/>
      <c r="G2041" s="560"/>
    </row>
    <row r="2042" spans="1:7">
      <c r="A2042" s="554"/>
      <c r="B2042" s="550"/>
      <c r="C2042" s="551"/>
      <c r="D2042" s="552"/>
      <c r="E2042" s="553"/>
      <c r="F2042" s="525"/>
      <c r="G2042" s="560"/>
    </row>
    <row r="2043" spans="1:7">
      <c r="A2043" s="554"/>
      <c r="B2043" s="550"/>
      <c r="C2043" s="551"/>
      <c r="D2043" s="552"/>
      <c r="E2043" s="553"/>
      <c r="F2043" s="525"/>
      <c r="G2043" s="560"/>
    </row>
    <row r="2044" spans="1:7">
      <c r="A2044" s="554"/>
      <c r="B2044" s="550"/>
      <c r="C2044" s="551"/>
      <c r="D2044" s="552"/>
      <c r="E2044" s="553"/>
      <c r="F2044" s="525"/>
      <c r="G2044" s="560"/>
    </row>
    <row r="2045" spans="1:7">
      <c r="A2045" s="554"/>
      <c r="B2045" s="550"/>
      <c r="C2045" s="551"/>
      <c r="D2045" s="552"/>
      <c r="E2045" s="553"/>
      <c r="F2045" s="525"/>
      <c r="G2045" s="560"/>
    </row>
    <row r="2046" spans="1:7">
      <c r="A2046" s="554"/>
      <c r="B2046" s="550"/>
      <c r="C2046" s="551"/>
      <c r="D2046" s="552"/>
      <c r="E2046" s="553"/>
      <c r="F2046" s="525"/>
      <c r="G2046" s="560"/>
    </row>
    <row r="2047" spans="1:7">
      <c r="A2047" s="554"/>
      <c r="B2047" s="550"/>
      <c r="C2047" s="551"/>
      <c r="D2047" s="552"/>
      <c r="E2047" s="553"/>
      <c r="F2047" s="525"/>
      <c r="G2047" s="560"/>
    </row>
    <row r="2048" spans="1:7">
      <c r="A2048" s="554"/>
      <c r="B2048" s="550"/>
      <c r="C2048" s="551"/>
      <c r="D2048" s="552"/>
      <c r="E2048" s="553"/>
      <c r="F2048" s="525"/>
      <c r="G2048" s="560"/>
    </row>
    <row r="2049" spans="1:7">
      <c r="A2049" s="554"/>
      <c r="B2049" s="550"/>
      <c r="C2049" s="551"/>
      <c r="D2049" s="552"/>
      <c r="E2049" s="553"/>
      <c r="F2049" s="525"/>
      <c r="G2049" s="560"/>
    </row>
    <row r="2050" spans="1:7">
      <c r="A2050" s="554"/>
      <c r="B2050" s="550"/>
      <c r="C2050" s="551"/>
      <c r="D2050" s="552"/>
      <c r="E2050" s="553"/>
      <c r="F2050" s="525"/>
      <c r="G2050" s="560"/>
    </row>
    <row r="2051" spans="1:7">
      <c r="A2051" s="554"/>
      <c r="B2051" s="550"/>
      <c r="C2051" s="551"/>
      <c r="D2051" s="552"/>
      <c r="E2051" s="553"/>
      <c r="F2051" s="525"/>
      <c r="G2051" s="560"/>
    </row>
    <row r="2052" spans="1:7">
      <c r="A2052" s="554"/>
      <c r="B2052" s="550"/>
      <c r="C2052" s="551"/>
      <c r="D2052" s="552"/>
      <c r="E2052" s="553"/>
      <c r="F2052" s="525"/>
      <c r="G2052" s="560"/>
    </row>
    <row r="2053" spans="1:7">
      <c r="A2053" s="554"/>
      <c r="B2053" s="550"/>
      <c r="C2053" s="551"/>
      <c r="D2053" s="552"/>
      <c r="E2053" s="553"/>
      <c r="F2053" s="525"/>
      <c r="G2053" s="560"/>
    </row>
    <row r="2054" spans="1:7">
      <c r="A2054" s="554"/>
      <c r="B2054" s="550"/>
      <c r="C2054" s="551"/>
      <c r="D2054" s="552"/>
      <c r="E2054" s="553"/>
      <c r="F2054" s="525"/>
      <c r="G2054" s="560"/>
    </row>
    <row r="2055" spans="1:7">
      <c r="A2055" s="554"/>
      <c r="B2055" s="550"/>
      <c r="C2055" s="551"/>
      <c r="D2055" s="552"/>
      <c r="E2055" s="553"/>
      <c r="F2055" s="525"/>
      <c r="G2055" s="560"/>
    </row>
    <row r="2056" spans="1:7">
      <c r="A2056" s="554"/>
      <c r="B2056" s="550"/>
      <c r="C2056" s="551"/>
      <c r="D2056" s="552"/>
      <c r="E2056" s="553"/>
      <c r="F2056" s="525"/>
      <c r="G2056" s="560"/>
    </row>
    <row r="2057" spans="1:7">
      <c r="A2057" s="554"/>
      <c r="B2057" s="550"/>
      <c r="C2057" s="551"/>
      <c r="D2057" s="552"/>
      <c r="E2057" s="553"/>
      <c r="F2057" s="525"/>
      <c r="G2057" s="560"/>
    </row>
    <row r="2058" spans="1:7">
      <c r="A2058" s="554"/>
      <c r="B2058" s="550"/>
      <c r="C2058" s="551"/>
      <c r="D2058" s="552"/>
      <c r="E2058" s="553"/>
      <c r="F2058" s="525"/>
      <c r="G2058" s="560"/>
    </row>
    <row r="2059" spans="1:7">
      <c r="A2059" s="554"/>
      <c r="B2059" s="550"/>
      <c r="C2059" s="551"/>
      <c r="D2059" s="552"/>
      <c r="E2059" s="553"/>
      <c r="F2059" s="525"/>
      <c r="G2059" s="560"/>
    </row>
    <row r="2060" spans="1:7">
      <c r="A2060" s="554"/>
      <c r="B2060" s="550"/>
      <c r="C2060" s="551"/>
      <c r="D2060" s="552"/>
      <c r="E2060" s="553"/>
      <c r="F2060" s="525"/>
      <c r="G2060" s="560"/>
    </row>
    <row r="2061" spans="1:7">
      <c r="A2061" s="554"/>
      <c r="B2061" s="550"/>
      <c r="C2061" s="551"/>
      <c r="D2061" s="552"/>
      <c r="E2061" s="553"/>
      <c r="F2061" s="525"/>
      <c r="G2061" s="560"/>
    </row>
    <row r="2062" spans="1:7">
      <c r="A2062" s="554"/>
      <c r="B2062" s="550"/>
      <c r="C2062" s="551"/>
      <c r="D2062" s="552"/>
      <c r="E2062" s="553"/>
      <c r="F2062" s="525"/>
      <c r="G2062" s="560"/>
    </row>
    <row r="2063" spans="1:7">
      <c r="A2063" s="554"/>
      <c r="B2063" s="550"/>
      <c r="C2063" s="551"/>
      <c r="D2063" s="552"/>
      <c r="E2063" s="553"/>
      <c r="F2063" s="525"/>
      <c r="G2063" s="560"/>
    </row>
    <row r="2064" spans="1:7">
      <c r="A2064" s="554"/>
      <c r="B2064" s="550"/>
      <c r="C2064" s="551"/>
      <c r="D2064" s="552"/>
      <c r="E2064" s="553"/>
      <c r="F2064" s="525"/>
      <c r="G2064" s="560"/>
    </row>
    <row r="2065" spans="1:7">
      <c r="A2065" s="554"/>
      <c r="B2065" s="550"/>
      <c r="C2065" s="551"/>
      <c r="D2065" s="552"/>
      <c r="E2065" s="553"/>
      <c r="F2065" s="525"/>
      <c r="G2065" s="560"/>
    </row>
    <row r="2066" spans="1:7">
      <c r="A2066" s="554"/>
      <c r="B2066" s="550"/>
      <c r="C2066" s="551"/>
      <c r="D2066" s="552"/>
      <c r="E2066" s="553"/>
      <c r="F2066" s="525"/>
      <c r="G2066" s="560"/>
    </row>
    <row r="2067" spans="1:7">
      <c r="A2067" s="554"/>
      <c r="B2067" s="550"/>
      <c r="C2067" s="551"/>
      <c r="D2067" s="552"/>
      <c r="E2067" s="553"/>
      <c r="F2067" s="525"/>
      <c r="G2067" s="560"/>
    </row>
    <row r="2068" spans="1:7">
      <c r="A2068" s="554"/>
      <c r="B2068" s="550"/>
      <c r="C2068" s="551"/>
      <c r="D2068" s="552"/>
      <c r="E2068" s="553"/>
      <c r="F2068" s="525"/>
      <c r="G2068" s="560"/>
    </row>
    <row r="2069" spans="1:7">
      <c r="A2069" s="554"/>
      <c r="B2069" s="550"/>
      <c r="C2069" s="551"/>
      <c r="D2069" s="552"/>
      <c r="E2069" s="553"/>
      <c r="F2069" s="525"/>
      <c r="G2069" s="560"/>
    </row>
    <row r="2070" spans="1:7">
      <c r="A2070" s="554"/>
      <c r="B2070" s="550"/>
      <c r="C2070" s="551"/>
      <c r="D2070" s="552"/>
      <c r="E2070" s="553"/>
      <c r="F2070" s="525"/>
      <c r="G2070" s="560"/>
    </row>
    <row r="2071" spans="1:7">
      <c r="A2071" s="554"/>
      <c r="B2071" s="550"/>
      <c r="C2071" s="551"/>
      <c r="D2071" s="552"/>
      <c r="E2071" s="553"/>
      <c r="F2071" s="525"/>
      <c r="G2071" s="560"/>
    </row>
    <row r="2072" spans="1:7">
      <c r="A2072" s="554"/>
      <c r="B2072" s="550"/>
      <c r="C2072" s="551"/>
      <c r="D2072" s="552"/>
      <c r="E2072" s="553"/>
      <c r="F2072" s="525"/>
      <c r="G2072" s="560"/>
    </row>
    <row r="2073" spans="1:7">
      <c r="A2073" s="554"/>
      <c r="B2073" s="550"/>
      <c r="C2073" s="551"/>
      <c r="D2073" s="552"/>
      <c r="E2073" s="553"/>
      <c r="F2073" s="525"/>
      <c r="G2073" s="560"/>
    </row>
    <row r="2074" spans="1:7">
      <c r="A2074" s="554"/>
      <c r="B2074" s="550"/>
      <c r="C2074" s="551"/>
      <c r="D2074" s="552"/>
      <c r="E2074" s="553"/>
      <c r="F2074" s="525"/>
      <c r="G2074" s="560"/>
    </row>
    <row r="2075" spans="1:7">
      <c r="A2075" s="554"/>
      <c r="B2075" s="550"/>
      <c r="C2075" s="551"/>
      <c r="D2075" s="552"/>
      <c r="E2075" s="553"/>
      <c r="F2075" s="525"/>
      <c r="G2075" s="560"/>
    </row>
    <row r="2076" spans="1:7">
      <c r="A2076" s="554"/>
      <c r="B2076" s="550"/>
      <c r="C2076" s="551"/>
      <c r="D2076" s="552"/>
      <c r="E2076" s="553"/>
      <c r="F2076" s="525"/>
      <c r="G2076" s="560"/>
    </row>
    <row r="2077" spans="1:7">
      <c r="A2077" s="554"/>
      <c r="B2077" s="550"/>
      <c r="C2077" s="551"/>
      <c r="D2077" s="552"/>
      <c r="E2077" s="553"/>
      <c r="F2077" s="525"/>
      <c r="G2077" s="560"/>
    </row>
    <row r="2078" spans="1:7">
      <c r="A2078" s="554"/>
      <c r="B2078" s="550"/>
      <c r="C2078" s="551"/>
      <c r="D2078" s="552"/>
      <c r="E2078" s="553"/>
      <c r="F2078" s="525"/>
      <c r="G2078" s="560"/>
    </row>
    <row r="2079" spans="1:7">
      <c r="A2079" s="554"/>
      <c r="B2079" s="550"/>
      <c r="C2079" s="551"/>
      <c r="D2079" s="552"/>
      <c r="E2079" s="553"/>
      <c r="F2079" s="525"/>
      <c r="G2079" s="560"/>
    </row>
    <row r="2080" spans="1:7">
      <c r="A2080" s="554"/>
      <c r="B2080" s="550"/>
      <c r="C2080" s="551"/>
      <c r="D2080" s="552"/>
      <c r="E2080" s="553"/>
      <c r="F2080" s="525"/>
      <c r="G2080" s="560"/>
    </row>
    <row r="2081" spans="1:7">
      <c r="A2081" s="554"/>
      <c r="B2081" s="550"/>
      <c r="C2081" s="551"/>
      <c r="D2081" s="552"/>
      <c r="E2081" s="553"/>
      <c r="F2081" s="525"/>
      <c r="G2081" s="560"/>
    </row>
    <row r="2082" spans="1:7">
      <c r="A2082" s="554"/>
      <c r="B2082" s="550"/>
      <c r="C2082" s="551"/>
      <c r="D2082" s="552"/>
      <c r="E2082" s="553"/>
      <c r="F2082" s="525"/>
      <c r="G2082" s="560"/>
    </row>
    <row r="2083" spans="1:7">
      <c r="A2083" s="554"/>
      <c r="B2083" s="550"/>
      <c r="C2083" s="551"/>
      <c r="D2083" s="552"/>
      <c r="E2083" s="553"/>
      <c r="F2083" s="525"/>
      <c r="G2083" s="560"/>
    </row>
    <row r="2084" spans="1:7">
      <c r="A2084" s="554"/>
      <c r="B2084" s="550"/>
      <c r="C2084" s="551"/>
      <c r="D2084" s="552"/>
      <c r="E2084" s="553"/>
      <c r="F2084" s="525"/>
      <c r="G2084" s="560"/>
    </row>
    <row r="2085" spans="1:7">
      <c r="A2085" s="554"/>
      <c r="B2085" s="550"/>
      <c r="C2085" s="551"/>
      <c r="D2085" s="552"/>
      <c r="E2085" s="553"/>
      <c r="F2085" s="525"/>
      <c r="G2085" s="560"/>
    </row>
    <row r="2086" spans="1:7">
      <c r="A2086" s="554"/>
      <c r="B2086" s="550"/>
      <c r="C2086" s="551"/>
      <c r="D2086" s="552"/>
      <c r="E2086" s="553"/>
      <c r="F2086" s="525"/>
      <c r="G2086" s="560"/>
    </row>
    <row r="2087" spans="1:7">
      <c r="A2087" s="554"/>
      <c r="B2087" s="550"/>
      <c r="C2087" s="551"/>
      <c r="D2087" s="552"/>
      <c r="E2087" s="553"/>
      <c r="F2087" s="525"/>
      <c r="G2087" s="560"/>
    </row>
    <row r="2088" spans="1:7">
      <c r="A2088" s="554"/>
      <c r="B2088" s="550"/>
      <c r="C2088" s="551"/>
      <c r="D2088" s="552"/>
      <c r="E2088" s="553"/>
      <c r="F2088" s="525"/>
      <c r="G2088" s="560"/>
    </row>
    <row r="2089" spans="1:7">
      <c r="A2089" s="554"/>
      <c r="B2089" s="550"/>
      <c r="C2089" s="551"/>
      <c r="D2089" s="552"/>
      <c r="E2089" s="553"/>
      <c r="F2089" s="525"/>
      <c r="G2089" s="560"/>
    </row>
    <row r="2090" spans="1:7">
      <c r="A2090" s="554"/>
      <c r="B2090" s="550"/>
      <c r="C2090" s="551"/>
      <c r="D2090" s="552"/>
      <c r="E2090" s="553"/>
      <c r="F2090" s="525"/>
      <c r="G2090" s="560"/>
    </row>
    <row r="2091" spans="1:7">
      <c r="A2091" s="554"/>
      <c r="B2091" s="550"/>
      <c r="C2091" s="551"/>
      <c r="D2091" s="552"/>
      <c r="E2091" s="553"/>
      <c r="F2091" s="525"/>
      <c r="G2091" s="560"/>
    </row>
    <row r="2092" spans="1:7">
      <c r="A2092" s="554"/>
      <c r="B2092" s="550"/>
      <c r="C2092" s="551"/>
      <c r="D2092" s="552"/>
      <c r="E2092" s="553"/>
      <c r="F2092" s="525"/>
      <c r="G2092" s="560"/>
    </row>
    <row r="2093" spans="1:7">
      <c r="A2093" s="554"/>
      <c r="B2093" s="550"/>
      <c r="C2093" s="551"/>
      <c r="D2093" s="552"/>
      <c r="E2093" s="553"/>
      <c r="F2093" s="525"/>
      <c r="G2093" s="560"/>
    </row>
    <row r="2094" spans="1:7">
      <c r="A2094" s="554"/>
      <c r="B2094" s="550"/>
      <c r="C2094" s="551"/>
      <c r="D2094" s="552"/>
      <c r="E2094" s="553"/>
      <c r="F2094" s="525"/>
      <c r="G2094" s="560"/>
    </row>
    <row r="2095" spans="1:7">
      <c r="A2095" s="554"/>
      <c r="B2095" s="550"/>
      <c r="C2095" s="551"/>
      <c r="D2095" s="552"/>
      <c r="E2095" s="553"/>
      <c r="F2095" s="525"/>
      <c r="G2095" s="560"/>
    </row>
    <row r="2096" spans="1:7">
      <c r="A2096" s="554"/>
      <c r="B2096" s="550"/>
      <c r="C2096" s="551"/>
      <c r="D2096" s="552"/>
      <c r="E2096" s="553"/>
      <c r="F2096" s="525"/>
      <c r="G2096" s="560"/>
    </row>
    <row r="2097" spans="1:7">
      <c r="A2097" s="554"/>
      <c r="B2097" s="550"/>
      <c r="C2097" s="551"/>
      <c r="D2097" s="552"/>
      <c r="E2097" s="553"/>
      <c r="F2097" s="525"/>
      <c r="G2097" s="560"/>
    </row>
    <row r="2098" spans="1:7">
      <c r="A2098" s="554"/>
      <c r="B2098" s="550"/>
      <c r="C2098" s="551"/>
      <c r="D2098" s="552"/>
      <c r="E2098" s="553"/>
      <c r="F2098" s="525"/>
      <c r="G2098" s="560"/>
    </row>
    <row r="2099" spans="1:7">
      <c r="A2099" s="554"/>
      <c r="B2099" s="550"/>
      <c r="C2099" s="551"/>
      <c r="D2099" s="552"/>
      <c r="E2099" s="553"/>
      <c r="F2099" s="525"/>
      <c r="G2099" s="560"/>
    </row>
    <row r="2100" spans="1:7">
      <c r="A2100" s="554"/>
      <c r="B2100" s="550"/>
      <c r="C2100" s="551"/>
      <c r="D2100" s="552"/>
      <c r="E2100" s="553"/>
      <c r="F2100" s="525"/>
      <c r="G2100" s="560"/>
    </row>
    <row r="2101" spans="1:7">
      <c r="A2101" s="554"/>
      <c r="B2101" s="550"/>
      <c r="C2101" s="551"/>
      <c r="D2101" s="552"/>
      <c r="E2101" s="553"/>
      <c r="F2101" s="525"/>
      <c r="G2101" s="560"/>
    </row>
    <row r="2102" spans="1:7">
      <c r="A2102" s="554"/>
      <c r="B2102" s="550"/>
      <c r="C2102" s="551"/>
      <c r="D2102" s="552"/>
      <c r="E2102" s="553"/>
      <c r="F2102" s="525"/>
      <c r="G2102" s="560"/>
    </row>
    <row r="2103" spans="1:7">
      <c r="A2103" s="554"/>
      <c r="B2103" s="550"/>
      <c r="C2103" s="551"/>
      <c r="D2103" s="552"/>
      <c r="E2103" s="553"/>
      <c r="F2103" s="525"/>
      <c r="G2103" s="560"/>
    </row>
    <row r="2104" spans="1:7">
      <c r="A2104" s="554"/>
      <c r="B2104" s="550"/>
      <c r="C2104" s="551"/>
      <c r="D2104" s="552"/>
      <c r="E2104" s="553"/>
      <c r="F2104" s="525"/>
      <c r="G2104" s="560"/>
    </row>
    <row r="2105" spans="1:7">
      <c r="A2105" s="554"/>
      <c r="B2105" s="550"/>
      <c r="C2105" s="551"/>
      <c r="D2105" s="552"/>
      <c r="E2105" s="553"/>
      <c r="F2105" s="525"/>
      <c r="G2105" s="560"/>
    </row>
    <row r="2106" spans="1:7">
      <c r="A2106" s="554"/>
      <c r="B2106" s="550"/>
      <c r="C2106" s="551"/>
      <c r="D2106" s="552"/>
      <c r="E2106" s="553"/>
      <c r="F2106" s="525"/>
      <c r="G2106" s="560"/>
    </row>
    <row r="2107" spans="1:7">
      <c r="A2107" s="554"/>
      <c r="B2107" s="550"/>
      <c r="C2107" s="551"/>
      <c r="D2107" s="552"/>
      <c r="E2107" s="553"/>
      <c r="F2107" s="525"/>
      <c r="G2107" s="560"/>
    </row>
    <row r="2108" spans="1:7">
      <c r="A2108" s="554"/>
      <c r="B2108" s="550"/>
      <c r="C2108" s="551"/>
      <c r="D2108" s="552"/>
      <c r="E2108" s="553"/>
      <c r="F2108" s="525"/>
      <c r="G2108" s="560"/>
    </row>
    <row r="2109" spans="1:7">
      <c r="A2109" s="554"/>
      <c r="B2109" s="550"/>
      <c r="C2109" s="551"/>
      <c r="D2109" s="552"/>
      <c r="E2109" s="553"/>
      <c r="F2109" s="525"/>
      <c r="G2109" s="560"/>
    </row>
    <row r="2110" spans="1:7">
      <c r="A2110" s="554"/>
      <c r="B2110" s="550"/>
      <c r="C2110" s="551"/>
      <c r="D2110" s="552"/>
      <c r="E2110" s="553"/>
      <c r="F2110" s="525"/>
      <c r="G2110" s="560"/>
    </row>
    <row r="2111" spans="1:7">
      <c r="A2111" s="554"/>
      <c r="B2111" s="550"/>
      <c r="C2111" s="551"/>
      <c r="D2111" s="552"/>
      <c r="E2111" s="553"/>
      <c r="F2111" s="525"/>
      <c r="G2111" s="560"/>
    </row>
    <row r="2112" spans="1:7">
      <c r="A2112" s="554"/>
      <c r="B2112" s="550"/>
      <c r="C2112" s="551"/>
      <c r="D2112" s="552"/>
      <c r="E2112" s="553"/>
      <c r="F2112" s="525"/>
      <c r="G2112" s="560"/>
    </row>
    <row r="2113" spans="1:7">
      <c r="A2113" s="554"/>
      <c r="B2113" s="550"/>
      <c r="C2113" s="551"/>
      <c r="D2113" s="552"/>
      <c r="E2113" s="553"/>
      <c r="F2113" s="525"/>
      <c r="G2113" s="560"/>
    </row>
    <row r="2114" spans="1:7">
      <c r="A2114" s="554"/>
      <c r="B2114" s="550"/>
      <c r="C2114" s="551"/>
      <c r="D2114" s="552"/>
      <c r="E2114" s="553"/>
      <c r="F2114" s="525"/>
      <c r="G2114" s="560"/>
    </row>
    <row r="2115" spans="1:7">
      <c r="A2115" s="554"/>
      <c r="B2115" s="550"/>
      <c r="C2115" s="551"/>
      <c r="D2115" s="552"/>
      <c r="E2115" s="553"/>
      <c r="F2115" s="525"/>
      <c r="G2115" s="560"/>
    </row>
    <row r="2116" spans="1:7">
      <c r="A2116" s="554"/>
      <c r="B2116" s="550"/>
      <c r="C2116" s="551"/>
      <c r="D2116" s="552"/>
      <c r="E2116" s="553"/>
      <c r="F2116" s="525"/>
      <c r="G2116" s="560"/>
    </row>
    <row r="2117" spans="1:7">
      <c r="A2117" s="554"/>
      <c r="B2117" s="550"/>
      <c r="C2117" s="551"/>
      <c r="D2117" s="552"/>
      <c r="E2117" s="553"/>
      <c r="F2117" s="525"/>
      <c r="G2117" s="560"/>
    </row>
    <row r="2118" spans="1:7">
      <c r="A2118" s="554"/>
      <c r="B2118" s="550"/>
      <c r="C2118" s="551"/>
      <c r="D2118" s="552"/>
      <c r="E2118" s="553"/>
      <c r="F2118" s="525"/>
      <c r="G2118" s="560"/>
    </row>
    <row r="2119" spans="1:7">
      <c r="A2119" s="554"/>
      <c r="B2119" s="550"/>
      <c r="C2119" s="551"/>
      <c r="D2119" s="552"/>
      <c r="E2119" s="553"/>
      <c r="F2119" s="525"/>
      <c r="G2119" s="560"/>
    </row>
    <row r="2120" spans="1:7">
      <c r="A2120" s="554"/>
      <c r="B2120" s="550"/>
      <c r="C2120" s="551"/>
      <c r="D2120" s="552"/>
      <c r="E2120" s="553"/>
      <c r="F2120" s="525"/>
      <c r="G2120" s="560"/>
    </row>
    <row r="2121" spans="1:7">
      <c r="A2121" s="554"/>
      <c r="B2121" s="550"/>
      <c r="C2121" s="551"/>
      <c r="D2121" s="552"/>
      <c r="E2121" s="553"/>
      <c r="F2121" s="525"/>
      <c r="G2121" s="560"/>
    </row>
    <row r="2122" spans="1:7">
      <c r="A2122" s="554"/>
      <c r="B2122" s="550"/>
      <c r="C2122" s="551"/>
      <c r="D2122" s="552"/>
      <c r="E2122" s="553"/>
      <c r="F2122" s="525"/>
      <c r="G2122" s="560"/>
    </row>
    <row r="2123" spans="1:7">
      <c r="A2123" s="554"/>
      <c r="B2123" s="550"/>
      <c r="C2123" s="551"/>
      <c r="D2123" s="552"/>
      <c r="E2123" s="553"/>
      <c r="F2123" s="525"/>
      <c r="G2123" s="560"/>
    </row>
    <row r="2124" spans="1:7">
      <c r="A2124" s="554"/>
      <c r="B2124" s="550"/>
      <c r="C2124" s="551"/>
      <c r="D2124" s="552"/>
      <c r="E2124" s="553"/>
      <c r="F2124" s="525"/>
      <c r="G2124" s="560"/>
    </row>
    <row r="2125" spans="1:7">
      <c r="A2125" s="554"/>
      <c r="B2125" s="550"/>
      <c r="C2125" s="551"/>
      <c r="D2125" s="552"/>
      <c r="E2125" s="553"/>
      <c r="F2125" s="525"/>
      <c r="G2125" s="560"/>
    </row>
    <row r="2126" spans="1:7">
      <c r="A2126" s="554"/>
      <c r="B2126" s="550"/>
      <c r="C2126" s="551"/>
      <c r="D2126" s="552"/>
      <c r="E2126" s="553"/>
      <c r="F2126" s="525"/>
      <c r="G2126" s="560"/>
    </row>
    <row r="2127" spans="1:7">
      <c r="A2127" s="554"/>
      <c r="B2127" s="550"/>
      <c r="C2127" s="551"/>
      <c r="D2127" s="552"/>
      <c r="E2127" s="553"/>
      <c r="F2127" s="525"/>
      <c r="G2127" s="560"/>
    </row>
    <row r="2128" spans="1:7">
      <c r="A2128" s="554"/>
      <c r="B2128" s="550"/>
      <c r="C2128" s="551"/>
      <c r="D2128" s="552"/>
      <c r="E2128" s="553"/>
      <c r="F2128" s="525"/>
      <c r="G2128" s="560"/>
    </row>
    <row r="2129" spans="1:7">
      <c r="A2129" s="554"/>
      <c r="B2129" s="550"/>
      <c r="C2129" s="551"/>
      <c r="D2129" s="552"/>
      <c r="E2129" s="553"/>
      <c r="F2129" s="525"/>
      <c r="G2129" s="560"/>
    </row>
    <row r="2130" spans="1:7">
      <c r="A2130" s="554"/>
      <c r="B2130" s="550"/>
      <c r="C2130" s="551"/>
      <c r="D2130" s="552"/>
      <c r="E2130" s="553"/>
      <c r="F2130" s="525"/>
      <c r="G2130" s="560"/>
    </row>
    <row r="2131" spans="1:7">
      <c r="A2131" s="554"/>
      <c r="B2131" s="550"/>
      <c r="C2131" s="551"/>
      <c r="D2131" s="552"/>
      <c r="E2131" s="553"/>
      <c r="F2131" s="525"/>
      <c r="G2131" s="560"/>
    </row>
    <row r="2132" spans="1:7">
      <c r="A2132" s="554"/>
      <c r="B2132" s="550"/>
      <c r="C2132" s="551"/>
      <c r="D2132" s="552"/>
      <c r="E2132" s="553"/>
      <c r="F2132" s="525"/>
      <c r="G2132" s="560"/>
    </row>
    <row r="2133" spans="1:7">
      <c r="A2133" s="554"/>
      <c r="B2133" s="550"/>
      <c r="C2133" s="551"/>
      <c r="D2133" s="552"/>
      <c r="E2133" s="553"/>
      <c r="F2133" s="525"/>
      <c r="G2133" s="560"/>
    </row>
    <row r="2134" spans="1:7">
      <c r="A2134" s="554"/>
      <c r="B2134" s="550"/>
      <c r="C2134" s="551"/>
      <c r="D2134" s="552"/>
      <c r="E2134" s="553"/>
      <c r="F2134" s="525"/>
      <c r="G2134" s="560"/>
    </row>
    <row r="2135" spans="1:7">
      <c r="A2135" s="554"/>
      <c r="B2135" s="550"/>
      <c r="C2135" s="551"/>
      <c r="D2135" s="552"/>
      <c r="E2135" s="553"/>
      <c r="F2135" s="525"/>
      <c r="G2135" s="560"/>
    </row>
    <row r="2136" spans="1:7">
      <c r="A2136" s="554"/>
      <c r="B2136" s="550"/>
      <c r="C2136" s="551"/>
      <c r="D2136" s="552"/>
      <c r="E2136" s="553"/>
      <c r="F2136" s="525"/>
      <c r="G2136" s="560"/>
    </row>
    <row r="2137" spans="1:7">
      <c r="A2137" s="554"/>
      <c r="B2137" s="550"/>
      <c r="C2137" s="551"/>
      <c r="D2137" s="552"/>
      <c r="E2137" s="553"/>
      <c r="F2137" s="525"/>
      <c r="G2137" s="560"/>
    </row>
    <row r="2138" spans="1:7">
      <c r="A2138" s="554"/>
      <c r="B2138" s="550"/>
      <c r="C2138" s="551"/>
      <c r="D2138" s="552"/>
      <c r="E2138" s="553"/>
      <c r="F2138" s="525"/>
      <c r="G2138" s="560"/>
    </row>
    <row r="2139" spans="1:7">
      <c r="A2139" s="554"/>
      <c r="B2139" s="550"/>
      <c r="C2139" s="551"/>
      <c r="D2139" s="552"/>
      <c r="E2139" s="553"/>
      <c r="F2139" s="525"/>
      <c r="G2139" s="560"/>
    </row>
    <row r="2140" spans="1:7">
      <c r="A2140" s="554"/>
      <c r="B2140" s="550"/>
      <c r="C2140" s="551"/>
      <c r="D2140" s="552"/>
      <c r="E2140" s="553"/>
      <c r="F2140" s="525"/>
      <c r="G2140" s="560"/>
    </row>
    <row r="2141" spans="1:7">
      <c r="A2141" s="554"/>
      <c r="B2141" s="550"/>
      <c r="C2141" s="551"/>
      <c r="D2141" s="552"/>
      <c r="E2141" s="553"/>
      <c r="F2141" s="525"/>
      <c r="G2141" s="560"/>
    </row>
    <row r="2142" spans="1:7">
      <c r="A2142" s="554"/>
      <c r="B2142" s="550"/>
      <c r="C2142" s="551"/>
      <c r="D2142" s="552"/>
      <c r="E2142" s="553"/>
      <c r="F2142" s="525"/>
      <c r="G2142" s="560"/>
    </row>
    <row r="2143" spans="1:7">
      <c r="A2143" s="554"/>
      <c r="B2143" s="550"/>
      <c r="C2143" s="551"/>
      <c r="D2143" s="552"/>
      <c r="E2143" s="553"/>
      <c r="F2143" s="525"/>
      <c r="G2143" s="560"/>
    </row>
    <row r="2144" spans="1:7">
      <c r="A2144" s="554"/>
      <c r="B2144" s="550"/>
      <c r="C2144" s="551"/>
      <c r="D2144" s="552"/>
      <c r="E2144" s="553"/>
      <c r="F2144" s="525"/>
      <c r="G2144" s="560"/>
    </row>
    <row r="2145" spans="1:7">
      <c r="A2145" s="554"/>
      <c r="B2145" s="550"/>
      <c r="C2145" s="551"/>
      <c r="D2145" s="552"/>
      <c r="E2145" s="553"/>
      <c r="F2145" s="525"/>
      <c r="G2145" s="560"/>
    </row>
    <row r="2146" spans="1:7">
      <c r="A2146" s="554"/>
      <c r="B2146" s="550"/>
      <c r="C2146" s="551"/>
      <c r="D2146" s="552"/>
      <c r="E2146" s="553"/>
      <c r="F2146" s="525"/>
      <c r="G2146" s="560"/>
    </row>
    <row r="2147" spans="1:7">
      <c r="A2147" s="554"/>
      <c r="B2147" s="550"/>
      <c r="C2147" s="551"/>
      <c r="D2147" s="552"/>
      <c r="E2147" s="553"/>
      <c r="F2147" s="525"/>
      <c r="G2147" s="560"/>
    </row>
    <row r="2148" spans="1:7">
      <c r="A2148" s="554"/>
      <c r="B2148" s="550"/>
      <c r="C2148" s="551"/>
      <c r="D2148" s="552"/>
      <c r="E2148" s="553"/>
      <c r="F2148" s="525"/>
      <c r="G2148" s="560"/>
    </row>
    <row r="2149" spans="1:7">
      <c r="A2149" s="554"/>
      <c r="B2149" s="550"/>
      <c r="C2149" s="551"/>
      <c r="D2149" s="552"/>
      <c r="E2149" s="553"/>
      <c r="F2149" s="525"/>
      <c r="G2149" s="560"/>
    </row>
    <row r="2150" spans="1:7">
      <c r="A2150" s="554"/>
      <c r="B2150" s="550"/>
      <c r="C2150" s="551"/>
      <c r="D2150" s="552"/>
      <c r="E2150" s="553"/>
      <c r="F2150" s="525"/>
      <c r="G2150" s="560"/>
    </row>
    <row r="2151" spans="1:7">
      <c r="A2151" s="554"/>
      <c r="B2151" s="550"/>
      <c r="C2151" s="551"/>
      <c r="D2151" s="552"/>
      <c r="E2151" s="553"/>
      <c r="F2151" s="525"/>
      <c r="G2151" s="560"/>
    </row>
    <row r="2152" spans="1:7">
      <c r="A2152" s="554"/>
      <c r="B2152" s="550"/>
      <c r="C2152" s="551"/>
      <c r="D2152" s="552"/>
      <c r="E2152" s="553"/>
      <c r="F2152" s="525"/>
      <c r="G2152" s="560"/>
    </row>
    <row r="2153" spans="1:7">
      <c r="A2153" s="554"/>
      <c r="B2153" s="550"/>
      <c r="C2153" s="551"/>
      <c r="D2153" s="552"/>
      <c r="E2153" s="553"/>
      <c r="F2153" s="525"/>
      <c r="G2153" s="560"/>
    </row>
    <row r="2154" spans="1:7">
      <c r="A2154" s="554"/>
      <c r="B2154" s="550"/>
      <c r="C2154" s="551"/>
      <c r="D2154" s="552"/>
      <c r="E2154" s="553"/>
      <c r="F2154" s="525"/>
      <c r="G2154" s="560"/>
    </row>
    <row r="2155" spans="1:7">
      <c r="A2155" s="554"/>
      <c r="B2155" s="550"/>
      <c r="C2155" s="551"/>
      <c r="D2155" s="552"/>
      <c r="E2155" s="553"/>
      <c r="F2155" s="525"/>
      <c r="G2155" s="560"/>
    </row>
    <row r="2156" spans="1:7">
      <c r="A2156" s="554"/>
      <c r="B2156" s="550"/>
      <c r="C2156" s="551"/>
      <c r="D2156" s="552"/>
      <c r="E2156" s="553"/>
      <c r="F2156" s="525"/>
      <c r="G2156" s="560"/>
    </row>
    <row r="2157" spans="1:7">
      <c r="A2157" s="554"/>
      <c r="B2157" s="550"/>
      <c r="C2157" s="551"/>
      <c r="D2157" s="552"/>
      <c r="E2157" s="553"/>
      <c r="F2157" s="525"/>
      <c r="G2157" s="560"/>
    </row>
    <row r="2158" spans="1:7">
      <c r="A2158" s="554"/>
      <c r="B2158" s="550"/>
      <c r="C2158" s="551"/>
      <c r="D2158" s="552"/>
      <c r="E2158" s="553"/>
      <c r="F2158" s="525"/>
      <c r="G2158" s="560"/>
    </row>
    <row r="2159" spans="1:7">
      <c r="A2159" s="554"/>
      <c r="B2159" s="550"/>
      <c r="C2159" s="551"/>
      <c r="D2159" s="552"/>
      <c r="E2159" s="553"/>
      <c r="F2159" s="525"/>
      <c r="G2159" s="560"/>
    </row>
    <row r="2160" spans="1:7">
      <c r="A2160" s="554"/>
      <c r="B2160" s="550"/>
      <c r="C2160" s="551"/>
      <c r="D2160" s="552"/>
      <c r="E2160" s="553"/>
      <c r="F2160" s="525"/>
      <c r="G2160" s="560"/>
    </row>
    <row r="2161" spans="1:7">
      <c r="A2161" s="554"/>
      <c r="B2161" s="550"/>
      <c r="C2161" s="551"/>
      <c r="D2161" s="552"/>
      <c r="E2161" s="553"/>
      <c r="F2161" s="525"/>
      <c r="G2161" s="560"/>
    </row>
    <row r="2162" spans="1:7">
      <c r="A2162" s="554"/>
      <c r="B2162" s="550"/>
      <c r="C2162" s="551"/>
      <c r="D2162" s="552"/>
      <c r="E2162" s="553"/>
      <c r="F2162" s="525"/>
      <c r="G2162" s="560"/>
    </row>
    <row r="2163" spans="1:7">
      <c r="A2163" s="554"/>
      <c r="B2163" s="550"/>
      <c r="C2163" s="551"/>
      <c r="D2163" s="552"/>
      <c r="E2163" s="553"/>
      <c r="F2163" s="525"/>
      <c r="G2163" s="560"/>
    </row>
    <row r="2164" spans="1:7">
      <c r="A2164" s="554"/>
      <c r="B2164" s="550"/>
      <c r="C2164" s="551"/>
      <c r="D2164" s="552"/>
      <c r="E2164" s="553"/>
      <c r="F2164" s="525"/>
      <c r="G2164" s="560"/>
    </row>
    <row r="2165" spans="1:7">
      <c r="A2165" s="554"/>
      <c r="B2165" s="550"/>
      <c r="C2165" s="551"/>
      <c r="D2165" s="552"/>
      <c r="E2165" s="553"/>
      <c r="F2165" s="525"/>
      <c r="G2165" s="560"/>
    </row>
    <row r="2166" spans="1:7">
      <c r="A2166" s="554"/>
      <c r="B2166" s="550"/>
      <c r="C2166" s="551"/>
      <c r="D2166" s="552"/>
      <c r="E2166" s="553"/>
      <c r="F2166" s="525"/>
      <c r="G2166" s="560"/>
    </row>
    <row r="2167" spans="1:7">
      <c r="A2167" s="554"/>
      <c r="B2167" s="550"/>
      <c r="C2167" s="551"/>
      <c r="D2167" s="552"/>
      <c r="E2167" s="553"/>
      <c r="F2167" s="525"/>
      <c r="G2167" s="560"/>
    </row>
    <row r="2168" spans="1:7">
      <c r="A2168" s="554"/>
      <c r="B2168" s="550"/>
      <c r="C2168" s="551"/>
      <c r="D2168" s="552"/>
      <c r="E2168" s="553"/>
      <c r="F2168" s="525"/>
      <c r="G2168" s="560"/>
    </row>
    <row r="2169" spans="1:7">
      <c r="A2169" s="554"/>
      <c r="B2169" s="550"/>
      <c r="C2169" s="551"/>
      <c r="D2169" s="552"/>
      <c r="E2169" s="553"/>
      <c r="F2169" s="525"/>
      <c r="G2169" s="560"/>
    </row>
    <row r="2170" spans="1:7">
      <c r="A2170" s="554"/>
      <c r="B2170" s="550"/>
      <c r="C2170" s="551"/>
      <c r="D2170" s="552"/>
      <c r="E2170" s="553"/>
      <c r="F2170" s="525"/>
      <c r="G2170" s="560"/>
    </row>
    <row r="2171" spans="1:7">
      <c r="A2171" s="554"/>
      <c r="B2171" s="550"/>
      <c r="C2171" s="551"/>
      <c r="D2171" s="552"/>
      <c r="E2171" s="553"/>
      <c r="F2171" s="525"/>
      <c r="G2171" s="560"/>
    </row>
    <row r="2172" spans="1:7">
      <c r="A2172" s="554"/>
      <c r="B2172" s="550"/>
      <c r="C2172" s="551"/>
      <c r="D2172" s="552"/>
      <c r="E2172" s="553"/>
      <c r="F2172" s="525"/>
      <c r="G2172" s="560"/>
    </row>
    <row r="2173" spans="1:7">
      <c r="A2173" s="554"/>
      <c r="B2173" s="550"/>
      <c r="C2173" s="551"/>
      <c r="D2173" s="552"/>
      <c r="E2173" s="553"/>
      <c r="F2173" s="525"/>
      <c r="G2173" s="560"/>
    </row>
    <row r="2174" spans="1:7">
      <c r="A2174" s="554"/>
      <c r="B2174" s="550"/>
      <c r="C2174" s="551"/>
      <c r="D2174" s="552"/>
      <c r="E2174" s="553"/>
      <c r="F2174" s="525"/>
      <c r="G2174" s="560"/>
    </row>
    <row r="2175" spans="1:7">
      <c r="A2175" s="554"/>
      <c r="B2175" s="550"/>
      <c r="C2175" s="551"/>
      <c r="D2175" s="552"/>
      <c r="E2175" s="553"/>
      <c r="F2175" s="525"/>
      <c r="G2175" s="560"/>
    </row>
    <row r="2176" spans="1:7">
      <c r="A2176" s="554"/>
      <c r="B2176" s="550"/>
      <c r="C2176" s="551"/>
      <c r="D2176" s="552"/>
      <c r="E2176" s="553"/>
      <c r="F2176" s="525"/>
      <c r="G2176" s="560"/>
    </row>
    <row r="2177" spans="1:7">
      <c r="A2177" s="554"/>
      <c r="B2177" s="550"/>
      <c r="C2177" s="551"/>
      <c r="D2177" s="552"/>
      <c r="E2177" s="553"/>
      <c r="F2177" s="525"/>
      <c r="G2177" s="560"/>
    </row>
    <row r="2178" spans="1:7">
      <c r="A2178" s="554"/>
      <c r="B2178" s="550"/>
      <c r="C2178" s="551"/>
      <c r="D2178" s="552"/>
      <c r="E2178" s="553"/>
      <c r="F2178" s="525"/>
      <c r="G2178" s="560"/>
    </row>
    <row r="2179" spans="1:7">
      <c r="A2179" s="554"/>
      <c r="B2179" s="550"/>
      <c r="C2179" s="551"/>
      <c r="D2179" s="552"/>
      <c r="E2179" s="553"/>
      <c r="F2179" s="525"/>
      <c r="G2179" s="560"/>
    </row>
    <row r="2180" spans="1:7">
      <c r="A2180" s="554"/>
      <c r="B2180" s="550"/>
      <c r="C2180" s="551"/>
      <c r="D2180" s="552"/>
      <c r="E2180" s="553"/>
      <c r="F2180" s="525"/>
      <c r="G2180" s="560"/>
    </row>
    <row r="2181" spans="1:7">
      <c r="A2181" s="554"/>
      <c r="B2181" s="550"/>
      <c r="C2181" s="551"/>
      <c r="D2181" s="552"/>
      <c r="E2181" s="553"/>
      <c r="F2181" s="525"/>
      <c r="G2181" s="560"/>
    </row>
    <row r="2182" spans="1:7">
      <c r="A2182" s="554"/>
      <c r="B2182" s="550"/>
      <c r="C2182" s="551"/>
      <c r="D2182" s="552"/>
      <c r="E2182" s="553"/>
      <c r="F2182" s="525"/>
      <c r="G2182" s="560"/>
    </row>
    <row r="2183" spans="1:7">
      <c r="A2183" s="554"/>
      <c r="B2183" s="550"/>
      <c r="C2183" s="551"/>
      <c r="D2183" s="552"/>
      <c r="E2183" s="553"/>
      <c r="F2183" s="525"/>
      <c r="G2183" s="560"/>
    </row>
    <row r="2184" spans="1:7">
      <c r="A2184" s="554"/>
      <c r="B2184" s="550"/>
      <c r="C2184" s="551"/>
      <c r="D2184" s="552"/>
      <c r="E2184" s="553"/>
      <c r="F2184" s="525"/>
      <c r="G2184" s="560"/>
    </row>
    <row r="2185" spans="1:7">
      <c r="A2185" s="554"/>
      <c r="B2185" s="550"/>
      <c r="C2185" s="551"/>
      <c r="D2185" s="552"/>
      <c r="E2185" s="553"/>
      <c r="F2185" s="525"/>
      <c r="G2185" s="560"/>
    </row>
    <row r="2186" spans="1:7">
      <c r="A2186" s="554"/>
      <c r="B2186" s="550"/>
      <c r="C2186" s="551"/>
      <c r="D2186" s="552"/>
      <c r="E2186" s="553"/>
      <c r="F2186" s="525"/>
      <c r="G2186" s="560"/>
    </row>
    <row r="2187" spans="1:7">
      <c r="A2187" s="554"/>
      <c r="B2187" s="550"/>
      <c r="C2187" s="551"/>
      <c r="D2187" s="552"/>
      <c r="E2187" s="553"/>
      <c r="F2187" s="525"/>
      <c r="G2187" s="560"/>
    </row>
    <row r="2188" spans="1:7">
      <c r="A2188" s="554"/>
      <c r="B2188" s="550"/>
      <c r="C2188" s="551"/>
      <c r="D2188" s="552"/>
      <c r="E2188" s="553"/>
      <c r="F2188" s="525"/>
      <c r="G2188" s="560"/>
    </row>
    <row r="2189" spans="1:7">
      <c r="A2189" s="554"/>
      <c r="B2189" s="550"/>
      <c r="C2189" s="551"/>
      <c r="D2189" s="552"/>
      <c r="E2189" s="553"/>
      <c r="F2189" s="525"/>
      <c r="G2189" s="560"/>
    </row>
    <row r="2190" spans="1:7">
      <c r="A2190" s="554"/>
      <c r="B2190" s="550"/>
      <c r="C2190" s="551"/>
      <c r="D2190" s="552"/>
      <c r="E2190" s="553"/>
      <c r="F2190" s="525"/>
      <c r="G2190" s="560"/>
    </row>
    <row r="2191" spans="1:7">
      <c r="A2191" s="554"/>
      <c r="B2191" s="550"/>
      <c r="C2191" s="551"/>
      <c r="D2191" s="552"/>
      <c r="E2191" s="553"/>
      <c r="F2191" s="525"/>
      <c r="G2191" s="560"/>
    </row>
    <row r="2192" spans="1:7">
      <c r="A2192" s="554"/>
      <c r="B2192" s="550"/>
      <c r="C2192" s="551"/>
      <c r="D2192" s="552"/>
      <c r="E2192" s="553"/>
      <c r="F2192" s="525"/>
      <c r="G2192" s="560"/>
    </row>
    <row r="2193" spans="1:7">
      <c r="A2193" s="554"/>
      <c r="B2193" s="550"/>
      <c r="C2193" s="551"/>
      <c r="D2193" s="552"/>
      <c r="E2193" s="553"/>
      <c r="F2193" s="525"/>
      <c r="G2193" s="560"/>
    </row>
    <row r="2194" spans="1:7">
      <c r="A2194" s="554"/>
      <c r="B2194" s="550"/>
      <c r="C2194" s="551"/>
      <c r="D2194" s="552"/>
      <c r="E2194" s="553"/>
      <c r="F2194" s="525"/>
      <c r="G2194" s="560"/>
    </row>
    <row r="2195" spans="1:7">
      <c r="A2195" s="554"/>
      <c r="B2195" s="550"/>
      <c r="C2195" s="551"/>
      <c r="D2195" s="552"/>
      <c r="E2195" s="553"/>
      <c r="F2195" s="525"/>
      <c r="G2195" s="560"/>
    </row>
    <row r="2196" spans="1:7">
      <c r="A2196" s="554"/>
      <c r="B2196" s="550"/>
      <c r="C2196" s="551"/>
      <c r="D2196" s="552"/>
      <c r="E2196" s="553"/>
      <c r="F2196" s="525"/>
      <c r="G2196" s="560"/>
    </row>
    <row r="2197" spans="1:7">
      <c r="A2197" s="554"/>
      <c r="B2197" s="550"/>
      <c r="C2197" s="551"/>
      <c r="D2197" s="552"/>
      <c r="E2197" s="553"/>
      <c r="F2197" s="525"/>
      <c r="G2197" s="560"/>
    </row>
    <row r="2198" spans="1:7">
      <c r="A2198" s="554"/>
      <c r="B2198" s="550"/>
      <c r="C2198" s="551"/>
      <c r="D2198" s="552"/>
      <c r="E2198" s="553"/>
      <c r="F2198" s="525"/>
      <c r="G2198" s="560"/>
    </row>
    <row r="2199" spans="1:7">
      <c r="A2199" s="554"/>
      <c r="B2199" s="550"/>
      <c r="C2199" s="551"/>
      <c r="D2199" s="552"/>
      <c r="E2199" s="553"/>
      <c r="F2199" s="525"/>
      <c r="G2199" s="560"/>
    </row>
    <row r="2200" spans="1:7">
      <c r="A2200" s="554"/>
      <c r="B2200" s="550"/>
      <c r="C2200" s="551"/>
      <c r="D2200" s="552"/>
      <c r="E2200" s="553"/>
      <c r="F2200" s="525"/>
      <c r="G2200" s="560"/>
    </row>
    <row r="2201" spans="1:7">
      <c r="A2201" s="554"/>
      <c r="B2201" s="550"/>
      <c r="C2201" s="551"/>
      <c r="D2201" s="552"/>
      <c r="E2201" s="553"/>
      <c r="F2201" s="525"/>
      <c r="G2201" s="560"/>
    </row>
    <row r="2202" spans="1:7">
      <c r="A2202" s="554"/>
      <c r="B2202" s="550"/>
      <c r="C2202" s="551"/>
      <c r="D2202" s="552"/>
      <c r="E2202" s="553"/>
      <c r="F2202" s="525"/>
      <c r="G2202" s="560"/>
    </row>
    <row r="2203" spans="1:7">
      <c r="A2203" s="554"/>
      <c r="B2203" s="550"/>
      <c r="C2203" s="551"/>
      <c r="D2203" s="552"/>
      <c r="E2203" s="553"/>
      <c r="F2203" s="525"/>
      <c r="G2203" s="560"/>
    </row>
    <row r="2204" spans="1:7">
      <c r="A2204" s="554"/>
      <c r="B2204" s="550"/>
      <c r="C2204" s="551"/>
      <c r="D2204" s="552"/>
      <c r="E2204" s="553"/>
      <c r="F2204" s="525"/>
      <c r="G2204" s="560"/>
    </row>
    <row r="2205" spans="1:7">
      <c r="A2205" s="554"/>
      <c r="B2205" s="550"/>
      <c r="C2205" s="551"/>
      <c r="D2205" s="552"/>
      <c r="E2205" s="553"/>
      <c r="F2205" s="525"/>
      <c r="G2205" s="560"/>
    </row>
    <row r="2206" spans="1:7">
      <c r="A2206" s="554"/>
      <c r="B2206" s="550"/>
      <c r="C2206" s="551"/>
      <c r="D2206" s="552"/>
      <c r="E2206" s="553"/>
      <c r="F2206" s="525"/>
      <c r="G2206" s="560"/>
    </row>
    <row r="2207" spans="1:7">
      <c r="A2207" s="554"/>
      <c r="B2207" s="550"/>
      <c r="C2207" s="551"/>
      <c r="D2207" s="552"/>
      <c r="E2207" s="553"/>
      <c r="F2207" s="525"/>
      <c r="G2207" s="560"/>
    </row>
    <row r="2208" spans="1:7">
      <c r="A2208" s="554"/>
      <c r="B2208" s="550"/>
      <c r="C2208" s="551"/>
      <c r="D2208" s="552"/>
      <c r="E2208" s="553"/>
      <c r="F2208" s="525"/>
      <c r="G2208" s="560"/>
    </row>
    <row r="2209" spans="1:7">
      <c r="A2209" s="554"/>
      <c r="B2209" s="550"/>
      <c r="C2209" s="551"/>
      <c r="D2209" s="552"/>
      <c r="E2209" s="553"/>
      <c r="F2209" s="525"/>
      <c r="G2209" s="560"/>
    </row>
    <row r="2210" spans="1:7">
      <c r="A2210" s="554"/>
      <c r="B2210" s="550"/>
      <c r="C2210" s="551"/>
      <c r="D2210" s="552"/>
      <c r="E2210" s="553"/>
      <c r="F2210" s="525"/>
      <c r="G2210" s="560"/>
    </row>
    <row r="2211" spans="1:7">
      <c r="A2211" s="554"/>
      <c r="B2211" s="550"/>
      <c r="C2211" s="551"/>
      <c r="D2211" s="552"/>
      <c r="E2211" s="553"/>
      <c r="F2211" s="525"/>
      <c r="G2211" s="560"/>
    </row>
    <row r="2212" spans="1:7">
      <c r="A2212" s="554"/>
      <c r="B2212" s="550"/>
      <c r="C2212" s="551"/>
      <c r="D2212" s="552"/>
      <c r="E2212" s="553"/>
      <c r="F2212" s="525"/>
      <c r="G2212" s="560"/>
    </row>
    <row r="2213" spans="1:7">
      <c r="A2213" s="554"/>
      <c r="B2213" s="550"/>
      <c r="C2213" s="551"/>
      <c r="D2213" s="552"/>
      <c r="E2213" s="553"/>
      <c r="F2213" s="525"/>
      <c r="G2213" s="560"/>
    </row>
    <row r="2214" spans="1:7">
      <c r="A2214" s="554"/>
      <c r="B2214" s="550"/>
      <c r="C2214" s="551"/>
      <c r="D2214" s="552"/>
      <c r="E2214" s="553"/>
      <c r="F2214" s="525"/>
      <c r="G2214" s="560"/>
    </row>
    <row r="2215" spans="1:7">
      <c r="A2215" s="554"/>
      <c r="B2215" s="550"/>
      <c r="C2215" s="551"/>
      <c r="D2215" s="552"/>
      <c r="E2215" s="553"/>
      <c r="F2215" s="525"/>
      <c r="G2215" s="560"/>
    </row>
    <row r="2216" spans="1:7">
      <c r="A2216" s="554"/>
      <c r="B2216" s="550"/>
      <c r="C2216" s="551"/>
      <c r="D2216" s="552"/>
      <c r="E2216" s="553"/>
      <c r="F2216" s="525"/>
      <c r="G2216" s="560"/>
    </row>
    <row r="2217" spans="1:7">
      <c r="A2217" s="554"/>
      <c r="B2217" s="550"/>
      <c r="C2217" s="551"/>
      <c r="D2217" s="552"/>
      <c r="E2217" s="553"/>
      <c r="F2217" s="525"/>
      <c r="G2217" s="560"/>
    </row>
    <row r="2218" spans="1:7">
      <c r="A2218" s="554"/>
      <c r="B2218" s="550"/>
      <c r="C2218" s="551"/>
      <c r="D2218" s="552"/>
      <c r="E2218" s="553"/>
      <c r="F2218" s="525"/>
      <c r="G2218" s="560"/>
    </row>
    <row r="2219" spans="1:7">
      <c r="A2219" s="554"/>
      <c r="B2219" s="550"/>
      <c r="C2219" s="551"/>
      <c r="D2219" s="552"/>
      <c r="E2219" s="553"/>
      <c r="F2219" s="525"/>
      <c r="G2219" s="560"/>
    </row>
    <row r="2220" spans="1:7">
      <c r="A2220" s="554"/>
      <c r="B2220" s="550"/>
      <c r="C2220" s="551"/>
      <c r="D2220" s="552"/>
      <c r="E2220" s="553"/>
      <c r="F2220" s="525"/>
      <c r="G2220" s="560"/>
    </row>
    <row r="2221" spans="1:7">
      <c r="A2221" s="554"/>
      <c r="B2221" s="550"/>
      <c r="C2221" s="551"/>
      <c r="D2221" s="552"/>
      <c r="E2221" s="553"/>
      <c r="F2221" s="525"/>
      <c r="G2221" s="560"/>
    </row>
    <row r="2222" spans="1:7">
      <c r="A2222" s="554"/>
      <c r="B2222" s="550"/>
      <c r="C2222" s="551"/>
      <c r="D2222" s="552"/>
      <c r="E2222" s="553"/>
      <c r="F2222" s="525"/>
      <c r="G2222" s="560"/>
    </row>
    <row r="2223" spans="1:7">
      <c r="A2223" s="554"/>
      <c r="B2223" s="550"/>
      <c r="C2223" s="551"/>
      <c r="D2223" s="552"/>
      <c r="E2223" s="553"/>
      <c r="F2223" s="525"/>
      <c r="G2223" s="560"/>
    </row>
    <row r="2224" spans="1:7">
      <c r="A2224" s="554"/>
      <c r="B2224" s="550"/>
      <c r="C2224" s="551"/>
      <c r="D2224" s="552"/>
      <c r="E2224" s="553"/>
      <c r="F2224" s="525"/>
      <c r="G2224" s="560"/>
    </row>
    <row r="2225" spans="1:7">
      <c r="A2225" s="554"/>
      <c r="B2225" s="550"/>
      <c r="C2225" s="551"/>
      <c r="D2225" s="552"/>
      <c r="E2225" s="553"/>
      <c r="F2225" s="525"/>
      <c r="G2225" s="560"/>
    </row>
    <row r="2226" spans="1:7">
      <c r="A2226" s="554"/>
      <c r="B2226" s="550"/>
      <c r="C2226" s="551"/>
      <c r="D2226" s="552"/>
      <c r="E2226" s="553"/>
      <c r="F2226" s="525"/>
      <c r="G2226" s="560"/>
    </row>
    <row r="2227" spans="1:7">
      <c r="A2227" s="554"/>
      <c r="B2227" s="550"/>
      <c r="C2227" s="551"/>
      <c r="D2227" s="552"/>
      <c r="E2227" s="553"/>
      <c r="F2227" s="525"/>
      <c r="G2227" s="560"/>
    </row>
    <row r="2228" spans="1:7">
      <c r="A2228" s="554"/>
      <c r="B2228" s="550"/>
      <c r="C2228" s="551"/>
      <c r="D2228" s="552"/>
      <c r="E2228" s="553"/>
      <c r="F2228" s="525"/>
      <c r="G2228" s="560"/>
    </row>
    <row r="2229" spans="1:7">
      <c r="A2229" s="554"/>
      <c r="B2229" s="550"/>
      <c r="C2229" s="551"/>
      <c r="D2229" s="552"/>
      <c r="E2229" s="553"/>
      <c r="F2229" s="525"/>
      <c r="G2229" s="560"/>
    </row>
    <row r="2230" spans="1:7">
      <c r="A2230" s="554"/>
      <c r="B2230" s="550"/>
      <c r="C2230" s="551"/>
      <c r="D2230" s="552"/>
      <c r="E2230" s="553"/>
      <c r="F2230" s="525"/>
      <c r="G2230" s="560"/>
    </row>
    <row r="2231" spans="1:7">
      <c r="A2231" s="554"/>
      <c r="B2231" s="550"/>
      <c r="C2231" s="551"/>
      <c r="D2231" s="552"/>
      <c r="E2231" s="553"/>
      <c r="F2231" s="525"/>
      <c r="G2231" s="560"/>
    </row>
    <row r="2232" spans="1:7">
      <c r="A2232" s="554"/>
      <c r="B2232" s="550"/>
      <c r="C2232" s="551"/>
      <c r="D2232" s="552"/>
      <c r="E2232" s="553"/>
      <c r="F2232" s="525"/>
      <c r="G2232" s="560"/>
    </row>
    <row r="2233" spans="1:7">
      <c r="A2233" s="554"/>
      <c r="B2233" s="550"/>
      <c r="C2233" s="551"/>
      <c r="D2233" s="552"/>
      <c r="E2233" s="553"/>
      <c r="F2233" s="525"/>
      <c r="G2233" s="560"/>
    </row>
    <row r="2234" spans="1:7">
      <c r="A2234" s="554"/>
      <c r="B2234" s="550"/>
      <c r="C2234" s="551"/>
      <c r="D2234" s="552"/>
      <c r="E2234" s="553"/>
      <c r="F2234" s="525"/>
      <c r="G2234" s="560"/>
    </row>
    <row r="2235" spans="1:7">
      <c r="A2235" s="554"/>
      <c r="B2235" s="550"/>
      <c r="C2235" s="551"/>
      <c r="D2235" s="552"/>
      <c r="E2235" s="553"/>
      <c r="F2235" s="525"/>
      <c r="G2235" s="560"/>
    </row>
    <row r="2236" spans="1:7">
      <c r="A2236" s="554"/>
      <c r="B2236" s="550"/>
      <c r="C2236" s="551"/>
      <c r="D2236" s="552"/>
      <c r="E2236" s="553"/>
      <c r="F2236" s="525"/>
      <c r="G2236" s="560"/>
    </row>
    <row r="2237" spans="1:7">
      <c r="A2237" s="554"/>
      <c r="B2237" s="550"/>
      <c r="C2237" s="551"/>
      <c r="D2237" s="552"/>
      <c r="E2237" s="553"/>
      <c r="F2237" s="525"/>
      <c r="G2237" s="560"/>
    </row>
    <row r="2238" spans="1:7">
      <c r="A2238" s="554"/>
      <c r="B2238" s="550"/>
      <c r="C2238" s="551"/>
      <c r="D2238" s="552"/>
      <c r="E2238" s="553"/>
      <c r="F2238" s="525"/>
      <c r="G2238" s="560"/>
    </row>
    <row r="2239" spans="1:7">
      <c r="A2239" s="554"/>
      <c r="B2239" s="550"/>
      <c r="C2239" s="551"/>
      <c r="D2239" s="552"/>
      <c r="E2239" s="553"/>
      <c r="F2239" s="525"/>
      <c r="G2239" s="560"/>
    </row>
    <row r="2240" spans="1:7">
      <c r="A2240" s="554"/>
      <c r="B2240" s="550"/>
      <c r="C2240" s="551"/>
      <c r="D2240" s="552"/>
      <c r="E2240" s="553"/>
      <c r="F2240" s="525"/>
      <c r="G2240" s="560"/>
    </row>
    <row r="2241" spans="1:7">
      <c r="A2241" s="554"/>
      <c r="B2241" s="550"/>
      <c r="C2241" s="551"/>
      <c r="D2241" s="552"/>
      <c r="E2241" s="553"/>
      <c r="F2241" s="525"/>
      <c r="G2241" s="560"/>
    </row>
    <row r="2242" spans="1:7">
      <c r="A2242" s="554"/>
      <c r="B2242" s="550"/>
      <c r="C2242" s="551"/>
      <c r="D2242" s="552"/>
      <c r="E2242" s="553"/>
      <c r="F2242" s="525"/>
      <c r="G2242" s="560"/>
    </row>
    <row r="2243" spans="1:7">
      <c r="A2243" s="554"/>
      <c r="B2243" s="550"/>
      <c r="C2243" s="551"/>
      <c r="D2243" s="552"/>
      <c r="E2243" s="553"/>
      <c r="F2243" s="525"/>
      <c r="G2243" s="560"/>
    </row>
    <row r="2244" spans="1:7">
      <c r="A2244" s="554"/>
      <c r="B2244" s="550"/>
      <c r="C2244" s="551"/>
      <c r="D2244" s="552"/>
      <c r="E2244" s="553"/>
      <c r="F2244" s="525"/>
      <c r="G2244" s="560"/>
    </row>
    <row r="2245" spans="1:7">
      <c r="A2245" s="554"/>
      <c r="B2245" s="550"/>
      <c r="C2245" s="551"/>
      <c r="D2245" s="552"/>
      <c r="E2245" s="553"/>
      <c r="F2245" s="525"/>
      <c r="G2245" s="560"/>
    </row>
    <row r="2246" spans="1:7">
      <c r="A2246" s="554"/>
      <c r="B2246" s="550"/>
      <c r="C2246" s="551"/>
      <c r="D2246" s="552"/>
      <c r="E2246" s="553"/>
      <c r="F2246" s="525"/>
      <c r="G2246" s="560"/>
    </row>
    <row r="2247" spans="1:7">
      <c r="A2247" s="554"/>
      <c r="B2247" s="550"/>
      <c r="C2247" s="551"/>
      <c r="D2247" s="552"/>
      <c r="E2247" s="553"/>
      <c r="F2247" s="525"/>
      <c r="G2247" s="560"/>
    </row>
    <row r="2248" spans="1:7">
      <c r="A2248" s="554"/>
      <c r="B2248" s="550"/>
      <c r="C2248" s="551"/>
      <c r="D2248" s="552"/>
      <c r="E2248" s="553"/>
      <c r="F2248" s="525"/>
      <c r="G2248" s="560"/>
    </row>
    <row r="2249" spans="1:7">
      <c r="A2249" s="554"/>
      <c r="B2249" s="550"/>
      <c r="C2249" s="551"/>
      <c r="D2249" s="552"/>
      <c r="E2249" s="553"/>
      <c r="F2249" s="525"/>
      <c r="G2249" s="560"/>
    </row>
    <row r="2250" spans="1:7">
      <c r="A2250" s="554"/>
      <c r="B2250" s="550"/>
      <c r="C2250" s="551"/>
      <c r="D2250" s="552"/>
      <c r="E2250" s="553"/>
      <c r="F2250" s="525"/>
      <c r="G2250" s="560"/>
    </row>
    <row r="2251" spans="1:7">
      <c r="A2251" s="554"/>
      <c r="B2251" s="550"/>
      <c r="C2251" s="551"/>
      <c r="D2251" s="552"/>
      <c r="E2251" s="553"/>
      <c r="F2251" s="525"/>
      <c r="G2251" s="560"/>
    </row>
    <row r="2252" spans="1:7">
      <c r="A2252" s="554"/>
      <c r="B2252" s="550"/>
      <c r="C2252" s="551"/>
      <c r="D2252" s="552"/>
      <c r="E2252" s="553"/>
      <c r="F2252" s="525"/>
      <c r="G2252" s="560"/>
    </row>
    <row r="2253" spans="1:7">
      <c r="A2253" s="554"/>
      <c r="B2253" s="550"/>
      <c r="C2253" s="551"/>
      <c r="D2253" s="552"/>
      <c r="E2253" s="553"/>
      <c r="F2253" s="525"/>
      <c r="G2253" s="560"/>
    </row>
    <row r="2254" spans="1:7">
      <c r="A2254" s="554"/>
      <c r="B2254" s="550"/>
      <c r="C2254" s="551"/>
      <c r="D2254" s="552"/>
      <c r="E2254" s="553"/>
      <c r="F2254" s="525"/>
      <c r="G2254" s="560"/>
    </row>
    <row r="2255" spans="1:7">
      <c r="A2255" s="554"/>
      <c r="B2255" s="550"/>
      <c r="C2255" s="551"/>
      <c r="D2255" s="552"/>
      <c r="E2255" s="553"/>
      <c r="F2255" s="525"/>
      <c r="G2255" s="560"/>
    </row>
    <row r="2256" spans="1:7">
      <c r="A2256" s="554"/>
      <c r="B2256" s="550"/>
      <c r="C2256" s="551"/>
      <c r="D2256" s="552"/>
      <c r="E2256" s="553"/>
      <c r="F2256" s="525"/>
      <c r="G2256" s="560"/>
    </row>
    <row r="2257" spans="1:7">
      <c r="A2257" s="554"/>
      <c r="B2257" s="550"/>
      <c r="C2257" s="551"/>
      <c r="D2257" s="552"/>
      <c r="E2257" s="553"/>
      <c r="F2257" s="525"/>
      <c r="G2257" s="560"/>
    </row>
    <row r="2258" spans="1:7">
      <c r="A2258" s="554"/>
      <c r="B2258" s="550"/>
      <c r="C2258" s="551"/>
      <c r="D2258" s="552"/>
      <c r="E2258" s="553"/>
      <c r="F2258" s="525"/>
      <c r="G2258" s="560"/>
    </row>
    <row r="2259" spans="1:7">
      <c r="A2259" s="554"/>
      <c r="B2259" s="550"/>
      <c r="C2259" s="551"/>
      <c r="D2259" s="552"/>
      <c r="E2259" s="553"/>
      <c r="F2259" s="525"/>
      <c r="G2259" s="560"/>
    </row>
    <row r="2260" spans="1:7">
      <c r="A2260" s="554"/>
      <c r="B2260" s="550"/>
      <c r="C2260" s="551"/>
      <c r="D2260" s="552"/>
      <c r="E2260" s="553"/>
      <c r="F2260" s="525"/>
      <c r="G2260" s="560"/>
    </row>
    <row r="2261" spans="1:7">
      <c r="A2261" s="554"/>
      <c r="B2261" s="550"/>
      <c r="C2261" s="551"/>
      <c r="D2261" s="552"/>
      <c r="E2261" s="553"/>
      <c r="F2261" s="525"/>
      <c r="G2261" s="560"/>
    </row>
    <row r="2262" spans="1:7">
      <c r="A2262" s="554"/>
      <c r="B2262" s="550"/>
      <c r="C2262" s="551"/>
      <c r="D2262" s="552"/>
      <c r="E2262" s="553"/>
      <c r="F2262" s="525"/>
      <c r="G2262" s="560"/>
    </row>
    <row r="2263" spans="1:7">
      <c r="A2263" s="554"/>
      <c r="B2263" s="550"/>
      <c r="C2263" s="551"/>
      <c r="D2263" s="552"/>
      <c r="E2263" s="553"/>
      <c r="F2263" s="525"/>
      <c r="G2263" s="560"/>
    </row>
    <row r="2264" spans="1:7">
      <c r="A2264" s="554"/>
      <c r="B2264" s="550"/>
      <c r="C2264" s="551"/>
      <c r="D2264" s="552"/>
      <c r="E2264" s="553"/>
      <c r="F2264" s="525"/>
      <c r="G2264" s="560"/>
    </row>
    <row r="2265" spans="1:7">
      <c r="A2265" s="554"/>
      <c r="B2265" s="550"/>
      <c r="C2265" s="551"/>
      <c r="D2265" s="552"/>
      <c r="E2265" s="553"/>
      <c r="F2265" s="525"/>
      <c r="G2265" s="560"/>
    </row>
    <row r="2266" spans="1:7">
      <c r="A2266" s="554"/>
      <c r="B2266" s="550"/>
      <c r="C2266" s="551"/>
      <c r="D2266" s="552"/>
      <c r="E2266" s="553"/>
      <c r="F2266" s="525"/>
      <c r="G2266" s="560"/>
    </row>
    <row r="2267" spans="1:7">
      <c r="A2267" s="554"/>
      <c r="B2267" s="550"/>
      <c r="C2267" s="551"/>
      <c r="D2267" s="552"/>
      <c r="E2267" s="553"/>
      <c r="F2267" s="525"/>
      <c r="G2267" s="560"/>
    </row>
    <row r="2268" spans="1:7">
      <c r="A2268" s="554"/>
      <c r="B2268" s="550"/>
      <c r="C2268" s="551"/>
      <c r="D2268" s="552"/>
      <c r="E2268" s="553"/>
      <c r="F2268" s="525"/>
      <c r="G2268" s="560"/>
    </row>
    <row r="2269" spans="1:7">
      <c r="A2269" s="554"/>
      <c r="B2269" s="550"/>
      <c r="C2269" s="551"/>
      <c r="D2269" s="552"/>
      <c r="E2269" s="553"/>
      <c r="F2269" s="525"/>
      <c r="G2269" s="560"/>
    </row>
    <row r="2270" spans="1:7">
      <c r="A2270" s="554"/>
      <c r="B2270" s="550"/>
      <c r="C2270" s="551"/>
      <c r="D2270" s="552"/>
      <c r="E2270" s="553"/>
      <c r="F2270" s="525"/>
      <c r="G2270" s="560"/>
    </row>
    <row r="2271" spans="1:7">
      <c r="A2271" s="554"/>
      <c r="B2271" s="550"/>
      <c r="C2271" s="551"/>
      <c r="D2271" s="552"/>
      <c r="E2271" s="553"/>
      <c r="F2271" s="525"/>
      <c r="G2271" s="560"/>
    </row>
    <row r="2272" spans="1:7">
      <c r="A2272" s="554"/>
      <c r="B2272" s="550"/>
      <c r="C2272" s="551"/>
      <c r="D2272" s="552"/>
      <c r="E2272" s="553"/>
      <c r="F2272" s="525"/>
      <c r="G2272" s="560"/>
    </row>
    <row r="2273" spans="1:7">
      <c r="A2273" s="554"/>
      <c r="B2273" s="550"/>
      <c r="C2273" s="551"/>
      <c r="D2273" s="552"/>
      <c r="E2273" s="553"/>
      <c r="F2273" s="525"/>
      <c r="G2273" s="560"/>
    </row>
    <row r="2274" spans="1:7">
      <c r="A2274" s="554"/>
      <c r="B2274" s="550"/>
      <c r="C2274" s="551"/>
      <c r="D2274" s="552"/>
      <c r="E2274" s="553"/>
      <c r="F2274" s="525"/>
      <c r="G2274" s="560"/>
    </row>
    <row r="2275" spans="1:7">
      <c r="A2275" s="554"/>
      <c r="B2275" s="550"/>
      <c r="C2275" s="551"/>
      <c r="D2275" s="552"/>
      <c r="E2275" s="553"/>
      <c r="F2275" s="525"/>
      <c r="G2275" s="560"/>
    </row>
    <row r="2276" spans="1:7">
      <c r="A2276" s="554"/>
      <c r="B2276" s="550"/>
      <c r="C2276" s="551"/>
      <c r="D2276" s="552"/>
      <c r="E2276" s="553"/>
      <c r="F2276" s="525"/>
      <c r="G2276" s="560"/>
    </row>
    <row r="2277" spans="1:7">
      <c r="A2277" s="554"/>
      <c r="B2277" s="550"/>
      <c r="C2277" s="551"/>
      <c r="D2277" s="552"/>
      <c r="E2277" s="553"/>
      <c r="F2277" s="525"/>
      <c r="G2277" s="560"/>
    </row>
    <row r="2278" spans="1:7">
      <c r="A2278" s="554"/>
      <c r="B2278" s="550"/>
      <c r="C2278" s="551"/>
      <c r="D2278" s="552"/>
      <c r="E2278" s="553"/>
      <c r="F2278" s="525"/>
      <c r="G2278" s="560"/>
    </row>
    <row r="2279" spans="1:7">
      <c r="A2279" s="554"/>
      <c r="B2279" s="550"/>
      <c r="C2279" s="551"/>
      <c r="D2279" s="552"/>
      <c r="E2279" s="553"/>
      <c r="F2279" s="525"/>
      <c r="G2279" s="560"/>
    </row>
    <row r="2280" spans="1:7">
      <c r="A2280" s="554"/>
      <c r="B2280" s="550"/>
      <c r="C2280" s="551"/>
      <c r="D2280" s="552"/>
      <c r="E2280" s="553"/>
      <c r="F2280" s="525"/>
      <c r="G2280" s="560"/>
    </row>
    <row r="2281" spans="1:7">
      <c r="A2281" s="554"/>
      <c r="B2281" s="550"/>
      <c r="C2281" s="551"/>
      <c r="D2281" s="552"/>
      <c r="E2281" s="553"/>
      <c r="F2281" s="525"/>
      <c r="G2281" s="560"/>
    </row>
    <row r="2282" spans="1:7">
      <c r="A2282" s="554"/>
      <c r="B2282" s="550"/>
      <c r="C2282" s="551"/>
      <c r="D2282" s="552"/>
      <c r="E2282" s="553"/>
      <c r="F2282" s="525"/>
      <c r="G2282" s="560"/>
    </row>
    <row r="2283" spans="1:7">
      <c r="A2283" s="554"/>
      <c r="B2283" s="550"/>
      <c r="C2283" s="551"/>
      <c r="D2283" s="552"/>
      <c r="E2283" s="553"/>
      <c r="F2283" s="525"/>
      <c r="G2283" s="560"/>
    </row>
    <row r="2284" spans="1:7">
      <c r="A2284" s="554"/>
      <c r="B2284" s="550"/>
      <c r="C2284" s="551"/>
      <c r="D2284" s="552"/>
      <c r="E2284" s="553"/>
      <c r="F2284" s="525"/>
      <c r="G2284" s="560"/>
    </row>
    <row r="2285" spans="1:7">
      <c r="A2285" s="554"/>
      <c r="B2285" s="550"/>
      <c r="C2285" s="551"/>
      <c r="D2285" s="552"/>
      <c r="E2285" s="553"/>
      <c r="F2285" s="525"/>
      <c r="G2285" s="560"/>
    </row>
    <row r="2286" spans="1:7">
      <c r="A2286" s="554"/>
      <c r="B2286" s="550"/>
      <c r="C2286" s="551"/>
      <c r="D2286" s="552"/>
      <c r="E2286" s="553"/>
      <c r="F2286" s="525"/>
      <c r="G2286" s="560"/>
    </row>
    <row r="2287" spans="1:7">
      <c r="A2287" s="554"/>
      <c r="B2287" s="550"/>
      <c r="C2287" s="551"/>
      <c r="D2287" s="552"/>
      <c r="E2287" s="553"/>
      <c r="F2287" s="525"/>
      <c r="G2287" s="560"/>
    </row>
    <row r="2288" spans="1:7">
      <c r="A2288" s="554"/>
      <c r="B2288" s="550"/>
      <c r="C2288" s="551"/>
      <c r="D2288" s="552"/>
      <c r="E2288" s="553"/>
      <c r="F2288" s="525"/>
      <c r="G2288" s="560"/>
    </row>
    <row r="2289" spans="1:7">
      <c r="A2289" s="554"/>
      <c r="B2289" s="550"/>
      <c r="C2289" s="551"/>
      <c r="D2289" s="552"/>
      <c r="E2289" s="553"/>
      <c r="F2289" s="525"/>
      <c r="G2289" s="560"/>
    </row>
    <row r="2290" spans="1:7">
      <c r="A2290" s="554"/>
      <c r="B2290" s="550"/>
      <c r="C2290" s="551"/>
      <c r="D2290" s="552"/>
      <c r="E2290" s="553"/>
      <c r="F2290" s="525"/>
      <c r="G2290" s="560"/>
    </row>
    <row r="2291" spans="1:7">
      <c r="A2291" s="554"/>
      <c r="B2291" s="550"/>
      <c r="C2291" s="551"/>
      <c r="D2291" s="552"/>
      <c r="E2291" s="553"/>
      <c r="F2291" s="525"/>
      <c r="G2291" s="560"/>
    </row>
    <row r="2292" spans="1:7">
      <c r="A2292" s="554"/>
      <c r="B2292" s="550"/>
      <c r="C2292" s="551"/>
      <c r="D2292" s="552"/>
      <c r="E2292" s="553"/>
      <c r="F2292" s="525"/>
      <c r="G2292" s="560"/>
    </row>
    <row r="2293" spans="1:7">
      <c r="A2293" s="554"/>
      <c r="B2293" s="550"/>
      <c r="C2293" s="551"/>
      <c r="D2293" s="552"/>
      <c r="E2293" s="553"/>
      <c r="F2293" s="525"/>
      <c r="G2293" s="560"/>
    </row>
    <row r="2294" spans="1:7">
      <c r="A2294" s="554"/>
      <c r="B2294" s="550"/>
      <c r="C2294" s="551"/>
      <c r="D2294" s="552"/>
      <c r="E2294" s="553"/>
      <c r="F2294" s="525"/>
      <c r="G2294" s="560"/>
    </row>
    <row r="2295" spans="1:7">
      <c r="A2295" s="554"/>
      <c r="B2295" s="550"/>
      <c r="C2295" s="551"/>
      <c r="D2295" s="552"/>
      <c r="E2295" s="553"/>
      <c r="F2295" s="525"/>
      <c r="G2295" s="560"/>
    </row>
    <row r="2296" spans="1:7">
      <c r="A2296" s="554"/>
      <c r="B2296" s="550"/>
      <c r="C2296" s="551"/>
      <c r="D2296" s="552"/>
      <c r="E2296" s="553"/>
      <c r="F2296" s="525"/>
      <c r="G2296" s="560"/>
    </row>
    <row r="2297" spans="1:7">
      <c r="A2297" s="554"/>
      <c r="B2297" s="550"/>
      <c r="C2297" s="551"/>
      <c r="D2297" s="552"/>
      <c r="E2297" s="553"/>
      <c r="F2297" s="525"/>
      <c r="G2297" s="560"/>
    </row>
    <row r="2298" spans="1:7">
      <c r="A2298" s="554"/>
      <c r="B2298" s="550"/>
      <c r="C2298" s="551"/>
      <c r="D2298" s="552"/>
      <c r="E2298" s="553"/>
      <c r="F2298" s="525"/>
      <c r="G2298" s="560"/>
    </row>
    <row r="2299" spans="1:7">
      <c r="A2299" s="554"/>
      <c r="B2299" s="550"/>
      <c r="C2299" s="551"/>
      <c r="D2299" s="552"/>
      <c r="E2299" s="553"/>
      <c r="F2299" s="525"/>
      <c r="G2299" s="560"/>
    </row>
    <row r="2300" spans="1:7">
      <c r="A2300" s="554"/>
      <c r="B2300" s="550"/>
      <c r="C2300" s="551"/>
      <c r="D2300" s="552"/>
      <c r="E2300" s="553"/>
      <c r="F2300" s="525"/>
      <c r="G2300" s="560"/>
    </row>
    <row r="2301" spans="1:7">
      <c r="A2301" s="554"/>
      <c r="B2301" s="550"/>
      <c r="C2301" s="551"/>
      <c r="D2301" s="552"/>
      <c r="E2301" s="553"/>
      <c r="F2301" s="525"/>
      <c r="G2301" s="560"/>
    </row>
    <row r="2302" spans="1:7">
      <c r="A2302" s="554"/>
      <c r="B2302" s="550"/>
      <c r="C2302" s="551"/>
      <c r="D2302" s="552"/>
      <c r="E2302" s="553"/>
      <c r="F2302" s="525"/>
      <c r="G2302" s="560"/>
    </row>
    <row r="2303" spans="1:7">
      <c r="A2303" s="554"/>
      <c r="B2303" s="550"/>
      <c r="C2303" s="551"/>
      <c r="D2303" s="552"/>
      <c r="E2303" s="553"/>
      <c r="F2303" s="525"/>
      <c r="G2303" s="560"/>
    </row>
    <row r="2304" spans="1:7">
      <c r="A2304" s="554"/>
      <c r="B2304" s="550"/>
      <c r="C2304" s="551"/>
      <c r="D2304" s="552"/>
      <c r="E2304" s="553"/>
      <c r="F2304" s="525"/>
      <c r="G2304" s="560"/>
    </row>
    <row r="2305" spans="1:7">
      <c r="A2305" s="554"/>
      <c r="B2305" s="550"/>
      <c r="C2305" s="551"/>
      <c r="D2305" s="552"/>
      <c r="E2305" s="553"/>
      <c r="F2305" s="525"/>
      <c r="G2305" s="560"/>
    </row>
    <row r="2306" spans="1:7">
      <c r="A2306" s="554"/>
      <c r="B2306" s="550"/>
      <c r="C2306" s="551"/>
      <c r="D2306" s="552"/>
      <c r="E2306" s="553"/>
      <c r="F2306" s="525"/>
      <c r="G2306" s="560"/>
    </row>
    <row r="2307" spans="1:7">
      <c r="A2307" s="554"/>
      <c r="B2307" s="550"/>
      <c r="C2307" s="551"/>
      <c r="D2307" s="552"/>
      <c r="E2307" s="553"/>
      <c r="F2307" s="525"/>
      <c r="G2307" s="560"/>
    </row>
    <row r="2308" spans="1:7">
      <c r="A2308" s="554"/>
      <c r="B2308" s="550"/>
      <c r="C2308" s="551"/>
      <c r="D2308" s="552"/>
      <c r="E2308" s="553"/>
      <c r="F2308" s="525"/>
      <c r="G2308" s="560"/>
    </row>
    <row r="2309" spans="1:7">
      <c r="A2309" s="554"/>
      <c r="B2309" s="550"/>
      <c r="C2309" s="551"/>
      <c r="D2309" s="552"/>
      <c r="E2309" s="553"/>
      <c r="F2309" s="525"/>
      <c r="G2309" s="560"/>
    </row>
    <row r="2310" spans="1:7">
      <c r="A2310" s="554"/>
      <c r="B2310" s="550"/>
      <c r="C2310" s="551"/>
      <c r="D2310" s="552"/>
      <c r="E2310" s="553"/>
      <c r="F2310" s="525"/>
      <c r="G2310" s="560"/>
    </row>
    <row r="2311" spans="1:7">
      <c r="A2311" s="554"/>
      <c r="B2311" s="550"/>
      <c r="C2311" s="551"/>
      <c r="D2311" s="552"/>
      <c r="E2311" s="553"/>
      <c r="F2311" s="525"/>
      <c r="G2311" s="560"/>
    </row>
    <row r="2312" spans="1:7">
      <c r="A2312" s="554"/>
      <c r="B2312" s="550"/>
      <c r="C2312" s="551"/>
      <c r="D2312" s="552"/>
      <c r="E2312" s="553"/>
      <c r="F2312" s="525"/>
      <c r="G2312" s="560"/>
    </row>
    <row r="2313" spans="1:7">
      <c r="A2313" s="554"/>
      <c r="B2313" s="550"/>
      <c r="C2313" s="551"/>
      <c r="D2313" s="552"/>
      <c r="E2313" s="553"/>
      <c r="F2313" s="525"/>
      <c r="G2313" s="560"/>
    </row>
    <row r="2314" spans="1:7">
      <c r="A2314" s="554"/>
      <c r="B2314" s="550"/>
      <c r="C2314" s="551"/>
      <c r="D2314" s="552"/>
      <c r="E2314" s="553"/>
      <c r="F2314" s="525"/>
      <c r="G2314" s="560"/>
    </row>
    <row r="2315" spans="1:7">
      <c r="A2315" s="554"/>
      <c r="B2315" s="550"/>
      <c r="C2315" s="551"/>
      <c r="D2315" s="552"/>
      <c r="E2315" s="553"/>
      <c r="F2315" s="525"/>
      <c r="G2315" s="560"/>
    </row>
    <row r="2316" spans="1:7">
      <c r="A2316" s="554"/>
      <c r="B2316" s="550"/>
      <c r="C2316" s="551"/>
      <c r="D2316" s="552"/>
      <c r="E2316" s="553"/>
      <c r="F2316" s="525"/>
      <c r="G2316" s="560"/>
    </row>
    <row r="2317" spans="1:7">
      <c r="A2317" s="554"/>
      <c r="B2317" s="550"/>
      <c r="C2317" s="551"/>
      <c r="D2317" s="552"/>
      <c r="E2317" s="553"/>
      <c r="F2317" s="525"/>
      <c r="G2317" s="560"/>
    </row>
    <row r="2318" spans="1:7">
      <c r="A2318" s="554"/>
      <c r="B2318" s="550"/>
      <c r="C2318" s="551"/>
      <c r="D2318" s="552"/>
      <c r="E2318" s="553"/>
      <c r="F2318" s="525"/>
      <c r="G2318" s="560"/>
    </row>
    <row r="2319" spans="1:7">
      <c r="A2319" s="554"/>
      <c r="B2319" s="550"/>
      <c r="C2319" s="551"/>
      <c r="D2319" s="552"/>
      <c r="E2319" s="553"/>
      <c r="F2319" s="525"/>
      <c r="G2319" s="560"/>
    </row>
    <row r="2320" spans="1:7">
      <c r="A2320" s="554"/>
      <c r="B2320" s="550"/>
      <c r="C2320" s="551"/>
      <c r="D2320" s="552"/>
      <c r="E2320" s="553"/>
      <c r="F2320" s="525"/>
      <c r="G2320" s="560"/>
    </row>
    <row r="2321" spans="1:7">
      <c r="A2321" s="554"/>
      <c r="B2321" s="550"/>
      <c r="C2321" s="551"/>
      <c r="D2321" s="552"/>
      <c r="E2321" s="553"/>
      <c r="F2321" s="525"/>
      <c r="G2321" s="560"/>
    </row>
    <row r="2322" spans="1:7">
      <c r="A2322" s="554"/>
      <c r="B2322" s="550"/>
      <c r="C2322" s="551"/>
      <c r="D2322" s="552"/>
      <c r="E2322" s="553"/>
      <c r="F2322" s="525"/>
      <c r="G2322" s="560"/>
    </row>
    <row r="2323" spans="1:7">
      <c r="A2323" s="554"/>
      <c r="B2323" s="550"/>
      <c r="C2323" s="551"/>
      <c r="D2323" s="552"/>
      <c r="E2323" s="553"/>
      <c r="F2323" s="525"/>
      <c r="G2323" s="560"/>
    </row>
    <row r="2324" spans="1:7">
      <c r="A2324" s="554"/>
      <c r="B2324" s="550"/>
      <c r="C2324" s="551"/>
      <c r="D2324" s="552"/>
      <c r="E2324" s="553"/>
      <c r="F2324" s="525"/>
      <c r="G2324" s="560"/>
    </row>
    <row r="2325" spans="1:7">
      <c r="A2325" s="554"/>
      <c r="B2325" s="550"/>
      <c r="C2325" s="551"/>
      <c r="D2325" s="552"/>
      <c r="E2325" s="553"/>
      <c r="F2325" s="525"/>
      <c r="G2325" s="560"/>
    </row>
    <row r="2326" spans="1:7">
      <c r="A2326" s="554"/>
      <c r="B2326" s="550"/>
      <c r="C2326" s="551"/>
      <c r="D2326" s="552"/>
      <c r="E2326" s="553"/>
      <c r="F2326" s="525"/>
      <c r="G2326" s="560"/>
    </row>
    <row r="2327" spans="1:7">
      <c r="A2327" s="554"/>
      <c r="B2327" s="550"/>
      <c r="C2327" s="551"/>
      <c r="D2327" s="552"/>
      <c r="E2327" s="553"/>
      <c r="F2327" s="525"/>
      <c r="G2327" s="560"/>
    </row>
    <row r="2328" spans="1:7">
      <c r="A2328" s="554"/>
      <c r="B2328" s="550"/>
      <c r="C2328" s="551"/>
      <c r="D2328" s="552"/>
      <c r="E2328" s="553"/>
      <c r="F2328" s="525"/>
      <c r="G2328" s="560"/>
    </row>
    <row r="2329" spans="1:7">
      <c r="A2329" s="554"/>
      <c r="B2329" s="550"/>
      <c r="C2329" s="551"/>
      <c r="D2329" s="552"/>
      <c r="E2329" s="553"/>
      <c r="F2329" s="525"/>
      <c r="G2329" s="560"/>
    </row>
    <row r="2330" spans="1:7">
      <c r="A2330" s="554"/>
      <c r="B2330" s="550"/>
      <c r="C2330" s="551"/>
      <c r="D2330" s="552"/>
      <c r="E2330" s="553"/>
      <c r="F2330" s="525"/>
      <c r="G2330" s="560"/>
    </row>
    <row r="2331" spans="1:7">
      <c r="A2331" s="554"/>
      <c r="B2331" s="550"/>
      <c r="C2331" s="551"/>
      <c r="D2331" s="552"/>
      <c r="E2331" s="553"/>
      <c r="F2331" s="525"/>
      <c r="G2331" s="560"/>
    </row>
    <row r="2332" spans="1:7">
      <c r="A2332" s="554"/>
      <c r="B2332" s="550"/>
      <c r="C2332" s="551"/>
      <c r="D2332" s="552"/>
      <c r="E2332" s="553"/>
      <c r="F2332" s="525"/>
      <c r="G2332" s="560"/>
    </row>
    <row r="2333" spans="1:7">
      <c r="A2333" s="554"/>
      <c r="B2333" s="550"/>
      <c r="C2333" s="551"/>
      <c r="D2333" s="552"/>
      <c r="E2333" s="553"/>
      <c r="F2333" s="525"/>
      <c r="G2333" s="560"/>
    </row>
    <row r="2334" spans="1:7">
      <c r="A2334" s="554"/>
      <c r="B2334" s="550"/>
      <c r="C2334" s="551"/>
      <c r="D2334" s="552"/>
      <c r="E2334" s="553"/>
      <c r="F2334" s="525"/>
      <c r="G2334" s="560"/>
    </row>
    <row r="2335" spans="1:7">
      <c r="A2335" s="554"/>
      <c r="B2335" s="550"/>
      <c r="C2335" s="551"/>
      <c r="D2335" s="552"/>
      <c r="E2335" s="553"/>
      <c r="F2335" s="525"/>
      <c r="G2335" s="560"/>
    </row>
    <row r="2336" spans="1:7">
      <c r="A2336" s="554"/>
      <c r="B2336" s="550"/>
      <c r="C2336" s="551"/>
      <c r="D2336" s="552"/>
      <c r="E2336" s="553"/>
      <c r="F2336" s="525"/>
      <c r="G2336" s="560"/>
    </row>
    <row r="2337" spans="1:7">
      <c r="A2337" s="554"/>
      <c r="B2337" s="550"/>
      <c r="C2337" s="551"/>
      <c r="D2337" s="552"/>
      <c r="E2337" s="553"/>
      <c r="F2337" s="525"/>
      <c r="G2337" s="560"/>
    </row>
    <row r="2338" spans="1:7">
      <c r="A2338" s="554"/>
      <c r="B2338" s="550"/>
      <c r="C2338" s="551"/>
      <c r="D2338" s="552"/>
      <c r="E2338" s="553"/>
      <c r="F2338" s="525"/>
      <c r="G2338" s="560"/>
    </row>
    <row r="2339" spans="1:7">
      <c r="A2339" s="554"/>
      <c r="B2339" s="550"/>
      <c r="C2339" s="551"/>
      <c r="D2339" s="552"/>
      <c r="E2339" s="553"/>
      <c r="F2339" s="525"/>
      <c r="G2339" s="560"/>
    </row>
    <row r="2340" spans="1:7">
      <c r="A2340" s="554"/>
      <c r="B2340" s="550"/>
      <c r="C2340" s="551"/>
      <c r="D2340" s="552"/>
      <c r="E2340" s="553"/>
      <c r="F2340" s="525"/>
      <c r="G2340" s="560"/>
    </row>
    <row r="2341" spans="1:7">
      <c r="A2341" s="554"/>
      <c r="B2341" s="550"/>
      <c r="C2341" s="551"/>
      <c r="D2341" s="552"/>
      <c r="E2341" s="553"/>
      <c r="F2341" s="525"/>
      <c r="G2341" s="560"/>
    </row>
    <row r="2342" spans="1:7">
      <c r="A2342" s="554"/>
      <c r="B2342" s="550"/>
      <c r="C2342" s="551"/>
      <c r="D2342" s="552"/>
      <c r="E2342" s="553"/>
      <c r="F2342" s="525"/>
      <c r="G2342" s="560"/>
    </row>
    <row r="2343" spans="1:7">
      <c r="A2343" s="554"/>
      <c r="B2343" s="550"/>
      <c r="C2343" s="551"/>
      <c r="D2343" s="552"/>
      <c r="E2343" s="553"/>
      <c r="F2343" s="525"/>
      <c r="G2343" s="560"/>
    </row>
    <row r="2344" spans="1:7">
      <c r="A2344" s="554"/>
      <c r="B2344" s="550"/>
      <c r="C2344" s="551"/>
      <c r="D2344" s="552"/>
      <c r="E2344" s="553"/>
      <c r="F2344" s="525"/>
      <c r="G2344" s="560"/>
    </row>
    <row r="2345" spans="1:7">
      <c r="A2345" s="554"/>
      <c r="B2345" s="550"/>
      <c r="C2345" s="551"/>
      <c r="D2345" s="552"/>
      <c r="E2345" s="553"/>
      <c r="F2345" s="525"/>
      <c r="G2345" s="560"/>
    </row>
    <row r="2346" spans="1:7">
      <c r="A2346" s="554"/>
      <c r="B2346" s="550"/>
      <c r="C2346" s="551"/>
      <c r="D2346" s="552"/>
      <c r="E2346" s="553"/>
      <c r="F2346" s="525"/>
      <c r="G2346" s="560"/>
    </row>
    <row r="2347" spans="1:7">
      <c r="A2347" s="554"/>
      <c r="B2347" s="550"/>
      <c r="C2347" s="551"/>
      <c r="D2347" s="552"/>
      <c r="E2347" s="553"/>
      <c r="F2347" s="525"/>
      <c r="G2347" s="560"/>
    </row>
    <row r="2348" spans="1:7">
      <c r="A2348" s="554"/>
      <c r="B2348" s="550"/>
      <c r="C2348" s="551"/>
      <c r="D2348" s="552"/>
      <c r="E2348" s="553"/>
      <c r="F2348" s="525"/>
      <c r="G2348" s="560"/>
    </row>
    <row r="2349" spans="1:7">
      <c r="A2349" s="554"/>
      <c r="B2349" s="550"/>
      <c r="C2349" s="551"/>
      <c r="D2349" s="552"/>
      <c r="E2349" s="553"/>
      <c r="F2349" s="525"/>
      <c r="G2349" s="560"/>
    </row>
    <row r="2350" spans="1:7">
      <c r="A2350" s="554"/>
      <c r="B2350" s="550"/>
      <c r="C2350" s="551"/>
      <c r="D2350" s="552"/>
      <c r="E2350" s="553"/>
      <c r="F2350" s="525"/>
      <c r="G2350" s="560"/>
    </row>
    <row r="2351" spans="1:7">
      <c r="A2351" s="554"/>
      <c r="B2351" s="550"/>
      <c r="C2351" s="551"/>
      <c r="D2351" s="552"/>
      <c r="E2351" s="553"/>
      <c r="F2351" s="525"/>
      <c r="G2351" s="560"/>
    </row>
    <row r="2352" spans="1:7">
      <c r="A2352" s="554"/>
      <c r="B2352" s="550"/>
      <c r="C2352" s="551"/>
      <c r="D2352" s="552"/>
      <c r="E2352" s="553"/>
      <c r="F2352" s="525"/>
      <c r="G2352" s="560"/>
    </row>
    <row r="2353" spans="1:7">
      <c r="A2353" s="554"/>
      <c r="B2353" s="550"/>
      <c r="C2353" s="551"/>
      <c r="D2353" s="552"/>
      <c r="E2353" s="553"/>
      <c r="F2353" s="525"/>
      <c r="G2353" s="560"/>
    </row>
    <row r="2354" spans="1:7">
      <c r="A2354" s="554"/>
      <c r="B2354" s="550"/>
      <c r="C2354" s="551"/>
      <c r="D2354" s="552"/>
      <c r="E2354" s="553"/>
      <c r="F2354" s="525"/>
      <c r="G2354" s="560"/>
    </row>
    <row r="2355" spans="1:7">
      <c r="A2355" s="554"/>
      <c r="B2355" s="550"/>
      <c r="C2355" s="551"/>
      <c r="D2355" s="552"/>
      <c r="E2355" s="553"/>
      <c r="F2355" s="525"/>
      <c r="G2355" s="560"/>
    </row>
    <row r="2356" spans="1:7">
      <c r="A2356" s="554"/>
      <c r="B2356" s="550"/>
      <c r="C2356" s="551"/>
      <c r="D2356" s="552"/>
      <c r="E2356" s="553"/>
      <c r="F2356" s="525"/>
      <c r="G2356" s="560"/>
    </row>
    <row r="2357" spans="1:7">
      <c r="A2357" s="554"/>
      <c r="B2357" s="550"/>
      <c r="C2357" s="551"/>
      <c r="D2357" s="552"/>
      <c r="E2357" s="553"/>
      <c r="F2357" s="525"/>
      <c r="G2357" s="560"/>
    </row>
    <row r="2358" spans="1:7">
      <c r="A2358" s="554"/>
      <c r="B2358" s="550"/>
      <c r="C2358" s="551"/>
      <c r="D2358" s="552"/>
      <c r="E2358" s="553"/>
      <c r="F2358" s="525"/>
      <c r="G2358" s="560"/>
    </row>
    <row r="2359" spans="1:7">
      <c r="A2359" s="554"/>
      <c r="B2359" s="550"/>
      <c r="C2359" s="551"/>
      <c r="D2359" s="552"/>
      <c r="E2359" s="553"/>
      <c r="F2359" s="525"/>
      <c r="G2359" s="560"/>
    </row>
    <row r="2360" spans="1:7">
      <c r="A2360" s="554"/>
      <c r="B2360" s="550"/>
      <c r="C2360" s="551"/>
      <c r="D2360" s="552"/>
      <c r="E2360" s="553"/>
      <c r="F2360" s="525"/>
      <c r="G2360" s="560"/>
    </row>
    <row r="2361" spans="1:7">
      <c r="A2361" s="554"/>
      <c r="B2361" s="550"/>
      <c r="C2361" s="551"/>
      <c r="D2361" s="552"/>
      <c r="E2361" s="553"/>
      <c r="F2361" s="525"/>
      <c r="G2361" s="560"/>
    </row>
    <row r="2362" spans="1:7">
      <c r="A2362" s="554"/>
      <c r="B2362" s="550"/>
      <c r="C2362" s="551"/>
      <c r="D2362" s="552"/>
      <c r="E2362" s="553"/>
      <c r="F2362" s="525"/>
      <c r="G2362" s="560"/>
    </row>
    <row r="2363" spans="1:7">
      <c r="A2363" s="554"/>
      <c r="B2363" s="550"/>
      <c r="C2363" s="551"/>
      <c r="D2363" s="552"/>
      <c r="E2363" s="553"/>
      <c r="F2363" s="525"/>
      <c r="G2363" s="560"/>
    </row>
    <row r="2364" spans="1:7">
      <c r="A2364" s="554"/>
      <c r="B2364" s="550"/>
      <c r="C2364" s="551"/>
      <c r="D2364" s="552"/>
      <c r="E2364" s="553"/>
      <c r="F2364" s="525"/>
      <c r="G2364" s="560"/>
    </row>
    <row r="2365" spans="1:7">
      <c r="A2365" s="554"/>
      <c r="B2365" s="550"/>
      <c r="C2365" s="551"/>
      <c r="D2365" s="552"/>
      <c r="E2365" s="553"/>
      <c r="F2365" s="525"/>
      <c r="G2365" s="560"/>
    </row>
    <row r="2366" spans="1:7">
      <c r="A2366" s="554"/>
      <c r="B2366" s="550"/>
      <c r="C2366" s="551"/>
      <c r="D2366" s="552"/>
      <c r="E2366" s="553"/>
      <c r="F2366" s="525"/>
      <c r="G2366" s="560"/>
    </row>
    <row r="2367" spans="1:7">
      <c r="A2367" s="554"/>
      <c r="B2367" s="550"/>
      <c r="C2367" s="551"/>
      <c r="D2367" s="552"/>
      <c r="E2367" s="553"/>
      <c r="F2367" s="525"/>
      <c r="G2367" s="560"/>
    </row>
    <row r="2368" spans="1:7">
      <c r="A2368" s="554"/>
      <c r="B2368" s="550"/>
      <c r="C2368" s="551"/>
      <c r="D2368" s="552"/>
      <c r="E2368" s="553"/>
      <c r="F2368" s="525"/>
      <c r="G2368" s="560"/>
    </row>
    <row r="2369" spans="1:7">
      <c r="A2369" s="554"/>
      <c r="B2369" s="550"/>
      <c r="C2369" s="551"/>
      <c r="D2369" s="552"/>
      <c r="E2369" s="553"/>
      <c r="F2369" s="525"/>
      <c r="G2369" s="560"/>
    </row>
    <row r="2370" spans="1:7">
      <c r="A2370" s="554"/>
      <c r="B2370" s="550"/>
      <c r="C2370" s="551"/>
      <c r="D2370" s="552"/>
      <c r="E2370" s="553"/>
      <c r="F2370" s="525"/>
      <c r="G2370" s="560"/>
    </row>
    <row r="2371" spans="1:7">
      <c r="A2371" s="554"/>
      <c r="B2371" s="550"/>
      <c r="C2371" s="551"/>
      <c r="D2371" s="552"/>
      <c r="E2371" s="553"/>
      <c r="F2371" s="525"/>
      <c r="G2371" s="560"/>
    </row>
    <row r="2372" spans="1:7">
      <c r="A2372" s="554"/>
      <c r="B2372" s="550"/>
      <c r="C2372" s="551"/>
      <c r="D2372" s="552"/>
      <c r="E2372" s="553"/>
      <c r="F2372" s="525"/>
      <c r="G2372" s="560"/>
    </row>
    <row r="2373" spans="1:7">
      <c r="A2373" s="554"/>
      <c r="B2373" s="550"/>
      <c r="C2373" s="551"/>
      <c r="D2373" s="552"/>
      <c r="E2373" s="553"/>
      <c r="F2373" s="525"/>
      <c r="G2373" s="560"/>
    </row>
    <row r="2374" spans="1:7">
      <c r="C2374" s="551"/>
      <c r="D2374" s="552"/>
      <c r="E2374" s="553"/>
      <c r="F2374" s="525"/>
      <c r="G2374" s="560"/>
    </row>
    <row r="2375" spans="1:7">
      <c r="C2375" s="551"/>
      <c r="D2375" s="552"/>
      <c r="E2375" s="553"/>
      <c r="F2375" s="525"/>
      <c r="G2375" s="560"/>
    </row>
    <row r="2376" spans="1:7">
      <c r="C2376" s="551"/>
      <c r="D2376" s="552"/>
      <c r="E2376" s="553"/>
      <c r="F2376" s="525"/>
      <c r="G2376" s="560"/>
    </row>
    <row r="2377" spans="1:7">
      <c r="C2377" s="551"/>
      <c r="D2377" s="552"/>
      <c r="E2377" s="553"/>
      <c r="F2377" s="525"/>
      <c r="G2377" s="560"/>
    </row>
    <row r="2378" spans="1:7">
      <c r="C2378" s="551"/>
      <c r="D2378" s="552"/>
      <c r="E2378" s="553"/>
      <c r="F2378" s="525"/>
      <c r="G2378" s="560"/>
    </row>
    <row r="2379" spans="1:7">
      <c r="C2379" s="551"/>
      <c r="D2379" s="552"/>
      <c r="E2379" s="553"/>
      <c r="F2379" s="525"/>
      <c r="G2379" s="560"/>
    </row>
    <row r="2380" spans="1:7">
      <c r="C2380" s="551"/>
      <c r="D2380" s="552"/>
      <c r="E2380" s="553"/>
      <c r="F2380" s="525"/>
      <c r="G2380" s="560"/>
    </row>
    <row r="2381" spans="1:7">
      <c r="C2381" s="551"/>
      <c r="D2381" s="552"/>
      <c r="E2381" s="553"/>
      <c r="F2381" s="525"/>
      <c r="G2381" s="560"/>
    </row>
    <row r="2382" spans="1:7">
      <c r="C2382" s="551"/>
      <c r="D2382" s="552"/>
      <c r="E2382" s="553"/>
      <c r="F2382" s="525"/>
      <c r="G2382" s="560"/>
    </row>
    <row r="2383" spans="1:7">
      <c r="C2383" s="551"/>
      <c r="D2383" s="552"/>
      <c r="E2383" s="553"/>
      <c r="F2383" s="525"/>
      <c r="G2383" s="560"/>
    </row>
    <row r="2384" spans="1:7">
      <c r="C2384" s="551"/>
      <c r="D2384" s="552"/>
      <c r="E2384" s="553"/>
      <c r="F2384" s="525"/>
      <c r="G2384" s="560"/>
    </row>
    <row r="2385" spans="3:7">
      <c r="C2385" s="551"/>
      <c r="D2385" s="552"/>
      <c r="E2385" s="553"/>
      <c r="F2385" s="525"/>
      <c r="G2385" s="560"/>
    </row>
    <row r="2386" spans="3:7">
      <c r="C2386" s="551"/>
      <c r="D2386" s="552"/>
      <c r="E2386" s="553"/>
      <c r="F2386" s="525"/>
      <c r="G2386" s="560"/>
    </row>
    <row r="2387" spans="3:7">
      <c r="C2387" s="551"/>
      <c r="D2387" s="552"/>
      <c r="E2387" s="553"/>
      <c r="F2387" s="525"/>
      <c r="G2387" s="560"/>
    </row>
    <row r="2388" spans="3:7">
      <c r="C2388" s="551"/>
      <c r="D2388" s="552"/>
      <c r="E2388" s="553"/>
      <c r="F2388" s="525"/>
      <c r="G2388" s="560"/>
    </row>
    <row r="2389" spans="3:7">
      <c r="C2389" s="551"/>
      <c r="D2389" s="552"/>
      <c r="E2389" s="553"/>
      <c r="F2389" s="525"/>
      <c r="G2389" s="560"/>
    </row>
    <row r="2390" spans="3:7">
      <c r="C2390" s="551"/>
      <c r="D2390" s="552"/>
      <c r="E2390" s="553"/>
      <c r="F2390" s="525"/>
      <c r="G2390" s="560"/>
    </row>
    <row r="2391" spans="3:7">
      <c r="C2391" s="551"/>
      <c r="D2391" s="552"/>
      <c r="E2391" s="553"/>
      <c r="F2391" s="525"/>
      <c r="G2391" s="560"/>
    </row>
    <row r="2392" spans="3:7">
      <c r="C2392" s="551"/>
      <c r="D2392" s="552"/>
      <c r="E2392" s="553"/>
      <c r="F2392" s="525"/>
      <c r="G2392" s="560"/>
    </row>
    <row r="2393" spans="3:7">
      <c r="C2393" s="551"/>
      <c r="D2393" s="552"/>
      <c r="E2393" s="553"/>
      <c r="F2393" s="525"/>
      <c r="G2393" s="560"/>
    </row>
    <row r="2394" spans="3:7">
      <c r="C2394" s="551"/>
      <c r="D2394" s="552"/>
      <c r="E2394" s="553"/>
      <c r="F2394" s="525"/>
      <c r="G2394" s="560"/>
    </row>
    <row r="2395" spans="3:7">
      <c r="C2395" s="551"/>
      <c r="D2395" s="552"/>
      <c r="E2395" s="553"/>
      <c r="F2395" s="525"/>
      <c r="G2395" s="560"/>
    </row>
    <row r="2396" spans="3:7">
      <c r="C2396" s="551"/>
      <c r="D2396" s="552"/>
      <c r="E2396" s="553"/>
      <c r="F2396" s="525"/>
      <c r="G2396" s="560"/>
    </row>
    <row r="2397" spans="3:7">
      <c r="C2397" s="551"/>
      <c r="D2397" s="552"/>
      <c r="E2397" s="553"/>
      <c r="F2397" s="525"/>
      <c r="G2397" s="560"/>
    </row>
    <row r="2398" spans="3:7">
      <c r="C2398" s="551"/>
      <c r="D2398" s="552"/>
      <c r="E2398" s="553"/>
      <c r="F2398" s="525"/>
      <c r="G2398" s="560"/>
    </row>
    <row r="2399" spans="3:7">
      <c r="C2399" s="551"/>
      <c r="D2399" s="552"/>
      <c r="E2399" s="553"/>
      <c r="F2399" s="525"/>
      <c r="G2399" s="560"/>
    </row>
    <row r="2400" spans="3:7">
      <c r="C2400" s="551"/>
      <c r="D2400" s="552"/>
      <c r="E2400" s="553"/>
      <c r="F2400" s="525"/>
      <c r="G2400" s="560"/>
    </row>
    <row r="2401" spans="3:7">
      <c r="C2401" s="551"/>
      <c r="D2401" s="552"/>
      <c r="E2401" s="553"/>
      <c r="F2401" s="525"/>
      <c r="G2401" s="560"/>
    </row>
    <row r="2402" spans="3:7">
      <c r="C2402" s="551"/>
      <c r="D2402" s="552"/>
      <c r="E2402" s="553"/>
      <c r="F2402" s="525"/>
      <c r="G2402" s="560"/>
    </row>
    <row r="2403" spans="3:7">
      <c r="C2403" s="551"/>
      <c r="D2403" s="552"/>
      <c r="E2403" s="553"/>
      <c r="F2403" s="525"/>
      <c r="G2403" s="560"/>
    </row>
    <row r="2404" spans="3:7">
      <c r="C2404" s="551"/>
      <c r="D2404" s="552"/>
      <c r="E2404" s="553"/>
      <c r="F2404" s="525"/>
      <c r="G2404" s="560"/>
    </row>
    <row r="2405" spans="3:7">
      <c r="C2405" s="551"/>
      <c r="D2405" s="552"/>
      <c r="E2405" s="553"/>
      <c r="F2405" s="525"/>
      <c r="G2405" s="560"/>
    </row>
    <row r="2406" spans="3:7">
      <c r="C2406" s="551"/>
      <c r="D2406" s="552"/>
      <c r="E2406" s="553"/>
      <c r="F2406" s="525"/>
      <c r="G2406" s="560"/>
    </row>
    <row r="2407" spans="3:7">
      <c r="C2407" s="551"/>
      <c r="D2407" s="552"/>
      <c r="E2407" s="553"/>
      <c r="F2407" s="525"/>
      <c r="G2407" s="560"/>
    </row>
    <row r="2408" spans="3:7">
      <c r="C2408" s="551"/>
      <c r="D2408" s="552"/>
      <c r="E2408" s="553"/>
      <c r="F2408" s="525"/>
      <c r="G2408" s="560"/>
    </row>
    <row r="2409" spans="3:7">
      <c r="C2409" s="551"/>
      <c r="D2409" s="552"/>
      <c r="E2409" s="553"/>
      <c r="F2409" s="525"/>
      <c r="G2409" s="560"/>
    </row>
    <row r="2410" spans="3:7">
      <c r="C2410" s="551"/>
      <c r="D2410" s="552"/>
      <c r="E2410" s="553"/>
      <c r="F2410" s="525"/>
      <c r="G2410" s="560"/>
    </row>
    <row r="2411" spans="3:7">
      <c r="C2411" s="551"/>
      <c r="D2411" s="552"/>
      <c r="E2411" s="553"/>
      <c r="F2411" s="525"/>
      <c r="G2411" s="560"/>
    </row>
    <row r="2412" spans="3:7">
      <c r="C2412" s="551"/>
      <c r="D2412" s="552"/>
      <c r="E2412" s="553"/>
      <c r="F2412" s="525"/>
      <c r="G2412" s="560"/>
    </row>
    <row r="2413" spans="3:7">
      <c r="C2413" s="551"/>
      <c r="D2413" s="552"/>
      <c r="E2413" s="553"/>
      <c r="F2413" s="525"/>
      <c r="G2413" s="560"/>
    </row>
    <row r="2414" spans="3:7">
      <c r="C2414" s="551"/>
      <c r="D2414" s="552"/>
      <c r="E2414" s="553"/>
      <c r="F2414" s="525"/>
      <c r="G2414" s="560"/>
    </row>
    <row r="2415" spans="3:7">
      <c r="C2415" s="551"/>
      <c r="D2415" s="552"/>
      <c r="E2415" s="553"/>
      <c r="F2415" s="525"/>
      <c r="G2415" s="560"/>
    </row>
    <row r="2416" spans="3:7">
      <c r="C2416" s="551"/>
      <c r="D2416" s="552"/>
      <c r="E2416" s="553"/>
      <c r="F2416" s="525"/>
      <c r="G2416" s="560"/>
    </row>
    <row r="2417" spans="3:7">
      <c r="C2417" s="551"/>
      <c r="D2417" s="552"/>
      <c r="E2417" s="553"/>
      <c r="F2417" s="525"/>
      <c r="G2417" s="560"/>
    </row>
    <row r="2418" spans="3:7">
      <c r="C2418" s="551"/>
      <c r="D2418" s="552"/>
      <c r="E2418" s="553"/>
      <c r="F2418" s="525"/>
      <c r="G2418" s="560"/>
    </row>
    <row r="2419" spans="3:7">
      <c r="C2419" s="551"/>
      <c r="D2419" s="552"/>
      <c r="E2419" s="553"/>
      <c r="F2419" s="525"/>
      <c r="G2419" s="560"/>
    </row>
    <row r="2420" spans="3:7">
      <c r="C2420" s="551"/>
      <c r="D2420" s="552"/>
      <c r="E2420" s="553"/>
      <c r="F2420" s="525"/>
      <c r="G2420" s="560"/>
    </row>
    <row r="2421" spans="3:7">
      <c r="C2421" s="551"/>
      <c r="D2421" s="552"/>
      <c r="E2421" s="553"/>
      <c r="F2421" s="525"/>
      <c r="G2421" s="560"/>
    </row>
    <row r="2422" spans="3:7">
      <c r="C2422" s="551"/>
      <c r="D2422" s="552"/>
      <c r="E2422" s="553"/>
      <c r="F2422" s="525"/>
      <c r="G2422" s="560"/>
    </row>
    <row r="2423" spans="3:7">
      <c r="C2423" s="551"/>
      <c r="D2423" s="552"/>
      <c r="E2423" s="553"/>
      <c r="F2423" s="525"/>
      <c r="G2423" s="560"/>
    </row>
    <row r="2424" spans="3:7">
      <c r="C2424" s="551"/>
      <c r="D2424" s="552"/>
      <c r="E2424" s="553"/>
      <c r="F2424" s="525"/>
      <c r="G2424" s="560"/>
    </row>
    <row r="2425" spans="3:7">
      <c r="C2425" s="551"/>
      <c r="D2425" s="552"/>
      <c r="E2425" s="553"/>
      <c r="F2425" s="525"/>
      <c r="G2425" s="560"/>
    </row>
    <row r="2426" spans="3:7">
      <c r="C2426" s="551"/>
      <c r="D2426" s="552"/>
      <c r="E2426" s="553"/>
      <c r="F2426" s="525"/>
      <c r="G2426" s="560"/>
    </row>
    <row r="2427" spans="3:7">
      <c r="C2427" s="551"/>
      <c r="D2427" s="552"/>
      <c r="E2427" s="553"/>
      <c r="F2427" s="525"/>
      <c r="G2427" s="560"/>
    </row>
    <row r="2428" spans="3:7">
      <c r="C2428" s="551"/>
      <c r="D2428" s="552"/>
      <c r="E2428" s="553"/>
      <c r="F2428" s="525"/>
      <c r="G2428" s="560"/>
    </row>
    <row r="2429" spans="3:7">
      <c r="C2429" s="551"/>
      <c r="D2429" s="552"/>
      <c r="E2429" s="553"/>
      <c r="F2429" s="525"/>
      <c r="G2429" s="560"/>
    </row>
    <row r="2430" spans="3:7">
      <c r="C2430" s="551"/>
      <c r="D2430" s="552"/>
      <c r="E2430" s="553"/>
      <c r="F2430" s="525"/>
      <c r="G2430" s="560"/>
    </row>
    <row r="2431" spans="3:7">
      <c r="C2431" s="551"/>
      <c r="D2431" s="552"/>
      <c r="E2431" s="553"/>
      <c r="F2431" s="525"/>
      <c r="G2431" s="560"/>
    </row>
    <row r="2432" spans="3:7">
      <c r="C2432" s="551"/>
      <c r="D2432" s="552"/>
      <c r="E2432" s="553"/>
      <c r="F2432" s="525"/>
      <c r="G2432" s="560"/>
    </row>
    <row r="2433" spans="3:7">
      <c r="C2433" s="551"/>
      <c r="D2433" s="552"/>
      <c r="E2433" s="553"/>
      <c r="F2433" s="525"/>
      <c r="G2433" s="560"/>
    </row>
    <row r="2434" spans="3:7">
      <c r="C2434" s="551"/>
      <c r="D2434" s="552"/>
      <c r="E2434" s="553"/>
      <c r="F2434" s="525"/>
      <c r="G2434" s="560"/>
    </row>
    <row r="2435" spans="3:7">
      <c r="C2435" s="551"/>
      <c r="D2435" s="552"/>
      <c r="E2435" s="553"/>
      <c r="F2435" s="525"/>
      <c r="G2435" s="560"/>
    </row>
    <row r="2436" spans="3:7">
      <c r="C2436" s="551"/>
      <c r="D2436" s="552"/>
      <c r="E2436" s="553"/>
      <c r="F2436" s="525"/>
      <c r="G2436" s="560"/>
    </row>
    <row r="2437" spans="3:7">
      <c r="C2437" s="551"/>
      <c r="D2437" s="552"/>
      <c r="E2437" s="553"/>
      <c r="F2437" s="525"/>
      <c r="G2437" s="560"/>
    </row>
    <row r="2438" spans="3:7">
      <c r="C2438" s="551"/>
      <c r="D2438" s="552"/>
      <c r="E2438" s="553"/>
      <c r="F2438" s="525"/>
      <c r="G2438" s="560"/>
    </row>
    <row r="2439" spans="3:7">
      <c r="C2439" s="551"/>
      <c r="D2439" s="552"/>
      <c r="E2439" s="553"/>
      <c r="F2439" s="525"/>
      <c r="G2439" s="560"/>
    </row>
    <row r="2440" spans="3:7">
      <c r="C2440" s="551"/>
      <c r="D2440" s="552"/>
      <c r="E2440" s="553"/>
      <c r="F2440" s="525"/>
      <c r="G2440" s="560"/>
    </row>
    <row r="2441" spans="3:7">
      <c r="C2441" s="551"/>
      <c r="D2441" s="552"/>
      <c r="E2441" s="553"/>
      <c r="F2441" s="525"/>
      <c r="G2441" s="560"/>
    </row>
    <row r="2442" spans="3:7">
      <c r="C2442" s="551"/>
      <c r="D2442" s="552"/>
      <c r="E2442" s="553"/>
      <c r="F2442" s="525"/>
      <c r="G2442" s="560"/>
    </row>
    <row r="2443" spans="3:7">
      <c r="C2443" s="551"/>
      <c r="D2443" s="552"/>
      <c r="E2443" s="553"/>
      <c r="F2443" s="525"/>
      <c r="G2443" s="560"/>
    </row>
    <row r="2444" spans="3:7">
      <c r="C2444" s="551"/>
      <c r="D2444" s="552"/>
      <c r="E2444" s="553"/>
      <c r="F2444" s="525"/>
      <c r="G2444" s="560"/>
    </row>
    <row r="2445" spans="3:7">
      <c r="C2445" s="551"/>
      <c r="D2445" s="552"/>
      <c r="E2445" s="553"/>
      <c r="F2445" s="525"/>
      <c r="G2445" s="560"/>
    </row>
    <row r="2446" spans="3:7">
      <c r="C2446" s="551"/>
      <c r="D2446" s="552"/>
      <c r="E2446" s="553"/>
      <c r="F2446" s="525"/>
      <c r="G2446" s="560"/>
    </row>
    <row r="2447" spans="3:7">
      <c r="C2447" s="551"/>
      <c r="D2447" s="552"/>
      <c r="E2447" s="553"/>
      <c r="F2447" s="525"/>
      <c r="G2447" s="560"/>
    </row>
    <row r="2448" spans="3:7">
      <c r="C2448" s="551"/>
      <c r="D2448" s="552"/>
      <c r="E2448" s="553"/>
      <c r="F2448" s="525"/>
      <c r="G2448" s="560"/>
    </row>
    <row r="2449" spans="3:7">
      <c r="C2449" s="551"/>
      <c r="D2449" s="552"/>
      <c r="E2449" s="553"/>
      <c r="F2449" s="525"/>
      <c r="G2449" s="560"/>
    </row>
    <row r="2450" spans="3:7">
      <c r="C2450" s="551"/>
      <c r="D2450" s="552"/>
      <c r="E2450" s="553"/>
      <c r="F2450" s="525"/>
      <c r="G2450" s="560"/>
    </row>
    <row r="2451" spans="3:7">
      <c r="C2451" s="551"/>
      <c r="D2451" s="552"/>
      <c r="E2451" s="553"/>
      <c r="F2451" s="525"/>
      <c r="G2451" s="560"/>
    </row>
    <row r="2452" spans="3:7">
      <c r="C2452" s="551"/>
      <c r="D2452" s="552"/>
      <c r="E2452" s="553"/>
      <c r="F2452" s="525"/>
      <c r="G2452" s="560"/>
    </row>
    <row r="2453" spans="3:7">
      <c r="C2453" s="551"/>
      <c r="D2453" s="552"/>
      <c r="E2453" s="553"/>
      <c r="F2453" s="525"/>
      <c r="G2453" s="560"/>
    </row>
    <row r="2454" spans="3:7">
      <c r="C2454" s="551"/>
      <c r="D2454" s="552"/>
      <c r="E2454" s="553"/>
      <c r="F2454" s="525"/>
      <c r="G2454" s="560"/>
    </row>
    <row r="2455" spans="3:7">
      <c r="C2455" s="551"/>
      <c r="D2455" s="552"/>
      <c r="E2455" s="553"/>
      <c r="F2455" s="525"/>
      <c r="G2455" s="560"/>
    </row>
    <row r="2456" spans="3:7">
      <c r="C2456" s="551"/>
      <c r="D2456" s="552"/>
      <c r="E2456" s="553"/>
      <c r="F2456" s="525"/>
      <c r="G2456" s="560"/>
    </row>
    <row r="2457" spans="3:7">
      <c r="C2457" s="551"/>
      <c r="D2457" s="552"/>
      <c r="E2457" s="553"/>
      <c r="F2457" s="525"/>
      <c r="G2457" s="560"/>
    </row>
    <row r="2458" spans="3:7">
      <c r="C2458" s="551"/>
      <c r="D2458" s="552"/>
      <c r="E2458" s="553"/>
      <c r="F2458" s="525"/>
      <c r="G2458" s="560"/>
    </row>
    <row r="2459" spans="3:7">
      <c r="C2459" s="551"/>
      <c r="D2459" s="552"/>
      <c r="E2459" s="553"/>
      <c r="F2459" s="525"/>
      <c r="G2459" s="560"/>
    </row>
    <row r="2460" spans="3:7">
      <c r="C2460" s="551"/>
      <c r="D2460" s="552"/>
      <c r="E2460" s="553"/>
      <c r="F2460" s="525"/>
      <c r="G2460" s="560"/>
    </row>
    <row r="2461" spans="3:7">
      <c r="C2461" s="551"/>
      <c r="D2461" s="552"/>
      <c r="E2461" s="553"/>
      <c r="F2461" s="525"/>
      <c r="G2461" s="560"/>
    </row>
    <row r="2462" spans="3:7">
      <c r="C2462" s="551"/>
      <c r="D2462" s="552"/>
      <c r="E2462" s="553"/>
      <c r="F2462" s="525"/>
      <c r="G2462" s="560"/>
    </row>
    <row r="2463" spans="3:7">
      <c r="C2463" s="551"/>
      <c r="D2463" s="552"/>
      <c r="E2463" s="553"/>
      <c r="F2463" s="525"/>
      <c r="G2463" s="560"/>
    </row>
    <row r="2464" spans="3:7">
      <c r="C2464" s="551"/>
      <c r="D2464" s="552"/>
      <c r="E2464" s="553"/>
      <c r="F2464" s="525"/>
      <c r="G2464" s="560"/>
    </row>
    <row r="2465" spans="3:7">
      <c r="C2465" s="551"/>
      <c r="D2465" s="552"/>
      <c r="E2465" s="553"/>
      <c r="F2465" s="525"/>
      <c r="G2465" s="560"/>
    </row>
    <row r="2466" spans="3:7">
      <c r="C2466" s="551"/>
      <c r="D2466" s="552"/>
      <c r="E2466" s="553"/>
      <c r="F2466" s="525"/>
      <c r="G2466" s="560"/>
    </row>
    <row r="2467" spans="3:7">
      <c r="C2467" s="551"/>
      <c r="D2467" s="552"/>
      <c r="E2467" s="553"/>
      <c r="F2467" s="525"/>
      <c r="G2467" s="560"/>
    </row>
    <row r="2468" spans="3:7">
      <c r="C2468" s="551"/>
      <c r="D2468" s="552"/>
      <c r="E2468" s="553"/>
      <c r="F2468" s="525"/>
      <c r="G2468" s="560"/>
    </row>
    <row r="2469" spans="3:7">
      <c r="C2469" s="551"/>
      <c r="D2469" s="552"/>
      <c r="E2469" s="553"/>
      <c r="F2469" s="525"/>
      <c r="G2469" s="560"/>
    </row>
    <row r="2470" spans="3:7">
      <c r="C2470" s="551"/>
      <c r="D2470" s="552"/>
      <c r="E2470" s="553"/>
      <c r="F2470" s="525"/>
      <c r="G2470" s="560"/>
    </row>
    <row r="2471" spans="3:7">
      <c r="C2471" s="551"/>
      <c r="D2471" s="552"/>
      <c r="E2471" s="553"/>
      <c r="F2471" s="525"/>
      <c r="G2471" s="560"/>
    </row>
    <row r="2472" spans="3:7">
      <c r="C2472" s="551"/>
      <c r="D2472" s="552"/>
      <c r="E2472" s="553"/>
      <c r="F2472" s="525"/>
      <c r="G2472" s="560"/>
    </row>
    <row r="2473" spans="3:7">
      <c r="C2473" s="551"/>
      <c r="D2473" s="552"/>
      <c r="E2473" s="553"/>
      <c r="F2473" s="525"/>
      <c r="G2473" s="560"/>
    </row>
    <row r="2474" spans="3:7">
      <c r="C2474" s="551"/>
      <c r="D2474" s="552"/>
      <c r="E2474" s="553"/>
      <c r="F2474" s="525"/>
      <c r="G2474" s="560"/>
    </row>
    <row r="2475" spans="3:7">
      <c r="C2475" s="551"/>
      <c r="D2475" s="552"/>
      <c r="E2475" s="553"/>
      <c r="F2475" s="525"/>
      <c r="G2475" s="560"/>
    </row>
    <row r="2476" spans="3:7">
      <c r="C2476" s="551"/>
      <c r="D2476" s="552"/>
      <c r="E2476" s="553"/>
      <c r="F2476" s="525"/>
      <c r="G2476" s="560"/>
    </row>
    <row r="2477" spans="3:7">
      <c r="C2477" s="551"/>
      <c r="D2477" s="552"/>
      <c r="E2477" s="553"/>
      <c r="F2477" s="525"/>
      <c r="G2477" s="560"/>
    </row>
    <row r="2478" spans="3:7">
      <c r="C2478" s="551"/>
      <c r="D2478" s="552"/>
      <c r="E2478" s="553"/>
      <c r="F2478" s="525"/>
      <c r="G2478" s="560"/>
    </row>
    <row r="2479" spans="3:7">
      <c r="C2479" s="551"/>
      <c r="D2479" s="552"/>
      <c r="E2479" s="553"/>
      <c r="F2479" s="525"/>
      <c r="G2479" s="560"/>
    </row>
    <row r="2480" spans="3:7">
      <c r="C2480" s="551"/>
      <c r="D2480" s="552"/>
      <c r="E2480" s="553"/>
      <c r="F2480" s="525"/>
      <c r="G2480" s="560"/>
    </row>
    <row r="2481" spans="3:7">
      <c r="C2481" s="551"/>
      <c r="D2481" s="552"/>
      <c r="E2481" s="553"/>
      <c r="F2481" s="525"/>
      <c r="G2481" s="560"/>
    </row>
    <row r="2482" spans="3:7">
      <c r="C2482" s="551"/>
      <c r="D2482" s="552"/>
      <c r="E2482" s="553"/>
      <c r="F2482" s="525"/>
      <c r="G2482" s="560"/>
    </row>
    <row r="2483" spans="3:7">
      <c r="C2483" s="551"/>
      <c r="D2483" s="552"/>
      <c r="E2483" s="553"/>
      <c r="F2483" s="525"/>
      <c r="G2483" s="560"/>
    </row>
    <row r="2484" spans="3:7">
      <c r="C2484" s="551"/>
      <c r="D2484" s="552"/>
      <c r="E2484" s="553"/>
      <c r="F2484" s="525"/>
      <c r="G2484" s="560"/>
    </row>
    <row r="2485" spans="3:7">
      <c r="C2485" s="551"/>
      <c r="D2485" s="552"/>
      <c r="E2485" s="553"/>
      <c r="F2485" s="525"/>
      <c r="G2485" s="560"/>
    </row>
    <row r="2486" spans="3:7">
      <c r="C2486" s="551"/>
      <c r="D2486" s="552"/>
      <c r="E2486" s="553"/>
      <c r="F2486" s="525"/>
      <c r="G2486" s="560"/>
    </row>
    <row r="2487" spans="3:7">
      <c r="C2487" s="551"/>
      <c r="D2487" s="552"/>
      <c r="E2487" s="553"/>
      <c r="F2487" s="525"/>
      <c r="G2487" s="560"/>
    </row>
    <row r="2488" spans="3:7">
      <c r="C2488" s="551"/>
      <c r="D2488" s="552"/>
      <c r="E2488" s="553"/>
      <c r="F2488" s="525"/>
      <c r="G2488" s="560"/>
    </row>
    <row r="2489" spans="3:7">
      <c r="C2489" s="551"/>
      <c r="D2489" s="552"/>
      <c r="E2489" s="553"/>
      <c r="F2489" s="525"/>
      <c r="G2489" s="560"/>
    </row>
    <row r="2490" spans="3:7">
      <c r="C2490" s="551"/>
      <c r="D2490" s="552"/>
      <c r="E2490" s="553"/>
      <c r="F2490" s="525"/>
      <c r="G2490" s="560"/>
    </row>
    <row r="2491" spans="3:7">
      <c r="C2491" s="551"/>
      <c r="D2491" s="552"/>
      <c r="E2491" s="553"/>
      <c r="F2491" s="525"/>
      <c r="G2491" s="560"/>
    </row>
    <row r="2492" spans="3:7">
      <c r="C2492" s="551"/>
      <c r="D2492" s="552"/>
      <c r="E2492" s="553"/>
      <c r="F2492" s="525"/>
      <c r="G2492" s="560"/>
    </row>
    <row r="2493" spans="3:7">
      <c r="C2493" s="551"/>
      <c r="D2493" s="552"/>
      <c r="E2493" s="553"/>
      <c r="F2493" s="525"/>
      <c r="G2493" s="560"/>
    </row>
    <row r="2494" spans="3:7">
      <c r="C2494" s="551"/>
      <c r="D2494" s="552"/>
      <c r="E2494" s="553"/>
      <c r="F2494" s="525"/>
      <c r="G2494" s="560"/>
    </row>
    <row r="2495" spans="3:7">
      <c r="C2495" s="551"/>
      <c r="D2495" s="552"/>
      <c r="E2495" s="553"/>
      <c r="F2495" s="525"/>
      <c r="G2495" s="560"/>
    </row>
    <row r="2496" spans="3:7">
      <c r="C2496" s="551"/>
      <c r="D2496" s="552"/>
      <c r="E2496" s="553"/>
      <c r="F2496" s="525"/>
      <c r="G2496" s="560"/>
    </row>
    <row r="2497" spans="3:7">
      <c r="C2497" s="551"/>
      <c r="D2497" s="552"/>
      <c r="E2497" s="553"/>
      <c r="F2497" s="525"/>
      <c r="G2497" s="560"/>
    </row>
    <row r="2498" spans="3:7">
      <c r="C2498" s="551"/>
      <c r="D2498" s="552"/>
      <c r="E2498" s="553"/>
      <c r="F2498" s="525"/>
      <c r="G2498" s="560"/>
    </row>
    <row r="2499" spans="3:7">
      <c r="C2499" s="551"/>
      <c r="D2499" s="552"/>
      <c r="E2499" s="553"/>
      <c r="F2499" s="525"/>
      <c r="G2499" s="560"/>
    </row>
    <row r="2500" spans="3:7">
      <c r="C2500" s="551"/>
      <c r="D2500" s="552"/>
      <c r="E2500" s="553"/>
      <c r="F2500" s="525"/>
      <c r="G2500" s="560"/>
    </row>
    <row r="2501" spans="3:7">
      <c r="C2501" s="551"/>
      <c r="D2501" s="552"/>
      <c r="E2501" s="553"/>
      <c r="F2501" s="525"/>
      <c r="G2501" s="560"/>
    </row>
    <row r="2502" spans="3:7">
      <c r="C2502" s="551"/>
      <c r="D2502" s="552"/>
      <c r="E2502" s="553"/>
      <c r="F2502" s="525"/>
      <c r="G2502" s="560"/>
    </row>
    <row r="2503" spans="3:7">
      <c r="C2503" s="551"/>
      <c r="D2503" s="552"/>
      <c r="E2503" s="553"/>
      <c r="F2503" s="525"/>
      <c r="G2503" s="560"/>
    </row>
    <row r="2504" spans="3:7">
      <c r="C2504" s="551"/>
      <c r="D2504" s="552"/>
      <c r="E2504" s="553"/>
      <c r="F2504" s="525"/>
      <c r="G2504" s="560"/>
    </row>
    <row r="2505" spans="3:7">
      <c r="C2505" s="551"/>
      <c r="D2505" s="552"/>
      <c r="E2505" s="553"/>
      <c r="F2505" s="525"/>
      <c r="G2505" s="560"/>
    </row>
    <row r="2506" spans="3:7">
      <c r="C2506" s="551"/>
      <c r="D2506" s="552"/>
      <c r="E2506" s="553"/>
      <c r="F2506" s="525"/>
      <c r="G2506" s="560"/>
    </row>
    <row r="2507" spans="3:7">
      <c r="C2507" s="551"/>
      <c r="D2507" s="552"/>
      <c r="E2507" s="553"/>
      <c r="F2507" s="525"/>
      <c r="G2507" s="560"/>
    </row>
    <row r="2508" spans="3:7">
      <c r="C2508" s="551"/>
      <c r="D2508" s="552"/>
      <c r="E2508" s="553"/>
      <c r="F2508" s="525"/>
      <c r="G2508" s="560"/>
    </row>
    <row r="2509" spans="3:7">
      <c r="C2509" s="551"/>
      <c r="D2509" s="552"/>
      <c r="E2509" s="553"/>
      <c r="F2509" s="525"/>
      <c r="G2509" s="560"/>
    </row>
    <row r="2510" spans="3:7">
      <c r="C2510" s="551"/>
      <c r="D2510" s="552"/>
      <c r="E2510" s="553"/>
      <c r="F2510" s="525"/>
      <c r="G2510" s="560"/>
    </row>
    <row r="2511" spans="3:7">
      <c r="C2511" s="551"/>
      <c r="D2511" s="552"/>
      <c r="E2511" s="553"/>
      <c r="F2511" s="525"/>
      <c r="G2511" s="560"/>
    </row>
    <row r="2512" spans="3:7">
      <c r="C2512" s="551"/>
      <c r="D2512" s="552"/>
      <c r="E2512" s="553"/>
      <c r="F2512" s="525"/>
      <c r="G2512" s="560"/>
    </row>
    <row r="2513" spans="3:7">
      <c r="C2513" s="551"/>
      <c r="D2513" s="552"/>
      <c r="E2513" s="553"/>
      <c r="F2513" s="525"/>
      <c r="G2513" s="560"/>
    </row>
    <row r="2514" spans="3:7">
      <c r="C2514" s="551"/>
      <c r="D2514" s="552"/>
      <c r="E2514" s="553"/>
      <c r="F2514" s="525"/>
      <c r="G2514" s="560"/>
    </row>
    <row r="2515" spans="3:7">
      <c r="C2515" s="551"/>
      <c r="D2515" s="552"/>
      <c r="E2515" s="553"/>
      <c r="F2515" s="525"/>
      <c r="G2515" s="560"/>
    </row>
    <row r="2516" spans="3:7">
      <c r="C2516" s="551"/>
      <c r="D2516" s="552"/>
      <c r="E2516" s="553"/>
      <c r="F2516" s="525"/>
      <c r="G2516" s="560"/>
    </row>
    <row r="2517" spans="3:7">
      <c r="C2517" s="551"/>
      <c r="D2517" s="552"/>
      <c r="E2517" s="553"/>
      <c r="F2517" s="525"/>
      <c r="G2517" s="560"/>
    </row>
    <row r="2518" spans="3:7">
      <c r="C2518" s="551"/>
      <c r="D2518" s="552"/>
      <c r="E2518" s="553"/>
      <c r="F2518" s="525"/>
      <c r="G2518" s="560"/>
    </row>
    <row r="2519" spans="3:7">
      <c r="C2519" s="551"/>
      <c r="D2519" s="552"/>
      <c r="E2519" s="553"/>
      <c r="F2519" s="525"/>
      <c r="G2519" s="560"/>
    </row>
    <row r="2520" spans="3:7">
      <c r="C2520" s="551"/>
      <c r="D2520" s="552"/>
      <c r="E2520" s="553"/>
      <c r="F2520" s="525"/>
      <c r="G2520" s="560"/>
    </row>
    <row r="2521" spans="3:7">
      <c r="C2521" s="551"/>
      <c r="D2521" s="552"/>
      <c r="E2521" s="553"/>
      <c r="F2521" s="525"/>
      <c r="G2521" s="560"/>
    </row>
    <row r="2522" spans="3:7">
      <c r="C2522" s="551"/>
      <c r="D2522" s="552"/>
      <c r="E2522" s="553"/>
      <c r="F2522" s="525"/>
      <c r="G2522" s="560"/>
    </row>
    <row r="2523" spans="3:7">
      <c r="C2523" s="551"/>
      <c r="D2523" s="552"/>
      <c r="E2523" s="553"/>
      <c r="F2523" s="525"/>
      <c r="G2523" s="560"/>
    </row>
    <row r="2524" spans="3:7">
      <c r="C2524" s="551"/>
      <c r="D2524" s="552"/>
      <c r="E2524" s="553"/>
      <c r="F2524" s="525"/>
      <c r="G2524" s="560"/>
    </row>
    <row r="2525" spans="3:7">
      <c r="C2525" s="551"/>
      <c r="D2525" s="552"/>
      <c r="E2525" s="553"/>
      <c r="F2525" s="525"/>
      <c r="G2525" s="560"/>
    </row>
    <row r="2526" spans="3:7">
      <c r="C2526" s="551"/>
      <c r="D2526" s="552"/>
      <c r="E2526" s="553"/>
      <c r="F2526" s="525"/>
      <c r="G2526" s="560"/>
    </row>
    <row r="2527" spans="3:7">
      <c r="C2527" s="551"/>
      <c r="D2527" s="552"/>
      <c r="E2527" s="553"/>
      <c r="F2527" s="525"/>
      <c r="G2527" s="560"/>
    </row>
    <row r="2528" spans="3:7">
      <c r="C2528" s="551"/>
      <c r="D2528" s="552"/>
      <c r="E2528" s="553"/>
      <c r="F2528" s="525"/>
      <c r="G2528" s="560"/>
    </row>
    <row r="2529" spans="3:7">
      <c r="C2529" s="551"/>
      <c r="D2529" s="552"/>
      <c r="E2529" s="553"/>
      <c r="F2529" s="525"/>
      <c r="G2529" s="560"/>
    </row>
    <row r="2530" spans="3:7">
      <c r="C2530" s="551"/>
      <c r="D2530" s="552"/>
      <c r="E2530" s="553"/>
      <c r="F2530" s="525"/>
      <c r="G2530" s="560"/>
    </row>
    <row r="2531" spans="3:7">
      <c r="C2531" s="551"/>
      <c r="D2531" s="552"/>
      <c r="E2531" s="553"/>
      <c r="F2531" s="525"/>
      <c r="G2531" s="560"/>
    </row>
    <row r="2532" spans="3:7">
      <c r="C2532" s="551"/>
      <c r="D2532" s="552"/>
      <c r="E2532" s="553"/>
      <c r="F2532" s="525"/>
      <c r="G2532" s="560"/>
    </row>
    <row r="2533" spans="3:7">
      <c r="C2533" s="551"/>
      <c r="D2533" s="552"/>
      <c r="E2533" s="553"/>
      <c r="F2533" s="525"/>
      <c r="G2533" s="560"/>
    </row>
    <row r="2534" spans="3:7">
      <c r="C2534" s="551"/>
      <c r="D2534" s="552"/>
      <c r="E2534" s="553"/>
      <c r="F2534" s="525"/>
      <c r="G2534" s="560"/>
    </row>
    <row r="2535" spans="3:7">
      <c r="C2535" s="551"/>
      <c r="D2535" s="552"/>
      <c r="E2535" s="553"/>
      <c r="F2535" s="525"/>
      <c r="G2535" s="560"/>
    </row>
    <row r="2536" spans="3:7">
      <c r="C2536" s="551"/>
      <c r="D2536" s="552"/>
      <c r="E2536" s="553"/>
      <c r="F2536" s="525"/>
      <c r="G2536" s="560"/>
    </row>
    <row r="2537" spans="3:7">
      <c r="C2537" s="551"/>
      <c r="D2537" s="552"/>
      <c r="E2537" s="553"/>
      <c r="F2537" s="525"/>
      <c r="G2537" s="560"/>
    </row>
    <row r="2538" spans="3:7">
      <c r="C2538" s="551"/>
      <c r="D2538" s="552"/>
      <c r="E2538" s="553"/>
      <c r="F2538" s="525"/>
      <c r="G2538" s="560"/>
    </row>
    <row r="2539" spans="3:7">
      <c r="C2539" s="551"/>
      <c r="D2539" s="552"/>
      <c r="E2539" s="553"/>
      <c r="F2539" s="525"/>
      <c r="G2539" s="560"/>
    </row>
    <row r="2540" spans="3:7">
      <c r="C2540" s="551"/>
      <c r="D2540" s="552"/>
      <c r="E2540" s="553"/>
      <c r="F2540" s="525"/>
      <c r="G2540" s="560"/>
    </row>
    <row r="2541" spans="3:7">
      <c r="C2541" s="551"/>
      <c r="D2541" s="552"/>
      <c r="E2541" s="553"/>
      <c r="F2541" s="525"/>
      <c r="G2541" s="560"/>
    </row>
    <row r="2542" spans="3:7">
      <c r="C2542" s="551"/>
      <c r="D2542" s="552"/>
      <c r="E2542" s="553"/>
      <c r="F2542" s="525"/>
      <c r="G2542" s="560"/>
    </row>
    <row r="2543" spans="3:7">
      <c r="C2543" s="551"/>
      <c r="D2543" s="552"/>
      <c r="E2543" s="553"/>
      <c r="F2543" s="525"/>
      <c r="G2543" s="560"/>
    </row>
    <row r="2544" spans="3:7">
      <c r="C2544" s="551"/>
      <c r="D2544" s="552"/>
      <c r="E2544" s="553"/>
      <c r="F2544" s="525"/>
      <c r="G2544" s="560"/>
    </row>
    <row r="2545" spans="3:7">
      <c r="C2545" s="551"/>
      <c r="D2545" s="552"/>
      <c r="E2545" s="553"/>
      <c r="F2545" s="525"/>
      <c r="G2545" s="560"/>
    </row>
    <row r="2546" spans="3:7">
      <c r="C2546" s="551"/>
      <c r="D2546" s="552"/>
      <c r="E2546" s="553"/>
      <c r="F2546" s="525"/>
      <c r="G2546" s="560"/>
    </row>
    <row r="2547" spans="3:7">
      <c r="C2547" s="551"/>
      <c r="D2547" s="552"/>
      <c r="E2547" s="553"/>
      <c r="F2547" s="525"/>
      <c r="G2547" s="560"/>
    </row>
    <row r="2548" spans="3:7">
      <c r="C2548" s="551"/>
      <c r="D2548" s="552"/>
      <c r="E2548" s="553"/>
      <c r="F2548" s="525"/>
      <c r="G2548" s="560"/>
    </row>
    <row r="2549" spans="3:7">
      <c r="C2549" s="551"/>
      <c r="D2549" s="552"/>
      <c r="E2549" s="553"/>
      <c r="F2549" s="525"/>
      <c r="G2549" s="560"/>
    </row>
    <row r="2550" spans="3:7">
      <c r="C2550" s="551"/>
      <c r="D2550" s="552"/>
      <c r="E2550" s="553"/>
      <c r="F2550" s="525"/>
      <c r="G2550" s="560"/>
    </row>
    <row r="2551" spans="3:7">
      <c r="C2551" s="551"/>
      <c r="D2551" s="552"/>
      <c r="E2551" s="553"/>
      <c r="F2551" s="525"/>
      <c r="G2551" s="560"/>
    </row>
    <row r="2552" spans="3:7">
      <c r="C2552" s="551"/>
      <c r="D2552" s="552"/>
      <c r="E2552" s="553"/>
      <c r="F2552" s="525"/>
      <c r="G2552" s="560"/>
    </row>
    <row r="2553" spans="3:7">
      <c r="C2553" s="551"/>
      <c r="D2553" s="552"/>
      <c r="E2553" s="553"/>
      <c r="F2553" s="525"/>
      <c r="G2553" s="560"/>
    </row>
    <row r="2554" spans="3:7">
      <c r="C2554" s="551"/>
      <c r="D2554" s="552"/>
      <c r="E2554" s="553"/>
      <c r="F2554" s="525"/>
      <c r="G2554" s="560"/>
    </row>
    <row r="2555" spans="3:7">
      <c r="C2555" s="551"/>
      <c r="D2555" s="552"/>
      <c r="E2555" s="553"/>
      <c r="F2555" s="525"/>
      <c r="G2555" s="560"/>
    </row>
    <row r="2556" spans="3:7">
      <c r="C2556" s="551"/>
      <c r="D2556" s="552"/>
      <c r="E2556" s="553"/>
      <c r="F2556" s="525"/>
      <c r="G2556" s="560"/>
    </row>
    <row r="2557" spans="3:7">
      <c r="C2557" s="551"/>
      <c r="D2557" s="552"/>
      <c r="E2557" s="553"/>
      <c r="F2557" s="525"/>
      <c r="G2557" s="560"/>
    </row>
    <row r="2558" spans="3:7">
      <c r="C2558" s="551"/>
      <c r="D2558" s="552"/>
      <c r="E2558" s="553"/>
      <c r="F2558" s="525"/>
      <c r="G2558" s="560"/>
    </row>
    <row r="2559" spans="3:7">
      <c r="C2559" s="551"/>
      <c r="D2559" s="552"/>
      <c r="E2559" s="553"/>
      <c r="F2559" s="525"/>
      <c r="G2559" s="560"/>
    </row>
    <row r="2560" spans="3:7">
      <c r="C2560" s="551"/>
      <c r="D2560" s="552"/>
      <c r="E2560" s="553"/>
      <c r="F2560" s="525"/>
      <c r="G2560" s="560"/>
    </row>
    <row r="2561" spans="3:7">
      <c r="C2561" s="551"/>
      <c r="D2561" s="552"/>
      <c r="E2561" s="553"/>
      <c r="F2561" s="525"/>
      <c r="G2561" s="560"/>
    </row>
    <row r="2562" spans="3:7">
      <c r="C2562" s="551"/>
      <c r="D2562" s="552"/>
      <c r="E2562" s="553"/>
      <c r="F2562" s="525"/>
      <c r="G2562" s="560"/>
    </row>
    <row r="2563" spans="3:7">
      <c r="C2563" s="551"/>
      <c r="D2563" s="552"/>
      <c r="E2563" s="553"/>
      <c r="F2563" s="525"/>
      <c r="G2563" s="560"/>
    </row>
    <row r="2564" spans="3:7">
      <c r="C2564" s="551"/>
      <c r="D2564" s="552"/>
      <c r="E2564" s="553"/>
      <c r="F2564" s="525"/>
      <c r="G2564" s="560"/>
    </row>
    <row r="2565" spans="3:7">
      <c r="C2565" s="551"/>
      <c r="D2565" s="552"/>
      <c r="E2565" s="553"/>
      <c r="F2565" s="525"/>
      <c r="G2565" s="560"/>
    </row>
    <row r="2566" spans="3:7">
      <c r="C2566" s="551"/>
      <c r="D2566" s="552"/>
      <c r="E2566" s="553"/>
      <c r="F2566" s="525"/>
      <c r="G2566" s="560"/>
    </row>
    <row r="2567" spans="3:7">
      <c r="C2567" s="551"/>
      <c r="D2567" s="552"/>
      <c r="E2567" s="553"/>
      <c r="F2567" s="525"/>
      <c r="G2567" s="560"/>
    </row>
    <row r="2568" spans="3:7">
      <c r="C2568" s="551"/>
      <c r="D2568" s="552"/>
      <c r="E2568" s="553"/>
      <c r="F2568" s="525"/>
      <c r="G2568" s="560"/>
    </row>
    <row r="2569" spans="3:7">
      <c r="C2569" s="551"/>
      <c r="D2569" s="552"/>
      <c r="E2569" s="553"/>
      <c r="F2569" s="525"/>
      <c r="G2569" s="560"/>
    </row>
    <row r="2570" spans="3:7">
      <c r="C2570" s="551"/>
      <c r="D2570" s="552"/>
      <c r="E2570" s="553"/>
      <c r="F2570" s="525"/>
      <c r="G2570" s="560"/>
    </row>
    <row r="2571" spans="3:7">
      <c r="C2571" s="551"/>
      <c r="D2571" s="552"/>
      <c r="E2571" s="553"/>
      <c r="F2571" s="525"/>
      <c r="G2571" s="560"/>
    </row>
    <row r="2572" spans="3:7">
      <c r="C2572" s="551"/>
      <c r="D2572" s="552"/>
      <c r="E2572" s="553"/>
      <c r="F2572" s="525"/>
      <c r="G2572" s="560"/>
    </row>
    <row r="2573" spans="3:7">
      <c r="C2573" s="551"/>
      <c r="D2573" s="552"/>
      <c r="E2573" s="553"/>
      <c r="F2573" s="525"/>
      <c r="G2573" s="560"/>
    </row>
    <row r="2574" spans="3:7">
      <c r="C2574" s="551"/>
      <c r="D2574" s="552"/>
      <c r="E2574" s="553"/>
      <c r="F2574" s="525"/>
      <c r="G2574" s="560"/>
    </row>
    <row r="2575" spans="3:7">
      <c r="C2575" s="551"/>
      <c r="D2575" s="552"/>
      <c r="E2575" s="553"/>
      <c r="F2575" s="525"/>
      <c r="G2575" s="560"/>
    </row>
    <row r="2576" spans="3:7">
      <c r="C2576" s="551"/>
      <c r="D2576" s="552"/>
      <c r="E2576" s="553"/>
      <c r="F2576" s="525"/>
      <c r="G2576" s="560"/>
    </row>
    <row r="2577" spans="3:7">
      <c r="C2577" s="551"/>
      <c r="D2577" s="552"/>
      <c r="E2577" s="553"/>
      <c r="F2577" s="525"/>
      <c r="G2577" s="560"/>
    </row>
    <row r="2578" spans="3:7">
      <c r="C2578" s="551"/>
      <c r="D2578" s="552"/>
      <c r="E2578" s="553"/>
      <c r="F2578" s="525"/>
      <c r="G2578" s="560"/>
    </row>
    <row r="2579" spans="3:7">
      <c r="C2579" s="551"/>
      <c r="D2579" s="552"/>
      <c r="E2579" s="553"/>
      <c r="F2579" s="525"/>
      <c r="G2579" s="560"/>
    </row>
    <row r="2580" spans="3:7">
      <c r="C2580" s="551"/>
      <c r="D2580" s="552"/>
      <c r="E2580" s="553"/>
      <c r="F2580" s="525"/>
      <c r="G2580" s="560"/>
    </row>
    <row r="2581" spans="3:7">
      <c r="C2581" s="551"/>
      <c r="D2581" s="552"/>
      <c r="E2581" s="553"/>
      <c r="F2581" s="525"/>
      <c r="G2581" s="560"/>
    </row>
    <row r="2582" spans="3:7">
      <c r="C2582" s="551"/>
      <c r="D2582" s="552"/>
      <c r="E2582" s="553"/>
      <c r="F2582" s="525"/>
      <c r="G2582" s="560"/>
    </row>
    <row r="2583" spans="3:7">
      <c r="C2583" s="551"/>
      <c r="D2583" s="552"/>
      <c r="E2583" s="553"/>
      <c r="F2583" s="525"/>
      <c r="G2583" s="560"/>
    </row>
    <row r="2584" spans="3:7">
      <c r="C2584" s="551"/>
      <c r="D2584" s="552"/>
      <c r="E2584" s="553"/>
      <c r="F2584" s="525"/>
      <c r="G2584" s="560"/>
    </row>
    <row r="2585" spans="3:7">
      <c r="C2585" s="551"/>
      <c r="D2585" s="552"/>
      <c r="E2585" s="553"/>
      <c r="F2585" s="525"/>
      <c r="G2585" s="560"/>
    </row>
    <row r="2586" spans="3:7">
      <c r="C2586" s="551"/>
      <c r="D2586" s="552"/>
      <c r="E2586" s="553"/>
      <c r="F2586" s="525"/>
      <c r="G2586" s="560"/>
    </row>
    <row r="2587" spans="3:7">
      <c r="C2587" s="551"/>
      <c r="D2587" s="552"/>
      <c r="E2587" s="553"/>
      <c r="F2587" s="525"/>
      <c r="G2587" s="560"/>
    </row>
    <row r="2588" spans="3:7">
      <c r="C2588" s="551"/>
      <c r="D2588" s="552"/>
      <c r="E2588" s="553"/>
      <c r="F2588" s="525"/>
      <c r="G2588" s="560"/>
    </row>
    <row r="2589" spans="3:7">
      <c r="C2589" s="551"/>
      <c r="D2589" s="552"/>
      <c r="E2589" s="553"/>
      <c r="F2589" s="525"/>
      <c r="G2589" s="560"/>
    </row>
    <row r="2590" spans="3:7">
      <c r="C2590" s="551"/>
      <c r="D2590" s="552"/>
      <c r="E2590" s="553"/>
      <c r="F2590" s="525"/>
      <c r="G2590" s="560"/>
    </row>
    <row r="2591" spans="3:7">
      <c r="C2591" s="551"/>
      <c r="D2591" s="552"/>
      <c r="E2591" s="553"/>
      <c r="F2591" s="525"/>
      <c r="G2591" s="560"/>
    </row>
    <row r="2592" spans="3:7">
      <c r="C2592" s="551"/>
      <c r="D2592" s="552"/>
      <c r="E2592" s="553"/>
      <c r="F2592" s="525"/>
      <c r="G2592" s="560"/>
    </row>
    <row r="2593" spans="3:7">
      <c r="C2593" s="551"/>
      <c r="D2593" s="552"/>
      <c r="E2593" s="553"/>
      <c r="F2593" s="525"/>
      <c r="G2593" s="560"/>
    </row>
    <row r="2594" spans="3:7">
      <c r="C2594" s="551"/>
      <c r="D2594" s="552"/>
      <c r="E2594" s="553"/>
      <c r="F2594" s="525"/>
      <c r="G2594" s="560"/>
    </row>
    <row r="2595" spans="3:7">
      <c r="C2595" s="551"/>
      <c r="D2595" s="552"/>
      <c r="E2595" s="553"/>
      <c r="F2595" s="525"/>
      <c r="G2595" s="560"/>
    </row>
    <row r="2596" spans="3:7">
      <c r="C2596" s="551"/>
      <c r="D2596" s="552"/>
      <c r="E2596" s="553"/>
      <c r="F2596" s="525"/>
      <c r="G2596" s="560"/>
    </row>
    <row r="2597" spans="3:7">
      <c r="C2597" s="551"/>
      <c r="D2597" s="552"/>
      <c r="E2597" s="553"/>
      <c r="F2597" s="525"/>
      <c r="G2597" s="560"/>
    </row>
    <row r="2598" spans="3:7">
      <c r="C2598" s="551"/>
      <c r="D2598" s="552"/>
      <c r="E2598" s="553"/>
      <c r="F2598" s="525"/>
      <c r="G2598" s="560"/>
    </row>
    <row r="2599" spans="3:7">
      <c r="C2599" s="551"/>
      <c r="D2599" s="552"/>
      <c r="E2599" s="553"/>
      <c r="F2599" s="525"/>
      <c r="G2599" s="560"/>
    </row>
    <row r="2600" spans="3:7">
      <c r="C2600" s="551"/>
      <c r="D2600" s="552"/>
      <c r="E2600" s="553"/>
      <c r="F2600" s="525"/>
      <c r="G2600" s="560"/>
    </row>
    <row r="2601" spans="3:7">
      <c r="C2601" s="551"/>
      <c r="D2601" s="552"/>
      <c r="E2601" s="553"/>
      <c r="F2601" s="525"/>
      <c r="G2601" s="560"/>
    </row>
    <row r="2602" spans="3:7">
      <c r="C2602" s="551"/>
      <c r="D2602" s="552"/>
      <c r="E2602" s="553"/>
      <c r="F2602" s="525"/>
      <c r="G2602" s="560"/>
    </row>
    <row r="2603" spans="3:7">
      <c r="C2603" s="551"/>
      <c r="D2603" s="552"/>
      <c r="E2603" s="553"/>
      <c r="F2603" s="525"/>
      <c r="G2603" s="560"/>
    </row>
    <row r="2604" spans="3:7">
      <c r="C2604" s="551"/>
      <c r="D2604" s="552"/>
      <c r="E2604" s="553"/>
      <c r="F2604" s="525"/>
      <c r="G2604" s="560"/>
    </row>
    <row r="2605" spans="3:7">
      <c r="C2605" s="551"/>
      <c r="D2605" s="552"/>
      <c r="E2605" s="553"/>
      <c r="F2605" s="525"/>
      <c r="G2605" s="560"/>
    </row>
    <row r="2606" spans="3:7">
      <c r="C2606" s="551"/>
      <c r="D2606" s="552"/>
      <c r="E2606" s="553"/>
      <c r="F2606" s="525"/>
      <c r="G2606" s="560"/>
    </row>
    <row r="2607" spans="3:7">
      <c r="C2607" s="551"/>
      <c r="D2607" s="552"/>
      <c r="E2607" s="553"/>
      <c r="F2607" s="525"/>
      <c r="G2607" s="560"/>
    </row>
    <row r="2608" spans="3:7">
      <c r="C2608" s="551"/>
      <c r="D2608" s="552"/>
      <c r="E2608" s="553"/>
      <c r="F2608" s="525"/>
      <c r="G2608" s="560"/>
    </row>
    <row r="2609" spans="3:7">
      <c r="C2609" s="551"/>
      <c r="D2609" s="552"/>
      <c r="E2609" s="553"/>
      <c r="F2609" s="525"/>
      <c r="G2609" s="560"/>
    </row>
    <row r="2610" spans="3:7">
      <c r="C2610" s="551"/>
      <c r="D2610" s="552"/>
      <c r="E2610" s="553"/>
      <c r="F2610" s="525"/>
      <c r="G2610" s="560"/>
    </row>
    <row r="2611" spans="3:7">
      <c r="C2611" s="551"/>
      <c r="D2611" s="552"/>
      <c r="E2611" s="553"/>
      <c r="F2611" s="525"/>
      <c r="G2611" s="560"/>
    </row>
    <row r="2612" spans="3:7">
      <c r="C2612" s="551"/>
      <c r="D2612" s="552"/>
      <c r="E2612" s="553"/>
      <c r="F2612" s="525"/>
      <c r="G2612" s="560"/>
    </row>
    <row r="2613" spans="3:7">
      <c r="C2613" s="551"/>
      <c r="D2613" s="552"/>
      <c r="E2613" s="553"/>
      <c r="F2613" s="525"/>
      <c r="G2613" s="560"/>
    </row>
    <row r="2614" spans="3:7">
      <c r="C2614" s="551"/>
      <c r="D2614" s="552"/>
      <c r="E2614" s="553"/>
      <c r="F2614" s="525"/>
      <c r="G2614" s="560"/>
    </row>
    <row r="2615" spans="3:7">
      <c r="C2615" s="551"/>
      <c r="D2615" s="552"/>
      <c r="E2615" s="553"/>
      <c r="F2615" s="525"/>
      <c r="G2615" s="560"/>
    </row>
    <row r="2616" spans="3:7">
      <c r="C2616" s="551"/>
      <c r="D2616" s="552"/>
      <c r="E2616" s="553"/>
      <c r="F2616" s="525"/>
      <c r="G2616" s="560"/>
    </row>
    <row r="2617" spans="3:7">
      <c r="C2617" s="551"/>
      <c r="D2617" s="552"/>
      <c r="E2617" s="553"/>
      <c r="F2617" s="525"/>
      <c r="G2617" s="560"/>
    </row>
    <row r="2618" spans="3:7">
      <c r="C2618" s="551"/>
      <c r="D2618" s="552"/>
      <c r="E2618" s="553"/>
      <c r="F2618" s="525"/>
      <c r="G2618" s="560"/>
    </row>
    <row r="2619" spans="3:7">
      <c r="C2619" s="551"/>
      <c r="D2619" s="552"/>
      <c r="E2619" s="553"/>
      <c r="F2619" s="525"/>
      <c r="G2619" s="560"/>
    </row>
    <row r="2620" spans="3:7">
      <c r="C2620" s="551"/>
      <c r="D2620" s="552"/>
      <c r="E2620" s="553"/>
      <c r="F2620" s="525"/>
      <c r="G2620" s="560"/>
    </row>
    <row r="2621" spans="3:7">
      <c r="C2621" s="551"/>
      <c r="D2621" s="552"/>
      <c r="E2621" s="553"/>
      <c r="F2621" s="525"/>
      <c r="G2621" s="560"/>
    </row>
    <row r="2622" spans="3:7">
      <c r="C2622" s="551"/>
      <c r="D2622" s="552"/>
      <c r="E2622" s="553"/>
      <c r="F2622" s="525"/>
      <c r="G2622" s="560"/>
    </row>
    <row r="2623" spans="3:7">
      <c r="C2623" s="551"/>
      <c r="D2623" s="552"/>
      <c r="E2623" s="553"/>
      <c r="F2623" s="525"/>
      <c r="G2623" s="560"/>
    </row>
    <row r="2624" spans="3:7">
      <c r="C2624" s="551"/>
      <c r="D2624" s="552"/>
      <c r="E2624" s="553"/>
      <c r="F2624" s="525"/>
      <c r="G2624" s="560"/>
    </row>
    <row r="2625" spans="3:7">
      <c r="C2625" s="551"/>
      <c r="D2625" s="552"/>
      <c r="E2625" s="553"/>
      <c r="F2625" s="525"/>
      <c r="G2625" s="560"/>
    </row>
    <row r="2626" spans="3:7">
      <c r="C2626" s="551"/>
      <c r="D2626" s="552"/>
      <c r="E2626" s="553"/>
      <c r="F2626" s="525"/>
      <c r="G2626" s="560"/>
    </row>
    <row r="2627" spans="3:7">
      <c r="C2627" s="551"/>
      <c r="D2627" s="552"/>
      <c r="E2627" s="553"/>
      <c r="F2627" s="525"/>
      <c r="G2627" s="560"/>
    </row>
    <row r="2628" spans="3:7">
      <c r="C2628" s="551"/>
      <c r="D2628" s="552"/>
      <c r="E2628" s="553"/>
      <c r="F2628" s="525"/>
      <c r="G2628" s="560"/>
    </row>
    <row r="2629" spans="3:7">
      <c r="C2629" s="551"/>
      <c r="D2629" s="552"/>
      <c r="E2629" s="553"/>
      <c r="F2629" s="525"/>
      <c r="G2629" s="560"/>
    </row>
    <row r="2630" spans="3:7">
      <c r="C2630" s="551"/>
      <c r="D2630" s="552"/>
      <c r="E2630" s="553"/>
      <c r="F2630" s="525"/>
      <c r="G2630" s="560"/>
    </row>
    <row r="2631" spans="3:7">
      <c r="C2631" s="551"/>
      <c r="D2631" s="552"/>
      <c r="E2631" s="553"/>
      <c r="F2631" s="525"/>
      <c r="G2631" s="560"/>
    </row>
    <row r="2632" spans="3:7">
      <c r="C2632" s="551"/>
      <c r="D2632" s="552"/>
      <c r="E2632" s="553"/>
      <c r="F2632" s="525"/>
      <c r="G2632" s="560"/>
    </row>
    <row r="2633" spans="3:7">
      <c r="C2633" s="551"/>
      <c r="D2633" s="552"/>
      <c r="E2633" s="553"/>
      <c r="F2633" s="525"/>
      <c r="G2633" s="560"/>
    </row>
    <row r="2634" spans="3:7">
      <c r="C2634" s="551"/>
      <c r="D2634" s="552"/>
      <c r="E2634" s="553"/>
      <c r="F2634" s="525"/>
      <c r="G2634" s="560"/>
    </row>
    <row r="2635" spans="3:7">
      <c r="C2635" s="551"/>
      <c r="D2635" s="552"/>
      <c r="E2635" s="553"/>
      <c r="F2635" s="525"/>
      <c r="G2635" s="560"/>
    </row>
    <row r="2636" spans="3:7">
      <c r="C2636" s="551"/>
      <c r="D2636" s="552"/>
      <c r="E2636" s="553"/>
      <c r="F2636" s="525"/>
      <c r="G2636" s="560"/>
    </row>
    <row r="2637" spans="3:7">
      <c r="C2637" s="551"/>
      <c r="D2637" s="552"/>
      <c r="E2637" s="553"/>
      <c r="F2637" s="525"/>
      <c r="G2637" s="560"/>
    </row>
    <row r="2638" spans="3:7">
      <c r="C2638" s="551"/>
      <c r="D2638" s="552"/>
      <c r="E2638" s="553"/>
      <c r="F2638" s="525"/>
      <c r="G2638" s="560"/>
    </row>
    <row r="2639" spans="3:7">
      <c r="C2639" s="551"/>
      <c r="D2639" s="552"/>
      <c r="E2639" s="553"/>
      <c r="F2639" s="525"/>
      <c r="G2639" s="560"/>
    </row>
    <row r="2640" spans="3:7">
      <c r="C2640" s="551"/>
      <c r="D2640" s="552"/>
      <c r="E2640" s="553"/>
      <c r="F2640" s="525"/>
      <c r="G2640" s="560"/>
    </row>
    <row r="2641" spans="3:7">
      <c r="C2641" s="551"/>
      <c r="D2641" s="552"/>
      <c r="E2641" s="553"/>
      <c r="F2641" s="525"/>
      <c r="G2641" s="560"/>
    </row>
    <row r="2642" spans="3:7">
      <c r="C2642" s="551"/>
      <c r="D2642" s="552"/>
      <c r="E2642" s="553"/>
      <c r="F2642" s="525"/>
      <c r="G2642" s="560"/>
    </row>
    <row r="2643" spans="3:7">
      <c r="C2643" s="551"/>
      <c r="D2643" s="552"/>
      <c r="E2643" s="553"/>
      <c r="F2643" s="525"/>
      <c r="G2643" s="560"/>
    </row>
    <row r="2644" spans="3:7">
      <c r="C2644" s="551"/>
      <c r="D2644" s="552"/>
      <c r="E2644" s="553"/>
      <c r="F2644" s="525"/>
      <c r="G2644" s="560"/>
    </row>
    <row r="2645" spans="3:7">
      <c r="C2645" s="551"/>
      <c r="D2645" s="552"/>
      <c r="E2645" s="553"/>
      <c r="F2645" s="525"/>
      <c r="G2645" s="560"/>
    </row>
    <row r="2646" spans="3:7">
      <c r="C2646" s="551"/>
      <c r="D2646" s="552"/>
      <c r="E2646" s="553"/>
      <c r="F2646" s="525"/>
      <c r="G2646" s="560"/>
    </row>
    <row r="2647" spans="3:7">
      <c r="C2647" s="551"/>
      <c r="D2647" s="552"/>
      <c r="E2647" s="553"/>
      <c r="F2647" s="525"/>
      <c r="G2647" s="560"/>
    </row>
    <row r="2648" spans="3:7">
      <c r="C2648" s="551"/>
      <c r="D2648" s="552"/>
      <c r="E2648" s="553"/>
      <c r="F2648" s="525"/>
      <c r="G2648" s="560"/>
    </row>
    <row r="2649" spans="3:7">
      <c r="C2649" s="551"/>
      <c r="D2649" s="552"/>
      <c r="E2649" s="553"/>
      <c r="F2649" s="525"/>
      <c r="G2649" s="560"/>
    </row>
    <row r="2650" spans="3:7">
      <c r="C2650" s="551"/>
      <c r="D2650" s="552"/>
      <c r="E2650" s="553"/>
      <c r="F2650" s="525"/>
      <c r="G2650" s="560"/>
    </row>
    <row r="2651" spans="3:7">
      <c r="C2651" s="551"/>
      <c r="D2651" s="552"/>
      <c r="E2651" s="553"/>
      <c r="F2651" s="525"/>
      <c r="G2651" s="560"/>
    </row>
    <row r="2652" spans="3:7">
      <c r="C2652" s="551"/>
      <c r="D2652" s="552"/>
      <c r="E2652" s="553"/>
      <c r="F2652" s="525"/>
      <c r="G2652" s="560"/>
    </row>
    <row r="2653" spans="3:7">
      <c r="C2653" s="551"/>
      <c r="D2653" s="552"/>
      <c r="E2653" s="553"/>
      <c r="F2653" s="525"/>
      <c r="G2653" s="560"/>
    </row>
    <row r="2654" spans="3:7">
      <c r="C2654" s="551"/>
      <c r="D2654" s="552"/>
      <c r="E2654" s="553"/>
      <c r="F2654" s="525"/>
      <c r="G2654" s="560"/>
    </row>
    <row r="2655" spans="3:7">
      <c r="C2655" s="551"/>
      <c r="D2655" s="552"/>
      <c r="E2655" s="553"/>
      <c r="F2655" s="525"/>
      <c r="G2655" s="560"/>
    </row>
    <row r="2656" spans="3:7">
      <c r="C2656" s="551"/>
      <c r="D2656" s="552"/>
      <c r="E2656" s="553"/>
      <c r="F2656" s="525"/>
      <c r="G2656" s="560"/>
    </row>
    <row r="2657" spans="3:7">
      <c r="C2657" s="551"/>
      <c r="D2657" s="552"/>
      <c r="E2657" s="553"/>
      <c r="F2657" s="525"/>
      <c r="G2657" s="560"/>
    </row>
    <row r="2658" spans="3:7">
      <c r="C2658" s="551"/>
      <c r="D2658" s="552"/>
      <c r="E2658" s="553"/>
      <c r="F2658" s="525"/>
      <c r="G2658" s="560"/>
    </row>
    <row r="2659" spans="3:7">
      <c r="C2659" s="551"/>
      <c r="D2659" s="552"/>
      <c r="E2659" s="553"/>
      <c r="F2659" s="525"/>
      <c r="G2659" s="560"/>
    </row>
    <row r="2660" spans="3:7">
      <c r="C2660" s="551"/>
      <c r="D2660" s="552"/>
      <c r="E2660" s="553"/>
      <c r="F2660" s="525"/>
      <c r="G2660" s="560"/>
    </row>
    <row r="2661" spans="3:7">
      <c r="C2661" s="551"/>
      <c r="D2661" s="552"/>
      <c r="E2661" s="553"/>
      <c r="F2661" s="525"/>
      <c r="G2661" s="560"/>
    </row>
    <row r="2662" spans="3:7">
      <c r="C2662" s="551"/>
      <c r="D2662" s="552"/>
      <c r="E2662" s="553"/>
      <c r="F2662" s="525"/>
      <c r="G2662" s="560"/>
    </row>
    <row r="2663" spans="3:7">
      <c r="C2663" s="551"/>
      <c r="D2663" s="552"/>
      <c r="E2663" s="553"/>
      <c r="F2663" s="525"/>
      <c r="G2663" s="560"/>
    </row>
    <row r="2664" spans="3:7">
      <c r="C2664" s="551"/>
      <c r="D2664" s="552"/>
      <c r="E2664" s="553"/>
      <c r="F2664" s="525"/>
      <c r="G2664" s="560"/>
    </row>
    <row r="2665" spans="3:7">
      <c r="C2665" s="551"/>
      <c r="D2665" s="552"/>
      <c r="E2665" s="553"/>
      <c r="F2665" s="525"/>
      <c r="G2665" s="560"/>
    </row>
    <row r="2666" spans="3:7">
      <c r="C2666" s="551"/>
      <c r="D2666" s="552"/>
      <c r="E2666" s="553"/>
      <c r="F2666" s="525"/>
      <c r="G2666" s="560"/>
    </row>
    <row r="2667" spans="3:7">
      <c r="C2667" s="551"/>
      <c r="D2667" s="552"/>
      <c r="E2667" s="553"/>
      <c r="F2667" s="525"/>
      <c r="G2667" s="560"/>
    </row>
    <row r="2668" spans="3:7">
      <c r="C2668" s="551"/>
      <c r="D2668" s="552"/>
      <c r="E2668" s="553"/>
      <c r="F2668" s="525"/>
      <c r="G2668" s="560"/>
    </row>
    <row r="2669" spans="3:7">
      <c r="C2669" s="551"/>
      <c r="D2669" s="552"/>
      <c r="E2669" s="553"/>
      <c r="F2669" s="525"/>
      <c r="G2669" s="560"/>
    </row>
    <row r="2670" spans="3:7">
      <c r="C2670" s="551"/>
      <c r="D2670" s="552"/>
      <c r="E2670" s="553"/>
      <c r="F2670" s="525"/>
      <c r="G2670" s="560"/>
    </row>
    <row r="2671" spans="3:7">
      <c r="C2671" s="551"/>
      <c r="D2671" s="552"/>
      <c r="E2671" s="553"/>
      <c r="F2671" s="525"/>
      <c r="G2671" s="560"/>
    </row>
    <row r="2672" spans="3:7">
      <c r="C2672" s="551"/>
      <c r="D2672" s="552"/>
      <c r="E2672" s="553"/>
      <c r="F2672" s="525"/>
      <c r="G2672" s="560"/>
    </row>
    <row r="2673" spans="3:7">
      <c r="C2673" s="551"/>
      <c r="D2673" s="552"/>
      <c r="E2673" s="553"/>
      <c r="F2673" s="525"/>
      <c r="G2673" s="560"/>
    </row>
    <row r="2674" spans="3:7">
      <c r="C2674" s="551"/>
      <c r="D2674" s="552"/>
      <c r="E2674" s="553"/>
      <c r="F2674" s="525"/>
      <c r="G2674" s="560"/>
    </row>
    <row r="2675" spans="3:7">
      <c r="C2675" s="551"/>
      <c r="D2675" s="552"/>
      <c r="E2675" s="553"/>
      <c r="F2675" s="525"/>
      <c r="G2675" s="560"/>
    </row>
    <row r="2676" spans="3:7">
      <c r="C2676" s="551"/>
      <c r="D2676" s="552"/>
      <c r="E2676" s="553"/>
      <c r="F2676" s="525"/>
      <c r="G2676" s="560"/>
    </row>
    <row r="2677" spans="3:7">
      <c r="C2677" s="551"/>
      <c r="D2677" s="552"/>
      <c r="E2677" s="553"/>
      <c r="F2677" s="525"/>
      <c r="G2677" s="560"/>
    </row>
    <row r="2678" spans="3:7">
      <c r="C2678" s="551"/>
      <c r="D2678" s="552"/>
      <c r="E2678" s="553"/>
      <c r="F2678" s="525"/>
      <c r="G2678" s="560"/>
    </row>
    <row r="2679" spans="3:7">
      <c r="C2679" s="551"/>
      <c r="D2679" s="552"/>
      <c r="E2679" s="553"/>
      <c r="F2679" s="525"/>
      <c r="G2679" s="560"/>
    </row>
    <row r="2680" spans="3:7">
      <c r="C2680" s="551"/>
      <c r="D2680" s="552"/>
      <c r="E2680" s="553"/>
      <c r="F2680" s="525"/>
      <c r="G2680" s="560"/>
    </row>
    <row r="2681" spans="3:7">
      <c r="C2681" s="551"/>
      <c r="D2681" s="552"/>
      <c r="E2681" s="553"/>
      <c r="F2681" s="525"/>
      <c r="G2681" s="560"/>
    </row>
    <row r="2682" spans="3:7">
      <c r="C2682" s="551"/>
      <c r="D2682" s="552"/>
      <c r="E2682" s="553"/>
      <c r="F2682" s="525"/>
      <c r="G2682" s="560"/>
    </row>
    <row r="2683" spans="3:7">
      <c r="C2683" s="551"/>
      <c r="D2683" s="552"/>
      <c r="E2683" s="553"/>
      <c r="F2683" s="525"/>
      <c r="G2683" s="560"/>
    </row>
    <row r="2684" spans="3:7">
      <c r="C2684" s="551"/>
      <c r="D2684" s="552"/>
      <c r="E2684" s="553"/>
      <c r="F2684" s="525"/>
      <c r="G2684" s="560"/>
    </row>
    <row r="2685" spans="3:7">
      <c r="C2685" s="551"/>
      <c r="D2685" s="552"/>
      <c r="E2685" s="553"/>
      <c r="F2685" s="525"/>
      <c r="G2685" s="560"/>
    </row>
    <row r="2686" spans="3:7">
      <c r="C2686" s="551"/>
      <c r="D2686" s="552"/>
      <c r="E2686" s="553"/>
      <c r="F2686" s="525"/>
      <c r="G2686" s="560"/>
    </row>
    <row r="2687" spans="3:7">
      <c r="C2687" s="551"/>
      <c r="D2687" s="552"/>
      <c r="E2687" s="553"/>
      <c r="F2687" s="525"/>
      <c r="G2687" s="560"/>
    </row>
    <row r="2688" spans="3:7">
      <c r="C2688" s="551"/>
      <c r="D2688" s="552"/>
      <c r="E2688" s="553"/>
      <c r="F2688" s="525"/>
      <c r="G2688" s="560"/>
    </row>
    <row r="2689" spans="3:7">
      <c r="C2689" s="551"/>
      <c r="D2689" s="552"/>
      <c r="E2689" s="553"/>
      <c r="F2689" s="525"/>
      <c r="G2689" s="560"/>
    </row>
    <row r="2690" spans="3:7">
      <c r="C2690" s="551"/>
      <c r="D2690" s="552"/>
      <c r="E2690" s="553"/>
      <c r="F2690" s="525"/>
      <c r="G2690" s="560"/>
    </row>
    <row r="2691" spans="3:7">
      <c r="C2691" s="551"/>
      <c r="D2691" s="552"/>
      <c r="E2691" s="553"/>
      <c r="F2691" s="525"/>
      <c r="G2691" s="560"/>
    </row>
    <row r="2692" spans="3:7">
      <c r="C2692" s="551"/>
      <c r="D2692" s="552"/>
      <c r="E2692" s="553"/>
      <c r="F2692" s="525"/>
      <c r="G2692" s="560"/>
    </row>
    <row r="2693" spans="3:7">
      <c r="C2693" s="551"/>
      <c r="D2693" s="552"/>
      <c r="E2693" s="553"/>
      <c r="F2693" s="525"/>
      <c r="G2693" s="560"/>
    </row>
    <row r="2694" spans="3:7">
      <c r="C2694" s="551"/>
      <c r="D2694" s="552"/>
      <c r="E2694" s="553"/>
      <c r="F2694" s="525"/>
      <c r="G2694" s="560"/>
    </row>
    <row r="2695" spans="3:7">
      <c r="C2695" s="551"/>
      <c r="D2695" s="552"/>
      <c r="E2695" s="553"/>
      <c r="F2695" s="525"/>
      <c r="G2695" s="560"/>
    </row>
    <row r="2696" spans="3:7">
      <c r="C2696" s="551"/>
      <c r="D2696" s="552"/>
      <c r="E2696" s="553"/>
      <c r="F2696" s="525"/>
      <c r="G2696" s="560"/>
    </row>
    <row r="2697" spans="3:7">
      <c r="C2697" s="551"/>
      <c r="D2697" s="552"/>
      <c r="E2697" s="553"/>
      <c r="F2697" s="525"/>
      <c r="G2697" s="560"/>
    </row>
    <row r="2698" spans="3:7">
      <c r="C2698" s="551"/>
      <c r="D2698" s="552"/>
      <c r="E2698" s="553"/>
      <c r="F2698" s="525"/>
      <c r="G2698" s="560"/>
    </row>
    <row r="2699" spans="3:7">
      <c r="C2699" s="551"/>
      <c r="D2699" s="552"/>
      <c r="E2699" s="553"/>
      <c r="F2699" s="525"/>
      <c r="G2699" s="560"/>
    </row>
    <row r="2700" spans="3:7">
      <c r="C2700" s="551"/>
      <c r="D2700" s="552"/>
      <c r="E2700" s="553"/>
      <c r="F2700" s="525"/>
      <c r="G2700" s="560"/>
    </row>
    <row r="2701" spans="3:7">
      <c r="C2701" s="551"/>
      <c r="D2701" s="552"/>
      <c r="E2701" s="553"/>
      <c r="F2701" s="525"/>
      <c r="G2701" s="560"/>
    </row>
    <row r="2702" spans="3:7">
      <c r="C2702" s="551"/>
      <c r="D2702" s="552"/>
      <c r="E2702" s="553"/>
      <c r="F2702" s="525"/>
      <c r="G2702" s="560"/>
    </row>
    <row r="2703" spans="3:7">
      <c r="C2703" s="551"/>
      <c r="D2703" s="552"/>
      <c r="E2703" s="553"/>
      <c r="F2703" s="525"/>
      <c r="G2703" s="560"/>
    </row>
    <row r="2704" spans="3:7">
      <c r="C2704" s="551"/>
      <c r="D2704" s="552"/>
      <c r="E2704" s="553"/>
      <c r="F2704" s="525"/>
      <c r="G2704" s="560"/>
    </row>
    <row r="2705" spans="3:7">
      <c r="C2705" s="551"/>
      <c r="D2705" s="552"/>
      <c r="E2705" s="553"/>
      <c r="F2705" s="525"/>
      <c r="G2705" s="560"/>
    </row>
    <row r="2706" spans="3:7">
      <c r="C2706" s="551"/>
      <c r="D2706" s="552"/>
      <c r="E2706" s="553"/>
      <c r="F2706" s="525"/>
      <c r="G2706" s="560"/>
    </row>
    <row r="2707" spans="3:7">
      <c r="C2707" s="551"/>
      <c r="D2707" s="552"/>
      <c r="E2707" s="553"/>
      <c r="F2707" s="525"/>
      <c r="G2707" s="560"/>
    </row>
    <row r="2708" spans="3:7">
      <c r="C2708" s="551"/>
      <c r="D2708" s="552"/>
      <c r="E2708" s="553"/>
      <c r="F2708" s="525"/>
      <c r="G2708" s="560"/>
    </row>
    <row r="2709" spans="3:7">
      <c r="C2709" s="551"/>
      <c r="D2709" s="552"/>
      <c r="E2709" s="553"/>
      <c r="F2709" s="525"/>
      <c r="G2709" s="560"/>
    </row>
    <row r="2710" spans="3:7">
      <c r="C2710" s="551"/>
      <c r="D2710" s="552"/>
      <c r="E2710" s="553"/>
      <c r="F2710" s="525"/>
      <c r="G2710" s="560"/>
    </row>
    <row r="2711" spans="3:7">
      <c r="C2711" s="551"/>
      <c r="D2711" s="552"/>
      <c r="E2711" s="553"/>
      <c r="F2711" s="525"/>
      <c r="G2711" s="560"/>
    </row>
    <row r="2712" spans="3:7">
      <c r="C2712" s="551"/>
      <c r="D2712" s="552"/>
      <c r="E2712" s="553"/>
      <c r="F2712" s="525"/>
      <c r="G2712" s="560"/>
    </row>
    <row r="2713" spans="3:7">
      <c r="C2713" s="551"/>
      <c r="D2713" s="552"/>
      <c r="E2713" s="553"/>
      <c r="F2713" s="525"/>
      <c r="G2713" s="560"/>
    </row>
    <row r="2714" spans="3:7">
      <c r="C2714" s="551"/>
      <c r="D2714" s="552"/>
      <c r="E2714" s="553"/>
      <c r="F2714" s="525"/>
      <c r="G2714" s="560"/>
    </row>
    <row r="2715" spans="3:7">
      <c r="C2715" s="551"/>
      <c r="D2715" s="552"/>
      <c r="E2715" s="553"/>
      <c r="F2715" s="525"/>
      <c r="G2715" s="560"/>
    </row>
    <row r="2716" spans="3:7">
      <c r="C2716" s="551"/>
      <c r="D2716" s="552"/>
      <c r="E2716" s="553"/>
      <c r="F2716" s="525"/>
      <c r="G2716" s="560"/>
    </row>
    <row r="2717" spans="3:7">
      <c r="C2717" s="551"/>
      <c r="D2717" s="552"/>
      <c r="E2717" s="553"/>
      <c r="F2717" s="525"/>
      <c r="G2717" s="560"/>
    </row>
    <row r="2718" spans="3:7">
      <c r="C2718" s="551"/>
      <c r="D2718" s="552"/>
      <c r="E2718" s="553"/>
      <c r="F2718" s="525"/>
      <c r="G2718" s="560"/>
    </row>
    <row r="2719" spans="3:7">
      <c r="C2719" s="551"/>
      <c r="D2719" s="552"/>
      <c r="E2719" s="553"/>
      <c r="F2719" s="525"/>
      <c r="G2719" s="560"/>
    </row>
    <row r="2720" spans="3:7">
      <c r="C2720" s="551"/>
      <c r="D2720" s="552"/>
      <c r="E2720" s="553"/>
      <c r="F2720" s="525"/>
      <c r="G2720" s="560"/>
    </row>
    <row r="2721" spans="3:7">
      <c r="C2721" s="551"/>
      <c r="D2721" s="552"/>
      <c r="E2721" s="553"/>
      <c r="F2721" s="525"/>
      <c r="G2721" s="560"/>
    </row>
    <row r="2722" spans="3:7">
      <c r="C2722" s="551"/>
      <c r="D2722" s="552"/>
      <c r="E2722" s="553"/>
      <c r="F2722" s="525"/>
      <c r="G2722" s="560"/>
    </row>
    <row r="2723" spans="3:7">
      <c r="C2723" s="551"/>
      <c r="D2723" s="552"/>
      <c r="E2723" s="553"/>
      <c r="F2723" s="525"/>
      <c r="G2723" s="560"/>
    </row>
    <row r="2724" spans="3:7">
      <c r="C2724" s="551"/>
      <c r="D2724" s="552"/>
      <c r="E2724" s="553"/>
      <c r="F2724" s="525"/>
      <c r="G2724" s="560"/>
    </row>
    <row r="2725" spans="3:7">
      <c r="C2725" s="551"/>
      <c r="D2725" s="552"/>
      <c r="E2725" s="553"/>
      <c r="F2725" s="525"/>
      <c r="G2725" s="560"/>
    </row>
    <row r="2726" spans="3:7">
      <c r="C2726" s="551"/>
      <c r="D2726" s="552"/>
      <c r="E2726" s="553"/>
      <c r="F2726" s="525"/>
      <c r="G2726" s="560"/>
    </row>
    <row r="2727" spans="3:7">
      <c r="C2727" s="551"/>
      <c r="D2727" s="552"/>
      <c r="E2727" s="553"/>
      <c r="F2727" s="525"/>
      <c r="G2727" s="560"/>
    </row>
    <row r="2728" spans="3:7">
      <c r="C2728" s="551"/>
      <c r="D2728" s="552"/>
      <c r="E2728" s="553"/>
      <c r="F2728" s="525"/>
      <c r="G2728" s="560"/>
    </row>
    <row r="2729" spans="3:7">
      <c r="C2729" s="551"/>
      <c r="D2729" s="552"/>
      <c r="E2729" s="553"/>
      <c r="F2729" s="525"/>
      <c r="G2729" s="560"/>
    </row>
    <row r="2730" spans="3:7">
      <c r="C2730" s="551"/>
      <c r="D2730" s="552"/>
      <c r="E2730" s="553"/>
      <c r="F2730" s="525"/>
      <c r="G2730" s="560"/>
    </row>
    <row r="2731" spans="3:7">
      <c r="C2731" s="551"/>
      <c r="D2731" s="552"/>
      <c r="E2731" s="553"/>
      <c r="F2731" s="525"/>
      <c r="G2731" s="560"/>
    </row>
    <row r="2732" spans="3:7">
      <c r="C2732" s="551"/>
      <c r="D2732" s="552"/>
      <c r="E2732" s="553"/>
      <c r="F2732" s="525"/>
      <c r="G2732" s="560"/>
    </row>
    <row r="2733" spans="3:7">
      <c r="C2733" s="551"/>
      <c r="D2733" s="552"/>
      <c r="E2733" s="553"/>
      <c r="F2733" s="525"/>
      <c r="G2733" s="560"/>
    </row>
    <row r="2734" spans="3:7">
      <c r="C2734" s="551"/>
      <c r="D2734" s="552"/>
      <c r="E2734" s="553"/>
      <c r="F2734" s="525"/>
      <c r="G2734" s="560"/>
    </row>
    <row r="2735" spans="3:7">
      <c r="C2735" s="551"/>
      <c r="D2735" s="552"/>
      <c r="E2735" s="553"/>
      <c r="F2735" s="525"/>
      <c r="G2735" s="560"/>
    </row>
    <row r="2736" spans="3:7">
      <c r="C2736" s="551"/>
      <c r="D2736" s="552"/>
      <c r="E2736" s="553"/>
      <c r="F2736" s="525"/>
      <c r="G2736" s="560"/>
    </row>
    <row r="2737" spans="3:7">
      <c r="C2737" s="551"/>
      <c r="D2737" s="552"/>
      <c r="E2737" s="553"/>
      <c r="F2737" s="525"/>
      <c r="G2737" s="560"/>
    </row>
    <row r="2738" spans="3:7">
      <c r="C2738" s="551"/>
      <c r="D2738" s="552"/>
      <c r="E2738" s="553"/>
      <c r="F2738" s="525"/>
      <c r="G2738" s="560"/>
    </row>
    <row r="2739" spans="3:7">
      <c r="C2739" s="551"/>
      <c r="D2739" s="552"/>
      <c r="E2739" s="553"/>
      <c r="F2739" s="525"/>
      <c r="G2739" s="560"/>
    </row>
    <row r="2740" spans="3:7">
      <c r="C2740" s="551"/>
      <c r="D2740" s="552"/>
      <c r="E2740" s="553"/>
      <c r="F2740" s="525"/>
      <c r="G2740" s="560"/>
    </row>
    <row r="2741" spans="3:7">
      <c r="C2741" s="551"/>
      <c r="D2741" s="552"/>
      <c r="E2741" s="553"/>
      <c r="F2741" s="525"/>
      <c r="G2741" s="560"/>
    </row>
    <row r="2742" spans="3:7">
      <c r="C2742" s="551"/>
      <c r="D2742" s="552"/>
      <c r="E2742" s="553"/>
      <c r="F2742" s="525"/>
      <c r="G2742" s="560"/>
    </row>
    <row r="2743" spans="3:7">
      <c r="C2743" s="551"/>
      <c r="D2743" s="552"/>
      <c r="E2743" s="553"/>
      <c r="F2743" s="525"/>
      <c r="G2743" s="560"/>
    </row>
    <row r="2744" spans="3:7">
      <c r="C2744" s="551"/>
      <c r="D2744" s="552"/>
      <c r="E2744" s="553"/>
      <c r="F2744" s="525"/>
      <c r="G2744" s="560"/>
    </row>
    <row r="2745" spans="3:7">
      <c r="C2745" s="551"/>
      <c r="D2745" s="552"/>
      <c r="E2745" s="553"/>
      <c r="F2745" s="525"/>
      <c r="G2745" s="560"/>
    </row>
    <row r="2746" spans="3:7">
      <c r="C2746" s="551"/>
      <c r="D2746" s="552"/>
      <c r="E2746" s="553"/>
      <c r="F2746" s="525"/>
      <c r="G2746" s="560"/>
    </row>
    <row r="2747" spans="3:7">
      <c r="C2747" s="551"/>
      <c r="D2747" s="552"/>
      <c r="E2747" s="553"/>
      <c r="F2747" s="525"/>
      <c r="G2747" s="560"/>
    </row>
    <row r="2748" spans="3:7">
      <c r="C2748" s="551"/>
      <c r="D2748" s="552"/>
      <c r="E2748" s="553"/>
      <c r="F2748" s="525"/>
      <c r="G2748" s="560"/>
    </row>
    <row r="2749" spans="3:7">
      <c r="C2749" s="551"/>
      <c r="D2749" s="552"/>
      <c r="E2749" s="553"/>
      <c r="F2749" s="525"/>
      <c r="G2749" s="560"/>
    </row>
    <row r="2750" spans="3:7">
      <c r="C2750" s="551"/>
      <c r="D2750" s="552"/>
      <c r="E2750" s="553"/>
      <c r="F2750" s="525"/>
      <c r="G2750" s="560"/>
    </row>
    <row r="2751" spans="3:7">
      <c r="C2751" s="551"/>
      <c r="D2751" s="552"/>
      <c r="E2751" s="553"/>
      <c r="F2751" s="525"/>
      <c r="G2751" s="560"/>
    </row>
    <row r="2752" spans="3:7">
      <c r="C2752" s="551"/>
      <c r="D2752" s="552"/>
      <c r="E2752" s="553"/>
      <c r="F2752" s="525"/>
      <c r="G2752" s="560"/>
    </row>
    <row r="2753" spans="3:7">
      <c r="C2753" s="551"/>
      <c r="D2753" s="552"/>
      <c r="E2753" s="553"/>
      <c r="F2753" s="525"/>
      <c r="G2753" s="560"/>
    </row>
    <row r="2754" spans="3:7">
      <c r="C2754" s="551"/>
      <c r="D2754" s="552"/>
      <c r="E2754" s="553"/>
      <c r="F2754" s="525"/>
      <c r="G2754" s="560"/>
    </row>
    <row r="2755" spans="3:7">
      <c r="C2755" s="551"/>
      <c r="D2755" s="552"/>
      <c r="E2755" s="553"/>
      <c r="F2755" s="525"/>
      <c r="G2755" s="560"/>
    </row>
    <row r="2756" spans="3:7">
      <c r="C2756" s="551"/>
      <c r="D2756" s="552"/>
      <c r="E2756" s="553"/>
      <c r="F2756" s="525"/>
      <c r="G2756" s="560"/>
    </row>
    <row r="2757" spans="3:7">
      <c r="C2757" s="551"/>
      <c r="D2757" s="552"/>
      <c r="E2757" s="553"/>
      <c r="F2757" s="525"/>
      <c r="G2757" s="560"/>
    </row>
    <row r="2758" spans="3:7">
      <c r="C2758" s="551"/>
      <c r="D2758" s="552"/>
      <c r="E2758" s="553"/>
      <c r="F2758" s="525"/>
      <c r="G2758" s="560"/>
    </row>
    <row r="2759" spans="3:7">
      <c r="C2759" s="551"/>
      <c r="D2759" s="552"/>
      <c r="E2759" s="553"/>
      <c r="F2759" s="525"/>
      <c r="G2759" s="560"/>
    </row>
    <row r="2760" spans="3:7">
      <c r="C2760" s="551"/>
      <c r="D2760" s="552"/>
      <c r="E2760" s="553"/>
      <c r="F2760" s="525"/>
      <c r="G2760" s="560"/>
    </row>
    <row r="2761" spans="3:7">
      <c r="C2761" s="551"/>
      <c r="D2761" s="552"/>
      <c r="E2761" s="553"/>
      <c r="F2761" s="525"/>
      <c r="G2761" s="560"/>
    </row>
    <row r="2762" spans="3:7">
      <c r="C2762" s="551"/>
      <c r="D2762" s="552"/>
      <c r="E2762" s="553"/>
      <c r="F2762" s="525"/>
      <c r="G2762" s="560"/>
    </row>
    <row r="2763" spans="3:7">
      <c r="C2763" s="551"/>
      <c r="D2763" s="552"/>
      <c r="E2763" s="553"/>
      <c r="F2763" s="525"/>
      <c r="G2763" s="560"/>
    </row>
    <row r="2764" spans="3:7">
      <c r="C2764" s="551"/>
      <c r="D2764" s="552"/>
      <c r="E2764" s="553"/>
      <c r="F2764" s="525"/>
      <c r="G2764" s="560"/>
    </row>
    <row r="2765" spans="3:7">
      <c r="C2765" s="551"/>
      <c r="D2765" s="552"/>
      <c r="E2765" s="553"/>
      <c r="F2765" s="525"/>
      <c r="G2765" s="560"/>
    </row>
    <row r="2766" spans="3:7">
      <c r="C2766" s="551"/>
      <c r="D2766" s="552"/>
      <c r="E2766" s="553"/>
      <c r="F2766" s="525"/>
      <c r="G2766" s="560"/>
    </row>
    <row r="2767" spans="3:7">
      <c r="C2767" s="551"/>
      <c r="D2767" s="552"/>
      <c r="E2767" s="553"/>
      <c r="F2767" s="525"/>
      <c r="G2767" s="560"/>
    </row>
    <row r="2768" spans="3:7">
      <c r="C2768" s="551"/>
      <c r="D2768" s="552"/>
      <c r="E2768" s="553"/>
      <c r="F2768" s="525"/>
      <c r="G2768" s="560"/>
    </row>
    <row r="2769" spans="3:7">
      <c r="C2769" s="551"/>
      <c r="D2769" s="552"/>
      <c r="E2769" s="553"/>
      <c r="F2769" s="525"/>
      <c r="G2769" s="560"/>
    </row>
    <row r="2770" spans="3:7">
      <c r="C2770" s="551"/>
      <c r="D2770" s="552"/>
      <c r="E2770" s="553"/>
      <c r="F2770" s="525"/>
      <c r="G2770" s="560"/>
    </row>
    <row r="2771" spans="3:7">
      <c r="C2771" s="551"/>
      <c r="D2771" s="552"/>
      <c r="E2771" s="553"/>
      <c r="F2771" s="525"/>
      <c r="G2771" s="560"/>
    </row>
    <row r="2772" spans="3:7">
      <c r="C2772" s="551"/>
      <c r="D2772" s="552"/>
      <c r="E2772" s="553"/>
      <c r="F2772" s="525"/>
      <c r="G2772" s="560"/>
    </row>
    <row r="2773" spans="3:7">
      <c r="C2773" s="551"/>
      <c r="D2773" s="552"/>
      <c r="E2773" s="553"/>
      <c r="F2773" s="525"/>
      <c r="G2773" s="560"/>
    </row>
    <row r="2774" spans="3:7">
      <c r="C2774" s="551"/>
      <c r="D2774" s="552"/>
      <c r="E2774" s="553"/>
      <c r="F2774" s="525"/>
      <c r="G2774" s="560"/>
    </row>
    <row r="2775" spans="3:7">
      <c r="C2775" s="551"/>
      <c r="D2775" s="552"/>
      <c r="E2775" s="553"/>
      <c r="F2775" s="525"/>
      <c r="G2775" s="560"/>
    </row>
    <row r="2776" spans="3:7">
      <c r="C2776" s="551"/>
      <c r="D2776" s="552"/>
      <c r="E2776" s="553"/>
      <c r="F2776" s="525"/>
      <c r="G2776" s="560"/>
    </row>
    <row r="2777" spans="3:7">
      <c r="C2777" s="551"/>
      <c r="D2777" s="552"/>
      <c r="E2777" s="553"/>
      <c r="F2777" s="525"/>
      <c r="G2777" s="560"/>
    </row>
    <row r="2778" spans="3:7">
      <c r="C2778" s="551"/>
      <c r="D2778" s="552"/>
      <c r="E2778" s="553"/>
      <c r="F2778" s="525"/>
      <c r="G2778" s="560"/>
    </row>
    <row r="2779" spans="3:7">
      <c r="C2779" s="551"/>
      <c r="D2779" s="552"/>
      <c r="E2779" s="553"/>
      <c r="F2779" s="525"/>
      <c r="G2779" s="560"/>
    </row>
    <row r="2780" spans="3:7">
      <c r="C2780" s="551"/>
      <c r="D2780" s="552"/>
      <c r="E2780" s="553"/>
      <c r="F2780" s="525"/>
      <c r="G2780" s="560"/>
    </row>
    <row r="2781" spans="3:7">
      <c r="C2781" s="551"/>
      <c r="D2781" s="552"/>
      <c r="E2781" s="553"/>
      <c r="F2781" s="525"/>
      <c r="G2781" s="560"/>
    </row>
    <row r="2782" spans="3:7">
      <c r="C2782" s="551"/>
      <c r="D2782" s="552"/>
      <c r="E2782" s="553"/>
      <c r="F2782" s="525"/>
      <c r="G2782" s="560"/>
    </row>
    <row r="2783" spans="3:7">
      <c r="C2783" s="551"/>
      <c r="D2783" s="552"/>
      <c r="E2783" s="553"/>
      <c r="F2783" s="525"/>
      <c r="G2783" s="560"/>
    </row>
    <row r="2784" spans="3:7">
      <c r="C2784" s="551"/>
      <c r="D2784" s="552"/>
      <c r="E2784" s="553"/>
      <c r="F2784" s="525"/>
      <c r="G2784" s="560"/>
    </row>
    <row r="2785" spans="3:7">
      <c r="C2785" s="551"/>
      <c r="D2785" s="552"/>
      <c r="E2785" s="553"/>
      <c r="F2785" s="525"/>
      <c r="G2785" s="560"/>
    </row>
    <row r="2786" spans="3:7">
      <c r="C2786" s="551"/>
      <c r="D2786" s="552"/>
      <c r="E2786" s="553"/>
      <c r="F2786" s="525"/>
      <c r="G2786" s="560"/>
    </row>
    <row r="2787" spans="3:7">
      <c r="C2787" s="551"/>
      <c r="D2787" s="552"/>
      <c r="E2787" s="553"/>
      <c r="F2787" s="525"/>
      <c r="G2787" s="560"/>
    </row>
    <row r="2788" spans="3:7">
      <c r="C2788" s="551"/>
      <c r="D2788" s="552"/>
      <c r="E2788" s="553"/>
      <c r="F2788" s="525"/>
      <c r="G2788" s="560"/>
    </row>
    <row r="2789" spans="3:7">
      <c r="C2789" s="551"/>
      <c r="D2789" s="552"/>
      <c r="E2789" s="553"/>
      <c r="F2789" s="525"/>
      <c r="G2789" s="560"/>
    </row>
    <row r="2790" spans="3:7">
      <c r="C2790" s="551"/>
      <c r="D2790" s="552"/>
      <c r="E2790" s="553"/>
      <c r="F2790" s="525"/>
      <c r="G2790" s="560"/>
    </row>
    <row r="2791" spans="3:7">
      <c r="C2791" s="551"/>
      <c r="D2791" s="552"/>
      <c r="E2791" s="553"/>
      <c r="F2791" s="525"/>
      <c r="G2791" s="560"/>
    </row>
    <row r="2792" spans="3:7">
      <c r="C2792" s="551"/>
      <c r="D2792" s="552"/>
      <c r="E2792" s="553"/>
      <c r="F2792" s="525"/>
      <c r="G2792" s="560"/>
    </row>
    <row r="2793" spans="3:7">
      <c r="C2793" s="551"/>
      <c r="D2793" s="552"/>
      <c r="E2793" s="553"/>
      <c r="F2793" s="525"/>
      <c r="G2793" s="560"/>
    </row>
    <row r="2794" spans="3:7">
      <c r="C2794" s="551"/>
      <c r="D2794" s="552"/>
      <c r="E2794" s="553"/>
      <c r="F2794" s="525"/>
      <c r="G2794" s="560"/>
    </row>
    <row r="2795" spans="3:7">
      <c r="C2795" s="551"/>
      <c r="D2795" s="552"/>
      <c r="E2795" s="553"/>
      <c r="F2795" s="525"/>
      <c r="G2795" s="560"/>
    </row>
    <row r="2796" spans="3:7">
      <c r="C2796" s="551"/>
      <c r="D2796" s="552"/>
      <c r="E2796" s="553"/>
      <c r="F2796" s="525"/>
      <c r="G2796" s="560"/>
    </row>
    <row r="2797" spans="3:7">
      <c r="C2797" s="551"/>
      <c r="D2797" s="552"/>
      <c r="E2797" s="553"/>
      <c r="F2797" s="525"/>
      <c r="G2797" s="560"/>
    </row>
    <row r="2798" spans="3:7">
      <c r="C2798" s="551"/>
      <c r="D2798" s="552"/>
      <c r="E2798" s="553"/>
      <c r="F2798" s="525"/>
      <c r="G2798" s="560"/>
    </row>
    <row r="2799" spans="3:7">
      <c r="C2799" s="551"/>
      <c r="D2799" s="552"/>
      <c r="E2799" s="553"/>
      <c r="F2799" s="525"/>
      <c r="G2799" s="560"/>
    </row>
    <row r="2800" spans="3:7">
      <c r="C2800" s="551"/>
      <c r="D2800" s="552"/>
      <c r="E2800" s="553"/>
      <c r="F2800" s="525"/>
      <c r="G2800" s="560"/>
    </row>
    <row r="2801" spans="3:7">
      <c r="C2801" s="551"/>
      <c r="D2801" s="552"/>
      <c r="E2801" s="553"/>
      <c r="F2801" s="525"/>
      <c r="G2801" s="560"/>
    </row>
    <row r="2802" spans="3:7">
      <c r="C2802" s="551"/>
      <c r="D2802" s="552"/>
      <c r="E2802" s="553"/>
      <c r="F2802" s="525"/>
      <c r="G2802" s="560"/>
    </row>
    <row r="2803" spans="3:7">
      <c r="C2803" s="551"/>
      <c r="D2803" s="552"/>
      <c r="E2803" s="553"/>
      <c r="F2803" s="525"/>
      <c r="G2803" s="560"/>
    </row>
    <row r="2804" spans="3:7">
      <c r="C2804" s="551"/>
      <c r="D2804" s="552"/>
      <c r="E2804" s="553"/>
      <c r="F2804" s="525"/>
      <c r="G2804" s="560"/>
    </row>
    <row r="2805" spans="3:7">
      <c r="C2805" s="551"/>
      <c r="D2805" s="552"/>
      <c r="E2805" s="553"/>
      <c r="F2805" s="525"/>
      <c r="G2805" s="560"/>
    </row>
    <row r="2806" spans="3:7">
      <c r="C2806" s="551"/>
      <c r="D2806" s="552"/>
      <c r="E2806" s="553"/>
      <c r="F2806" s="525"/>
      <c r="G2806" s="560"/>
    </row>
    <row r="2807" spans="3:7">
      <c r="C2807" s="551"/>
      <c r="D2807" s="552"/>
      <c r="E2807" s="553"/>
      <c r="F2807" s="525"/>
      <c r="G2807" s="560"/>
    </row>
    <row r="2808" spans="3:7">
      <c r="C2808" s="551"/>
      <c r="D2808" s="552"/>
      <c r="E2808" s="553"/>
      <c r="F2808" s="525"/>
      <c r="G2808" s="560"/>
    </row>
    <row r="2809" spans="3:7">
      <c r="C2809" s="551"/>
      <c r="D2809" s="552"/>
      <c r="E2809" s="553"/>
      <c r="F2809" s="525"/>
      <c r="G2809" s="560"/>
    </row>
    <row r="2810" spans="3:7">
      <c r="C2810" s="551"/>
      <c r="D2810" s="552"/>
      <c r="E2810" s="553"/>
      <c r="F2810" s="525"/>
      <c r="G2810" s="560"/>
    </row>
    <row r="2811" spans="3:7">
      <c r="C2811" s="551"/>
      <c r="D2811" s="552"/>
      <c r="E2811" s="553"/>
      <c r="F2811" s="525"/>
      <c r="G2811" s="560"/>
    </row>
    <row r="2812" spans="3:7">
      <c r="C2812" s="551"/>
      <c r="D2812" s="552"/>
      <c r="E2812" s="553"/>
      <c r="F2812" s="525"/>
      <c r="G2812" s="560"/>
    </row>
    <row r="2813" spans="3:7">
      <c r="C2813" s="551"/>
      <c r="D2813" s="552"/>
      <c r="E2813" s="553"/>
      <c r="F2813" s="525"/>
      <c r="G2813" s="560"/>
    </row>
    <row r="2814" spans="3:7">
      <c r="C2814" s="551"/>
      <c r="D2814" s="552"/>
      <c r="E2814" s="553"/>
      <c r="F2814" s="525"/>
      <c r="G2814" s="560"/>
    </row>
    <row r="2815" spans="3:7">
      <c r="C2815" s="551"/>
      <c r="D2815" s="552"/>
      <c r="E2815" s="553"/>
      <c r="F2815" s="525"/>
      <c r="G2815" s="560"/>
    </row>
    <row r="2816" spans="3:7">
      <c r="C2816" s="551"/>
      <c r="D2816" s="552"/>
      <c r="E2816" s="553"/>
      <c r="F2816" s="525"/>
      <c r="G2816" s="560"/>
    </row>
    <row r="2817" spans="3:7">
      <c r="C2817" s="551"/>
      <c r="D2817" s="552"/>
      <c r="E2817" s="553"/>
      <c r="F2817" s="525"/>
      <c r="G2817" s="560"/>
    </row>
    <row r="2818" spans="3:7">
      <c r="C2818" s="551"/>
      <c r="D2818" s="552"/>
      <c r="E2818" s="553"/>
      <c r="F2818" s="525"/>
      <c r="G2818" s="560"/>
    </row>
    <row r="2819" spans="3:7">
      <c r="C2819" s="551"/>
      <c r="D2819" s="552"/>
      <c r="E2819" s="553"/>
      <c r="F2819" s="525"/>
      <c r="G2819" s="560"/>
    </row>
    <row r="2820" spans="3:7">
      <c r="C2820" s="551"/>
      <c r="D2820" s="552"/>
      <c r="E2820" s="553"/>
      <c r="F2820" s="525"/>
      <c r="G2820" s="560"/>
    </row>
    <row r="2821" spans="3:7">
      <c r="C2821" s="551"/>
      <c r="D2821" s="552"/>
      <c r="E2821" s="553"/>
      <c r="F2821" s="525"/>
      <c r="G2821" s="560"/>
    </row>
    <row r="2822" spans="3:7">
      <c r="C2822" s="551"/>
      <c r="D2822" s="552"/>
      <c r="E2822" s="553"/>
      <c r="F2822" s="525"/>
      <c r="G2822" s="560"/>
    </row>
    <row r="2823" spans="3:7">
      <c r="C2823" s="551"/>
      <c r="D2823" s="552"/>
      <c r="E2823" s="553"/>
      <c r="F2823" s="525"/>
      <c r="G2823" s="560"/>
    </row>
    <row r="2824" spans="3:7">
      <c r="C2824" s="551"/>
      <c r="D2824" s="552"/>
      <c r="E2824" s="553"/>
      <c r="F2824" s="525"/>
      <c r="G2824" s="560"/>
    </row>
    <row r="2825" spans="3:7">
      <c r="C2825" s="551"/>
      <c r="D2825" s="552"/>
      <c r="E2825" s="553"/>
      <c r="F2825" s="525"/>
      <c r="G2825" s="560"/>
    </row>
    <row r="2826" spans="3:7">
      <c r="C2826" s="551"/>
      <c r="D2826" s="552"/>
      <c r="E2826" s="553"/>
      <c r="F2826" s="525"/>
      <c r="G2826" s="560"/>
    </row>
    <row r="2827" spans="3:7">
      <c r="C2827" s="551"/>
      <c r="D2827" s="552"/>
      <c r="E2827" s="553"/>
      <c r="F2827" s="525"/>
      <c r="G2827" s="560"/>
    </row>
    <row r="2828" spans="3:7">
      <c r="C2828" s="551"/>
      <c r="D2828" s="552"/>
      <c r="E2828" s="553"/>
      <c r="F2828" s="525"/>
      <c r="G2828" s="560"/>
    </row>
    <row r="2829" spans="3:7">
      <c r="C2829" s="551"/>
      <c r="D2829" s="552"/>
      <c r="E2829" s="553"/>
      <c r="F2829" s="525"/>
      <c r="G2829" s="560"/>
    </row>
    <row r="2830" spans="3:7">
      <c r="C2830" s="551"/>
      <c r="D2830" s="552"/>
      <c r="E2830" s="553"/>
      <c r="F2830" s="525"/>
      <c r="G2830" s="560"/>
    </row>
    <row r="2831" spans="3:7">
      <c r="C2831" s="551"/>
      <c r="D2831" s="552"/>
      <c r="E2831" s="553"/>
      <c r="F2831" s="525"/>
      <c r="G2831" s="560"/>
    </row>
    <row r="2832" spans="3:7">
      <c r="C2832" s="551"/>
      <c r="D2832" s="552"/>
      <c r="E2832" s="553"/>
      <c r="F2832" s="525"/>
      <c r="G2832" s="560"/>
    </row>
    <row r="2833" spans="3:7">
      <c r="C2833" s="551"/>
      <c r="D2833" s="552"/>
      <c r="E2833" s="553"/>
      <c r="F2833" s="525"/>
      <c r="G2833" s="560"/>
    </row>
    <row r="2834" spans="3:7">
      <c r="C2834" s="551"/>
      <c r="D2834" s="552"/>
      <c r="E2834" s="553"/>
      <c r="F2834" s="525"/>
      <c r="G2834" s="560"/>
    </row>
    <row r="2835" spans="3:7">
      <c r="C2835" s="551"/>
      <c r="D2835" s="552"/>
      <c r="E2835" s="553"/>
      <c r="F2835" s="525"/>
      <c r="G2835" s="560"/>
    </row>
    <row r="2836" spans="3:7">
      <c r="C2836" s="551"/>
      <c r="D2836" s="552"/>
      <c r="E2836" s="553"/>
      <c r="F2836" s="525"/>
      <c r="G2836" s="560"/>
    </row>
    <row r="2837" spans="3:7">
      <c r="C2837" s="551"/>
      <c r="D2837" s="552"/>
      <c r="E2837" s="553"/>
      <c r="F2837" s="525"/>
      <c r="G2837" s="560"/>
    </row>
    <row r="2838" spans="3:7">
      <c r="C2838" s="551"/>
      <c r="D2838" s="552"/>
      <c r="E2838" s="553"/>
      <c r="F2838" s="525"/>
      <c r="G2838" s="560"/>
    </row>
    <row r="2839" spans="3:7">
      <c r="C2839" s="551"/>
      <c r="D2839" s="552"/>
      <c r="E2839" s="553"/>
      <c r="F2839" s="525"/>
      <c r="G2839" s="560"/>
    </row>
    <row r="2840" spans="3:7">
      <c r="C2840" s="551"/>
      <c r="D2840" s="552"/>
      <c r="E2840" s="553"/>
      <c r="F2840" s="525"/>
      <c r="G2840" s="560"/>
    </row>
    <row r="2841" spans="3:7">
      <c r="C2841" s="551"/>
      <c r="D2841" s="552"/>
      <c r="E2841" s="553"/>
      <c r="F2841" s="525"/>
      <c r="G2841" s="560"/>
    </row>
    <row r="2842" spans="3:7">
      <c r="C2842" s="551"/>
      <c r="D2842" s="552"/>
      <c r="E2842" s="553"/>
      <c r="F2842" s="525"/>
      <c r="G2842" s="560"/>
    </row>
    <row r="2843" spans="3:7">
      <c r="C2843" s="551"/>
      <c r="D2843" s="552"/>
      <c r="E2843" s="553"/>
      <c r="F2843" s="525"/>
      <c r="G2843" s="560"/>
    </row>
    <row r="2844" spans="3:7">
      <c r="C2844" s="551"/>
      <c r="D2844" s="552"/>
      <c r="E2844" s="553"/>
      <c r="F2844" s="525"/>
      <c r="G2844" s="560"/>
    </row>
    <row r="2845" spans="3:7">
      <c r="C2845" s="551"/>
      <c r="D2845" s="552"/>
      <c r="E2845" s="553"/>
      <c r="F2845" s="525"/>
      <c r="G2845" s="560"/>
    </row>
    <row r="2846" spans="3:7">
      <c r="C2846" s="551"/>
      <c r="D2846" s="552"/>
      <c r="E2846" s="553"/>
      <c r="F2846" s="525"/>
      <c r="G2846" s="560"/>
    </row>
    <row r="2847" spans="3:7">
      <c r="C2847" s="551"/>
      <c r="D2847" s="552"/>
      <c r="E2847" s="553"/>
      <c r="F2847" s="525"/>
      <c r="G2847" s="560"/>
    </row>
    <row r="2848" spans="3:7">
      <c r="C2848" s="551"/>
      <c r="D2848" s="552"/>
      <c r="E2848" s="553"/>
      <c r="F2848" s="525"/>
      <c r="G2848" s="560"/>
    </row>
    <row r="2849" spans="3:7">
      <c r="C2849" s="551"/>
      <c r="D2849" s="552"/>
      <c r="E2849" s="553"/>
      <c r="F2849" s="525"/>
      <c r="G2849" s="560"/>
    </row>
    <row r="2850" spans="3:7">
      <c r="C2850" s="551"/>
      <c r="D2850" s="552"/>
      <c r="E2850" s="553"/>
      <c r="F2850" s="525"/>
      <c r="G2850" s="560"/>
    </row>
    <row r="2851" spans="3:7">
      <c r="C2851" s="551"/>
      <c r="D2851" s="552"/>
      <c r="E2851" s="553"/>
      <c r="F2851" s="525"/>
      <c r="G2851" s="560"/>
    </row>
    <row r="2852" spans="3:7">
      <c r="C2852" s="551"/>
      <c r="D2852" s="552"/>
      <c r="E2852" s="553"/>
      <c r="F2852" s="525"/>
      <c r="G2852" s="560"/>
    </row>
    <row r="2853" spans="3:7">
      <c r="C2853" s="551"/>
      <c r="D2853" s="552"/>
      <c r="E2853" s="553"/>
      <c r="F2853" s="525"/>
      <c r="G2853" s="560"/>
    </row>
    <row r="2854" spans="3:7">
      <c r="C2854" s="551"/>
      <c r="D2854" s="552"/>
      <c r="E2854" s="553"/>
      <c r="F2854" s="525"/>
      <c r="G2854" s="560"/>
    </row>
    <row r="2855" spans="3:7">
      <c r="C2855" s="551"/>
      <c r="D2855" s="552"/>
      <c r="E2855" s="553"/>
      <c r="F2855" s="525"/>
      <c r="G2855" s="560"/>
    </row>
    <row r="2856" spans="3:7">
      <c r="C2856" s="551"/>
      <c r="D2856" s="552"/>
      <c r="E2856" s="553"/>
      <c r="F2856" s="525"/>
      <c r="G2856" s="560"/>
    </row>
    <row r="2857" spans="3:7">
      <c r="C2857" s="551"/>
      <c r="D2857" s="552"/>
      <c r="E2857" s="553"/>
      <c r="F2857" s="525"/>
      <c r="G2857" s="560"/>
    </row>
    <row r="2858" spans="3:7">
      <c r="C2858" s="551"/>
      <c r="D2858" s="552"/>
      <c r="E2858" s="553"/>
      <c r="F2858" s="525"/>
      <c r="G2858" s="560"/>
    </row>
    <row r="2859" spans="3:7">
      <c r="C2859" s="551"/>
      <c r="D2859" s="552"/>
      <c r="E2859" s="553"/>
      <c r="F2859" s="525"/>
      <c r="G2859" s="560"/>
    </row>
    <row r="2860" spans="3:7">
      <c r="C2860" s="551"/>
      <c r="D2860" s="552"/>
      <c r="E2860" s="553"/>
      <c r="F2860" s="525"/>
      <c r="G2860" s="560"/>
    </row>
    <row r="2861" spans="3:7">
      <c r="C2861" s="551"/>
      <c r="D2861" s="552"/>
      <c r="E2861" s="553"/>
      <c r="F2861" s="525"/>
      <c r="G2861" s="560"/>
    </row>
    <row r="2862" spans="3:7">
      <c r="C2862" s="551"/>
      <c r="D2862" s="552"/>
      <c r="E2862" s="553"/>
      <c r="F2862" s="525"/>
      <c r="G2862" s="560"/>
    </row>
    <row r="2863" spans="3:7">
      <c r="C2863" s="551"/>
      <c r="D2863" s="552"/>
      <c r="E2863" s="553"/>
      <c r="F2863" s="525"/>
      <c r="G2863" s="560"/>
    </row>
    <row r="2864" spans="3:7">
      <c r="C2864" s="551"/>
      <c r="D2864" s="552"/>
      <c r="E2864" s="553"/>
      <c r="F2864" s="525"/>
      <c r="G2864" s="560"/>
    </row>
    <row r="2865" spans="3:7">
      <c r="C2865" s="551"/>
      <c r="D2865" s="552"/>
      <c r="E2865" s="553"/>
      <c r="F2865" s="525"/>
      <c r="G2865" s="560"/>
    </row>
    <row r="2866" spans="3:7">
      <c r="C2866" s="551"/>
      <c r="D2866" s="552"/>
      <c r="E2866" s="553"/>
      <c r="F2866" s="525"/>
      <c r="G2866" s="560"/>
    </row>
    <row r="2867" spans="3:7">
      <c r="C2867" s="551"/>
      <c r="D2867" s="552"/>
      <c r="E2867" s="553"/>
      <c r="F2867" s="525"/>
      <c r="G2867" s="560"/>
    </row>
    <row r="2868" spans="3:7">
      <c r="C2868" s="551"/>
      <c r="D2868" s="552"/>
      <c r="E2868" s="553"/>
      <c r="F2868" s="525"/>
      <c r="G2868" s="560"/>
    </row>
    <row r="2869" spans="3:7">
      <c r="C2869" s="551"/>
      <c r="D2869" s="552"/>
      <c r="E2869" s="553"/>
      <c r="F2869" s="525"/>
      <c r="G2869" s="560"/>
    </row>
    <row r="2870" spans="3:7">
      <c r="C2870" s="551"/>
      <c r="D2870" s="552"/>
      <c r="E2870" s="553"/>
      <c r="F2870" s="525"/>
      <c r="G2870" s="560"/>
    </row>
    <row r="2871" spans="3:7">
      <c r="C2871" s="551"/>
      <c r="D2871" s="552"/>
      <c r="E2871" s="553"/>
      <c r="F2871" s="525"/>
      <c r="G2871" s="560"/>
    </row>
    <row r="2872" spans="3:7">
      <c r="C2872" s="551"/>
      <c r="D2872" s="552"/>
      <c r="E2872" s="553"/>
      <c r="F2872" s="525"/>
      <c r="G2872" s="560"/>
    </row>
    <row r="2873" spans="3:7">
      <c r="C2873" s="551"/>
      <c r="D2873" s="552"/>
      <c r="E2873" s="553"/>
      <c r="F2873" s="525"/>
      <c r="G2873" s="560"/>
    </row>
    <row r="2874" spans="3:7">
      <c r="C2874" s="551"/>
      <c r="D2874" s="552"/>
      <c r="E2874" s="553"/>
      <c r="F2874" s="525"/>
      <c r="G2874" s="560"/>
    </row>
    <row r="2875" spans="3:7">
      <c r="C2875" s="551"/>
      <c r="D2875" s="552"/>
      <c r="E2875" s="553"/>
      <c r="F2875" s="525"/>
      <c r="G2875" s="560"/>
    </row>
    <row r="2876" spans="3:7">
      <c r="C2876" s="551"/>
      <c r="D2876" s="552"/>
      <c r="E2876" s="553"/>
      <c r="F2876" s="525"/>
      <c r="G2876" s="560"/>
    </row>
    <row r="2877" spans="3:7">
      <c r="C2877" s="551"/>
      <c r="D2877" s="552"/>
      <c r="E2877" s="553"/>
      <c r="F2877" s="525"/>
      <c r="G2877" s="560"/>
    </row>
    <row r="2878" spans="3:7">
      <c r="C2878" s="551"/>
      <c r="D2878" s="552"/>
      <c r="E2878" s="553"/>
      <c r="F2878" s="525"/>
      <c r="G2878" s="560"/>
    </row>
    <row r="2879" spans="3:7">
      <c r="C2879" s="551"/>
      <c r="D2879" s="552"/>
      <c r="E2879" s="553"/>
      <c r="F2879" s="525"/>
      <c r="G2879" s="560"/>
    </row>
    <row r="2880" spans="3:7">
      <c r="C2880" s="551"/>
      <c r="D2880" s="552"/>
      <c r="E2880" s="553"/>
      <c r="F2880" s="525"/>
      <c r="G2880" s="560"/>
    </row>
    <row r="2881" spans="3:7">
      <c r="C2881" s="551"/>
      <c r="D2881" s="552"/>
      <c r="E2881" s="553"/>
      <c r="F2881" s="525"/>
      <c r="G2881" s="560"/>
    </row>
    <row r="2882" spans="3:7">
      <c r="C2882" s="551"/>
      <c r="D2882" s="552"/>
      <c r="E2882" s="553"/>
      <c r="F2882" s="525"/>
      <c r="G2882" s="560"/>
    </row>
    <row r="2883" spans="3:7">
      <c r="C2883" s="551"/>
      <c r="D2883" s="552"/>
      <c r="E2883" s="553"/>
      <c r="F2883" s="525"/>
      <c r="G2883" s="560"/>
    </row>
    <row r="2884" spans="3:7">
      <c r="C2884" s="551"/>
      <c r="D2884" s="552"/>
      <c r="E2884" s="553"/>
      <c r="F2884" s="525"/>
      <c r="G2884" s="560"/>
    </row>
    <row r="2885" spans="3:7">
      <c r="C2885" s="551"/>
      <c r="D2885" s="552"/>
      <c r="E2885" s="553"/>
      <c r="F2885" s="525"/>
      <c r="G2885" s="560"/>
    </row>
    <row r="2886" spans="3:7">
      <c r="C2886" s="551"/>
      <c r="D2886" s="552"/>
      <c r="E2886" s="553"/>
      <c r="F2886" s="525"/>
      <c r="G2886" s="560"/>
    </row>
    <row r="2887" spans="3:7">
      <c r="C2887" s="551"/>
      <c r="D2887" s="552"/>
      <c r="E2887" s="553"/>
      <c r="F2887" s="525"/>
      <c r="G2887" s="560"/>
    </row>
    <row r="2888" spans="3:7">
      <c r="C2888" s="551"/>
      <c r="D2888" s="552"/>
      <c r="E2888" s="553"/>
      <c r="F2888" s="525"/>
      <c r="G2888" s="560"/>
    </row>
    <row r="2889" spans="3:7">
      <c r="C2889" s="551"/>
      <c r="D2889" s="552"/>
      <c r="E2889" s="553"/>
      <c r="F2889" s="525"/>
      <c r="G2889" s="560"/>
    </row>
    <row r="2890" spans="3:7">
      <c r="C2890" s="551"/>
      <c r="D2890" s="552"/>
      <c r="E2890" s="553"/>
      <c r="F2890" s="525"/>
      <c r="G2890" s="560"/>
    </row>
    <row r="2891" spans="3:7">
      <c r="C2891" s="551"/>
      <c r="D2891" s="552"/>
      <c r="E2891" s="553"/>
      <c r="F2891" s="525"/>
      <c r="G2891" s="560"/>
    </row>
    <row r="2892" spans="3:7">
      <c r="C2892" s="551"/>
      <c r="D2892" s="552"/>
      <c r="E2892" s="553"/>
      <c r="F2892" s="525"/>
      <c r="G2892" s="560"/>
    </row>
    <row r="2893" spans="3:7">
      <c r="C2893" s="551"/>
      <c r="D2893" s="552"/>
      <c r="E2893" s="553"/>
      <c r="F2893" s="525"/>
      <c r="G2893" s="560"/>
    </row>
    <row r="2894" spans="3:7">
      <c r="C2894" s="551"/>
      <c r="D2894" s="552"/>
      <c r="E2894" s="553"/>
      <c r="F2894" s="525"/>
      <c r="G2894" s="560"/>
    </row>
    <row r="2895" spans="3:7">
      <c r="C2895" s="551"/>
      <c r="D2895" s="552"/>
      <c r="E2895" s="553"/>
      <c r="F2895" s="525"/>
      <c r="G2895" s="560"/>
    </row>
    <row r="2896" spans="3:7">
      <c r="C2896" s="551"/>
      <c r="D2896" s="552"/>
      <c r="E2896" s="553"/>
      <c r="F2896" s="525"/>
      <c r="G2896" s="560"/>
    </row>
    <row r="2897" spans="3:7">
      <c r="C2897" s="551"/>
      <c r="D2897" s="552"/>
      <c r="E2897" s="553"/>
      <c r="F2897" s="525"/>
      <c r="G2897" s="560"/>
    </row>
    <row r="2898" spans="3:7">
      <c r="C2898" s="551"/>
      <c r="D2898" s="552"/>
      <c r="E2898" s="553"/>
      <c r="F2898" s="525"/>
      <c r="G2898" s="560"/>
    </row>
    <row r="2899" spans="3:7">
      <c r="C2899" s="551"/>
      <c r="D2899" s="552"/>
      <c r="E2899" s="553"/>
      <c r="F2899" s="525"/>
      <c r="G2899" s="560"/>
    </row>
    <row r="2900" spans="3:7">
      <c r="C2900" s="551"/>
      <c r="D2900" s="552"/>
      <c r="E2900" s="553"/>
      <c r="F2900" s="525"/>
      <c r="G2900" s="560"/>
    </row>
    <row r="2901" spans="3:7">
      <c r="C2901" s="551"/>
      <c r="D2901" s="552"/>
      <c r="E2901" s="553"/>
      <c r="F2901" s="525"/>
      <c r="G2901" s="560"/>
    </row>
    <row r="2902" spans="3:7">
      <c r="C2902" s="551"/>
      <c r="D2902" s="552"/>
      <c r="E2902" s="553"/>
      <c r="F2902" s="525"/>
      <c r="G2902" s="560"/>
    </row>
    <row r="2903" spans="3:7">
      <c r="C2903" s="551"/>
      <c r="D2903" s="552"/>
      <c r="E2903" s="553"/>
      <c r="F2903" s="525"/>
      <c r="G2903" s="560"/>
    </row>
    <row r="2904" spans="3:7">
      <c r="C2904" s="551"/>
      <c r="D2904" s="552"/>
      <c r="E2904" s="553"/>
      <c r="F2904" s="525"/>
      <c r="G2904" s="560"/>
    </row>
    <row r="2905" spans="3:7">
      <c r="C2905" s="551"/>
      <c r="D2905" s="552"/>
      <c r="E2905" s="553"/>
      <c r="F2905" s="525"/>
      <c r="G2905" s="560"/>
    </row>
    <row r="2906" spans="3:7">
      <c r="C2906" s="551"/>
      <c r="D2906" s="552"/>
      <c r="E2906" s="553"/>
      <c r="F2906" s="525"/>
      <c r="G2906" s="560"/>
    </row>
    <row r="2907" spans="3:7">
      <c r="C2907" s="551"/>
      <c r="D2907" s="552"/>
      <c r="E2907" s="553"/>
      <c r="F2907" s="525"/>
      <c r="G2907" s="560"/>
    </row>
    <row r="2908" spans="3:7">
      <c r="C2908" s="551"/>
      <c r="D2908" s="552"/>
      <c r="E2908" s="553"/>
      <c r="F2908" s="525"/>
      <c r="G2908" s="560"/>
    </row>
    <row r="2909" spans="3:7">
      <c r="C2909" s="551"/>
      <c r="D2909" s="552"/>
      <c r="E2909" s="553"/>
      <c r="F2909" s="525"/>
      <c r="G2909" s="560"/>
    </row>
    <row r="2910" spans="3:7">
      <c r="C2910" s="551"/>
      <c r="D2910" s="552"/>
      <c r="E2910" s="553"/>
      <c r="F2910" s="525"/>
      <c r="G2910" s="560"/>
    </row>
    <row r="2911" spans="3:7">
      <c r="C2911" s="551"/>
      <c r="D2911" s="552"/>
      <c r="E2911" s="553"/>
      <c r="F2911" s="525"/>
      <c r="G2911" s="560"/>
    </row>
    <row r="2912" spans="3:7">
      <c r="C2912" s="551"/>
      <c r="D2912" s="552"/>
      <c r="E2912" s="553"/>
      <c r="F2912" s="525"/>
      <c r="G2912" s="560"/>
    </row>
    <row r="2913" spans="3:7">
      <c r="C2913" s="551"/>
      <c r="D2913" s="552"/>
      <c r="E2913" s="553"/>
      <c r="F2913" s="525"/>
      <c r="G2913" s="560"/>
    </row>
    <row r="2914" spans="3:7">
      <c r="C2914" s="551"/>
      <c r="D2914" s="552"/>
      <c r="E2914" s="553"/>
      <c r="F2914" s="525"/>
      <c r="G2914" s="560"/>
    </row>
    <row r="2915" spans="3:7">
      <c r="C2915" s="551"/>
      <c r="D2915" s="552"/>
      <c r="E2915" s="553"/>
      <c r="F2915" s="525"/>
      <c r="G2915" s="560"/>
    </row>
    <row r="2916" spans="3:7">
      <c r="C2916" s="551"/>
      <c r="D2916" s="552"/>
      <c r="E2916" s="553"/>
      <c r="F2916" s="525"/>
      <c r="G2916" s="560"/>
    </row>
    <row r="2917" spans="3:7">
      <c r="C2917" s="551"/>
      <c r="D2917" s="552"/>
      <c r="E2917" s="553"/>
      <c r="F2917" s="525"/>
      <c r="G2917" s="560"/>
    </row>
    <row r="2918" spans="3:7">
      <c r="C2918" s="551"/>
      <c r="D2918" s="552"/>
      <c r="E2918" s="553"/>
      <c r="F2918" s="525"/>
      <c r="G2918" s="560"/>
    </row>
    <row r="2919" spans="3:7">
      <c r="C2919" s="551"/>
      <c r="D2919" s="552"/>
      <c r="E2919" s="553"/>
      <c r="F2919" s="525"/>
      <c r="G2919" s="560"/>
    </row>
    <row r="2920" spans="3:7">
      <c r="C2920" s="551"/>
      <c r="D2920" s="552"/>
      <c r="E2920" s="553"/>
      <c r="F2920" s="525"/>
      <c r="G2920" s="560"/>
    </row>
    <row r="2921" spans="3:7">
      <c r="C2921" s="551"/>
      <c r="D2921" s="552"/>
      <c r="E2921" s="553"/>
      <c r="F2921" s="525"/>
      <c r="G2921" s="560"/>
    </row>
    <row r="2922" spans="3:7">
      <c r="C2922" s="551"/>
      <c r="D2922" s="552"/>
      <c r="E2922" s="553"/>
      <c r="F2922" s="525"/>
      <c r="G2922" s="560"/>
    </row>
    <row r="2923" spans="3:7">
      <c r="C2923" s="551"/>
      <c r="D2923" s="552"/>
      <c r="E2923" s="553"/>
      <c r="F2923" s="525"/>
      <c r="G2923" s="560"/>
    </row>
    <row r="2924" spans="3:7">
      <c r="C2924" s="551"/>
      <c r="D2924" s="552"/>
      <c r="E2924" s="553"/>
      <c r="F2924" s="525"/>
      <c r="G2924" s="560"/>
    </row>
    <row r="2925" spans="3:7">
      <c r="C2925" s="551"/>
      <c r="D2925" s="552"/>
      <c r="E2925" s="553"/>
      <c r="F2925" s="525"/>
      <c r="G2925" s="560"/>
    </row>
    <row r="2926" spans="3:7">
      <c r="C2926" s="551"/>
      <c r="D2926" s="552"/>
      <c r="E2926" s="553"/>
      <c r="F2926" s="525"/>
      <c r="G2926" s="560"/>
    </row>
    <row r="2927" spans="3:7">
      <c r="C2927" s="551"/>
      <c r="D2927" s="552"/>
      <c r="E2927" s="553"/>
      <c r="F2927" s="525"/>
      <c r="G2927" s="560"/>
    </row>
    <row r="2928" spans="3:7">
      <c r="C2928" s="551"/>
      <c r="D2928" s="552"/>
      <c r="E2928" s="553"/>
      <c r="F2928" s="525"/>
      <c r="G2928" s="560"/>
    </row>
    <row r="2929" spans="3:7">
      <c r="C2929" s="551"/>
      <c r="D2929" s="552"/>
      <c r="E2929" s="553"/>
      <c r="F2929" s="525"/>
      <c r="G2929" s="560"/>
    </row>
    <row r="2930" spans="3:7">
      <c r="C2930" s="551"/>
      <c r="D2930" s="552"/>
      <c r="E2930" s="553"/>
      <c r="F2930" s="525"/>
      <c r="G2930" s="560"/>
    </row>
    <row r="2931" spans="3:7">
      <c r="C2931" s="551"/>
      <c r="D2931" s="552"/>
      <c r="E2931" s="553"/>
      <c r="F2931" s="525"/>
      <c r="G2931" s="560"/>
    </row>
    <row r="2932" spans="3:7">
      <c r="C2932" s="551"/>
      <c r="D2932" s="552"/>
      <c r="E2932" s="553"/>
      <c r="F2932" s="525"/>
      <c r="G2932" s="560"/>
    </row>
    <row r="2933" spans="3:7">
      <c r="C2933" s="551"/>
      <c r="D2933" s="552"/>
      <c r="E2933" s="553"/>
      <c r="F2933" s="525"/>
      <c r="G2933" s="560"/>
    </row>
    <row r="2934" spans="3:7">
      <c r="C2934" s="551"/>
      <c r="D2934" s="552"/>
      <c r="E2934" s="553"/>
      <c r="F2934" s="525"/>
      <c r="G2934" s="560"/>
    </row>
    <row r="2935" spans="3:7">
      <c r="C2935" s="551"/>
      <c r="D2935" s="552"/>
      <c r="E2935" s="553"/>
      <c r="F2935" s="525"/>
      <c r="G2935" s="560"/>
    </row>
    <row r="2936" spans="3:7">
      <c r="C2936" s="551"/>
      <c r="D2936" s="552"/>
      <c r="E2936" s="553"/>
      <c r="F2936" s="525"/>
      <c r="G2936" s="560"/>
    </row>
    <row r="2937" spans="3:7">
      <c r="C2937" s="551"/>
      <c r="D2937" s="552"/>
      <c r="E2937" s="553"/>
      <c r="F2937" s="525"/>
      <c r="G2937" s="560"/>
    </row>
    <row r="2938" spans="3:7">
      <c r="C2938" s="551"/>
      <c r="D2938" s="552"/>
      <c r="E2938" s="553"/>
      <c r="F2938" s="525"/>
      <c r="G2938" s="560"/>
    </row>
    <row r="2939" spans="3:7">
      <c r="C2939" s="551"/>
      <c r="D2939" s="552"/>
      <c r="E2939" s="553"/>
      <c r="F2939" s="525"/>
      <c r="G2939" s="560"/>
    </row>
    <row r="2940" spans="3:7">
      <c r="C2940" s="551"/>
      <c r="D2940" s="552"/>
      <c r="E2940" s="553"/>
      <c r="F2940" s="525"/>
      <c r="G2940" s="560"/>
    </row>
    <row r="2941" spans="3:7">
      <c r="C2941" s="551"/>
      <c r="D2941" s="552"/>
      <c r="E2941" s="553"/>
      <c r="F2941" s="525"/>
      <c r="G2941" s="560"/>
    </row>
    <row r="2942" spans="3:7">
      <c r="C2942" s="551"/>
      <c r="D2942" s="552"/>
      <c r="E2942" s="553"/>
      <c r="F2942" s="525"/>
      <c r="G2942" s="560"/>
    </row>
    <row r="2943" spans="3:7">
      <c r="C2943" s="551"/>
      <c r="D2943" s="552"/>
      <c r="E2943" s="553"/>
      <c r="F2943" s="525"/>
      <c r="G2943" s="560"/>
    </row>
    <row r="2944" spans="3:7">
      <c r="C2944" s="551"/>
      <c r="D2944" s="552"/>
      <c r="E2944" s="553"/>
      <c r="F2944" s="525"/>
      <c r="G2944" s="560"/>
    </row>
    <row r="2945" spans="3:7">
      <c r="C2945" s="551"/>
      <c r="D2945" s="552"/>
      <c r="E2945" s="553"/>
      <c r="F2945" s="525"/>
      <c r="G2945" s="560"/>
    </row>
    <row r="2946" spans="3:7">
      <c r="C2946" s="551"/>
      <c r="D2946" s="552"/>
      <c r="E2946" s="553"/>
      <c r="F2946" s="525"/>
      <c r="G2946" s="560"/>
    </row>
    <row r="2947" spans="3:7">
      <c r="C2947" s="551"/>
      <c r="D2947" s="552"/>
      <c r="E2947" s="553"/>
      <c r="F2947" s="525"/>
      <c r="G2947" s="560"/>
    </row>
    <row r="2948" spans="3:7">
      <c r="C2948" s="551"/>
      <c r="D2948" s="552"/>
      <c r="E2948" s="553"/>
      <c r="F2948" s="525"/>
      <c r="G2948" s="560"/>
    </row>
    <row r="2949" spans="3:7">
      <c r="C2949" s="551"/>
      <c r="D2949" s="552"/>
      <c r="E2949" s="553"/>
      <c r="F2949" s="525"/>
      <c r="G2949" s="560"/>
    </row>
    <row r="2950" spans="3:7">
      <c r="C2950" s="551"/>
      <c r="D2950" s="552"/>
      <c r="E2950" s="553"/>
      <c r="F2950" s="525"/>
      <c r="G2950" s="560"/>
    </row>
    <row r="2951" spans="3:7">
      <c r="C2951" s="551"/>
      <c r="D2951" s="552"/>
      <c r="E2951" s="553"/>
      <c r="F2951" s="525"/>
      <c r="G2951" s="560"/>
    </row>
    <row r="2952" spans="3:7">
      <c r="C2952" s="551"/>
      <c r="D2952" s="552"/>
      <c r="E2952" s="553"/>
      <c r="F2952" s="525"/>
      <c r="G2952" s="560"/>
    </row>
    <row r="2953" spans="3:7">
      <c r="C2953" s="551"/>
      <c r="D2953" s="552"/>
      <c r="E2953" s="553"/>
      <c r="F2953" s="525"/>
      <c r="G2953" s="560"/>
    </row>
    <row r="2954" spans="3:7">
      <c r="C2954" s="551"/>
      <c r="D2954" s="552"/>
      <c r="E2954" s="553"/>
      <c r="F2954" s="525"/>
      <c r="G2954" s="560"/>
    </row>
    <row r="2955" spans="3:7">
      <c r="C2955" s="551"/>
      <c r="D2955" s="552"/>
      <c r="E2955" s="553"/>
      <c r="F2955" s="525"/>
      <c r="G2955" s="560"/>
    </row>
    <row r="2956" spans="3:7">
      <c r="C2956" s="551"/>
      <c r="D2956" s="552"/>
      <c r="E2956" s="553"/>
      <c r="F2956" s="525"/>
      <c r="G2956" s="560"/>
    </row>
    <row r="2957" spans="3:7">
      <c r="C2957" s="551"/>
      <c r="D2957" s="552"/>
      <c r="E2957" s="553"/>
      <c r="F2957" s="525"/>
      <c r="G2957" s="560"/>
    </row>
    <row r="2958" spans="3:7">
      <c r="C2958" s="551"/>
      <c r="D2958" s="552"/>
      <c r="E2958" s="553"/>
      <c r="F2958" s="525"/>
      <c r="G2958" s="560"/>
    </row>
    <row r="2959" spans="3:7">
      <c r="C2959" s="551"/>
      <c r="D2959" s="552"/>
      <c r="E2959" s="553"/>
      <c r="F2959" s="525"/>
      <c r="G2959" s="560"/>
    </row>
    <row r="2960" spans="3:7">
      <c r="C2960" s="551"/>
      <c r="D2960" s="552"/>
      <c r="E2960" s="553"/>
      <c r="F2960" s="525"/>
      <c r="G2960" s="560"/>
    </row>
    <row r="2961" spans="3:7">
      <c r="C2961" s="551"/>
      <c r="D2961" s="552"/>
      <c r="E2961" s="553"/>
      <c r="F2961" s="525"/>
      <c r="G2961" s="560"/>
    </row>
    <row r="2962" spans="3:7">
      <c r="C2962" s="551"/>
      <c r="D2962" s="552"/>
      <c r="E2962" s="553"/>
      <c r="F2962" s="525"/>
      <c r="G2962" s="560"/>
    </row>
    <row r="2963" spans="3:7">
      <c r="C2963" s="551"/>
      <c r="D2963" s="552"/>
      <c r="E2963" s="553"/>
      <c r="F2963" s="525"/>
      <c r="G2963" s="560"/>
    </row>
    <row r="2964" spans="3:7">
      <c r="C2964" s="551"/>
      <c r="D2964" s="552"/>
      <c r="E2964" s="553"/>
      <c r="F2964" s="525"/>
      <c r="G2964" s="560"/>
    </row>
    <row r="2965" spans="3:7">
      <c r="C2965" s="551"/>
      <c r="D2965" s="552"/>
      <c r="E2965" s="553"/>
      <c r="F2965" s="525"/>
      <c r="G2965" s="560"/>
    </row>
    <row r="2966" spans="3:7">
      <c r="C2966" s="551"/>
      <c r="D2966" s="552"/>
      <c r="E2966" s="553"/>
      <c r="F2966" s="525"/>
      <c r="G2966" s="560"/>
    </row>
    <row r="2967" spans="3:7">
      <c r="C2967" s="551"/>
      <c r="D2967" s="552"/>
      <c r="E2967" s="553"/>
      <c r="F2967" s="525"/>
      <c r="G2967" s="560"/>
    </row>
    <row r="2968" spans="3:7">
      <c r="C2968" s="551"/>
      <c r="D2968" s="552"/>
      <c r="E2968" s="553"/>
      <c r="F2968" s="525"/>
      <c r="G2968" s="560"/>
    </row>
    <row r="2969" spans="3:7">
      <c r="C2969" s="551"/>
      <c r="D2969" s="552"/>
      <c r="E2969" s="553"/>
      <c r="F2969" s="525"/>
      <c r="G2969" s="560"/>
    </row>
    <row r="2970" spans="3:7">
      <c r="C2970" s="551"/>
      <c r="D2970" s="552"/>
      <c r="E2970" s="553"/>
      <c r="F2970" s="525"/>
      <c r="G2970" s="560"/>
    </row>
    <row r="2971" spans="3:7">
      <c r="C2971" s="551"/>
      <c r="D2971" s="552"/>
      <c r="E2971" s="553"/>
      <c r="F2971" s="525"/>
      <c r="G2971" s="560"/>
    </row>
    <row r="2972" spans="3:7">
      <c r="C2972" s="551"/>
      <c r="D2972" s="552"/>
      <c r="E2972" s="553"/>
      <c r="F2972" s="525"/>
      <c r="G2972" s="560"/>
    </row>
    <row r="2973" spans="3:7">
      <c r="C2973" s="551"/>
      <c r="D2973" s="552"/>
      <c r="E2973" s="553"/>
      <c r="F2973" s="525"/>
      <c r="G2973" s="560"/>
    </row>
    <row r="2974" spans="3:7">
      <c r="C2974" s="551"/>
      <c r="D2974" s="552"/>
      <c r="E2974" s="553"/>
      <c r="F2974" s="525"/>
      <c r="G2974" s="560"/>
    </row>
    <row r="2975" spans="3:7">
      <c r="C2975" s="551"/>
      <c r="D2975" s="552"/>
      <c r="E2975" s="553"/>
      <c r="F2975" s="525"/>
      <c r="G2975" s="560"/>
    </row>
    <row r="2976" spans="3:7">
      <c r="C2976" s="551"/>
      <c r="D2976" s="552"/>
      <c r="E2976" s="553"/>
      <c r="F2976" s="525"/>
      <c r="G2976" s="560"/>
    </row>
    <row r="2977" spans="3:7">
      <c r="C2977" s="551"/>
      <c r="D2977" s="552"/>
      <c r="E2977" s="553"/>
      <c r="F2977" s="525"/>
      <c r="G2977" s="560"/>
    </row>
    <row r="2978" spans="3:7">
      <c r="C2978" s="551"/>
      <c r="D2978" s="552"/>
      <c r="E2978" s="553"/>
      <c r="F2978" s="525"/>
      <c r="G2978" s="560"/>
    </row>
    <row r="2979" spans="3:7">
      <c r="C2979" s="551"/>
      <c r="D2979" s="552"/>
      <c r="E2979" s="553"/>
      <c r="F2979" s="525"/>
      <c r="G2979" s="560"/>
    </row>
    <row r="2980" spans="3:7">
      <c r="C2980" s="551"/>
      <c r="D2980" s="552"/>
      <c r="E2980" s="553"/>
      <c r="F2980" s="525"/>
      <c r="G2980" s="560"/>
    </row>
    <row r="2981" spans="3:7">
      <c r="C2981" s="551"/>
      <c r="D2981" s="552"/>
      <c r="E2981" s="553"/>
      <c r="F2981" s="525"/>
      <c r="G2981" s="560"/>
    </row>
    <row r="2982" spans="3:7">
      <c r="C2982" s="551"/>
      <c r="D2982" s="552"/>
      <c r="E2982" s="553"/>
      <c r="F2982" s="525"/>
      <c r="G2982" s="560"/>
    </row>
    <row r="2983" spans="3:7">
      <c r="C2983" s="551"/>
      <c r="D2983" s="552"/>
      <c r="E2983" s="553"/>
      <c r="F2983" s="525"/>
      <c r="G2983" s="560"/>
    </row>
    <row r="2984" spans="3:7">
      <c r="C2984" s="551"/>
      <c r="D2984" s="552"/>
      <c r="E2984" s="553"/>
      <c r="F2984" s="525"/>
      <c r="G2984" s="560"/>
    </row>
    <row r="2985" spans="3:7">
      <c r="C2985" s="551"/>
      <c r="D2985" s="552"/>
      <c r="E2985" s="553"/>
      <c r="F2985" s="525"/>
      <c r="G2985" s="560"/>
    </row>
    <row r="2986" spans="3:7">
      <c r="C2986" s="551"/>
      <c r="D2986" s="552"/>
      <c r="E2986" s="553"/>
      <c r="F2986" s="525"/>
      <c r="G2986" s="560"/>
    </row>
    <row r="2987" spans="3:7">
      <c r="C2987" s="551"/>
      <c r="D2987" s="552"/>
      <c r="E2987" s="553"/>
      <c r="F2987" s="525"/>
      <c r="G2987" s="560"/>
    </row>
    <row r="2988" spans="3:7">
      <c r="C2988" s="551"/>
      <c r="D2988" s="552"/>
      <c r="E2988" s="553"/>
      <c r="F2988" s="525"/>
      <c r="G2988" s="560"/>
    </row>
    <row r="2989" spans="3:7">
      <c r="C2989" s="551"/>
      <c r="D2989" s="552"/>
      <c r="E2989" s="553"/>
      <c r="F2989" s="525"/>
      <c r="G2989" s="560"/>
    </row>
    <row r="2990" spans="3:7">
      <c r="C2990" s="551"/>
      <c r="D2990" s="552"/>
      <c r="E2990" s="553"/>
      <c r="F2990" s="525"/>
      <c r="G2990" s="560"/>
    </row>
    <row r="2991" spans="3:7">
      <c r="C2991" s="551"/>
      <c r="D2991" s="552"/>
      <c r="E2991" s="553"/>
      <c r="F2991" s="525"/>
      <c r="G2991" s="560"/>
    </row>
    <row r="2992" spans="3:7">
      <c r="C2992" s="551"/>
      <c r="D2992" s="552"/>
      <c r="E2992" s="553"/>
      <c r="F2992" s="525"/>
      <c r="G2992" s="560"/>
    </row>
    <row r="2993" spans="3:7">
      <c r="C2993" s="551"/>
      <c r="D2993" s="552"/>
      <c r="E2993" s="553"/>
      <c r="F2993" s="525"/>
      <c r="G2993" s="560"/>
    </row>
    <row r="2994" spans="3:7">
      <c r="C2994" s="551"/>
      <c r="D2994" s="552"/>
      <c r="E2994" s="553"/>
      <c r="F2994" s="525"/>
      <c r="G2994" s="560"/>
    </row>
    <row r="2995" spans="3:7">
      <c r="C2995" s="551"/>
      <c r="D2995" s="552"/>
      <c r="E2995" s="553"/>
      <c r="F2995" s="525"/>
      <c r="G2995" s="560"/>
    </row>
    <row r="2996" spans="3:7">
      <c r="C2996" s="551"/>
      <c r="D2996" s="552"/>
      <c r="E2996" s="553"/>
      <c r="F2996" s="525"/>
      <c r="G2996" s="560"/>
    </row>
    <row r="2997" spans="3:7">
      <c r="C2997" s="551"/>
      <c r="D2997" s="552"/>
      <c r="E2997" s="553"/>
      <c r="F2997" s="525"/>
      <c r="G2997" s="560"/>
    </row>
    <row r="2998" spans="3:7">
      <c r="C2998" s="551"/>
      <c r="D2998" s="552"/>
      <c r="E2998" s="553"/>
      <c r="F2998" s="525"/>
      <c r="G2998" s="560"/>
    </row>
    <row r="2999" spans="3:7">
      <c r="C2999" s="551"/>
      <c r="D2999" s="552"/>
      <c r="E2999" s="553"/>
      <c r="F2999" s="525"/>
      <c r="G2999" s="560"/>
    </row>
    <row r="3000" spans="3:7">
      <c r="C3000" s="551"/>
      <c r="D3000" s="552"/>
      <c r="E3000" s="553"/>
      <c r="F3000" s="525"/>
      <c r="G3000" s="560"/>
    </row>
    <row r="3001" spans="3:7">
      <c r="C3001" s="551"/>
      <c r="D3001" s="552"/>
      <c r="E3001" s="553"/>
      <c r="F3001" s="525"/>
      <c r="G3001" s="560"/>
    </row>
    <row r="3002" spans="3:7">
      <c r="C3002" s="551"/>
      <c r="D3002" s="552"/>
      <c r="E3002" s="553"/>
      <c r="F3002" s="525"/>
      <c r="G3002" s="560"/>
    </row>
    <row r="3003" spans="3:7">
      <c r="C3003" s="551"/>
      <c r="D3003" s="552"/>
      <c r="E3003" s="553"/>
      <c r="F3003" s="525"/>
      <c r="G3003" s="560"/>
    </row>
    <row r="3004" spans="3:7">
      <c r="C3004" s="551"/>
      <c r="D3004" s="552"/>
      <c r="E3004" s="553"/>
      <c r="F3004" s="525"/>
      <c r="G3004" s="560"/>
    </row>
    <row r="3005" spans="3:7">
      <c r="C3005" s="551"/>
      <c r="D3005" s="552"/>
      <c r="E3005" s="553"/>
      <c r="F3005" s="525"/>
      <c r="G3005" s="560"/>
    </row>
    <row r="3006" spans="3:7">
      <c r="D3006" s="552"/>
      <c r="E3006" s="553"/>
      <c r="F3006" s="525"/>
      <c r="G3006" s="560"/>
    </row>
  </sheetData>
  <sheetProtection algorithmName="SHA-512" hashValue="LCZhftvAGngkj5jgm9/25Q1j8i/ZAYq39tLun2t27dtXTnJ2F55/NvvedEb8sJmpr1UQZis6aPfkq8Mx9H7y5Q==" saltValue="5rNuANqjO0mf2jMw+AJAkQ==" spinCount="100000" sheet="1" objects="1" scenarios="1" formatColumns="0"/>
  <pageMargins left="0.70866141732283472" right="0.31496062992125984"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4"/>
  <sheetViews>
    <sheetView view="pageBreakPreview" zoomScaleNormal="100" zoomScaleSheetLayoutView="100" workbookViewId="0">
      <selection activeCell="L23" sqref="L23"/>
    </sheetView>
  </sheetViews>
  <sheetFormatPr defaultRowHeight="15"/>
  <cols>
    <col min="6" max="6" width="22.140625" customWidth="1"/>
    <col min="7" max="7" width="15.42578125" bestFit="1" customWidth="1"/>
    <col min="8" max="8" width="15.5703125" customWidth="1"/>
    <col min="9" max="9" width="9.85546875" bestFit="1" customWidth="1"/>
  </cols>
  <sheetData>
    <row r="1" spans="1:9" ht="15.75">
      <c r="A1" s="1347" t="s">
        <v>461</v>
      </c>
      <c r="B1" s="1347"/>
      <c r="C1" s="1347"/>
      <c r="D1" s="1347"/>
      <c r="E1" s="1347"/>
      <c r="F1" s="1347"/>
      <c r="G1" s="1347"/>
    </row>
    <row r="2" spans="1:9">
      <c r="C2" s="1348" t="s">
        <v>477</v>
      </c>
      <c r="D2" s="1348"/>
      <c r="E2" s="1348"/>
      <c r="F2" s="1348"/>
    </row>
    <row r="5" spans="1:9" ht="15.75">
      <c r="B5" s="3"/>
      <c r="C5" s="3"/>
      <c r="D5" s="3"/>
      <c r="E5" s="3"/>
      <c r="F5" s="3"/>
      <c r="G5" s="4"/>
      <c r="H5" s="3"/>
    </row>
    <row r="6" spans="1:9" ht="15.75">
      <c r="B6" s="3"/>
      <c r="C6" s="3"/>
      <c r="D6" s="3"/>
      <c r="E6" s="3"/>
      <c r="F6" s="3"/>
      <c r="G6" s="4"/>
      <c r="H6" s="3"/>
    </row>
    <row r="7" spans="1:9" ht="15.75">
      <c r="B7" s="3"/>
      <c r="C7" s="4" t="s">
        <v>77</v>
      </c>
      <c r="D7" s="4"/>
      <c r="E7" s="4"/>
      <c r="F7" s="3"/>
      <c r="G7" s="4"/>
      <c r="H7" s="3"/>
    </row>
    <row r="8" spans="1:9" ht="16.5" thickBot="1">
      <c r="B8" s="6"/>
      <c r="C8" s="6"/>
      <c r="D8" s="6"/>
      <c r="E8" s="6"/>
      <c r="F8" s="6"/>
      <c r="G8" s="7"/>
      <c r="H8" s="3"/>
    </row>
    <row r="9" spans="1:9" ht="15.75">
      <c r="B9" s="3"/>
      <c r="C9" s="3"/>
      <c r="D9" s="3"/>
      <c r="E9" s="3"/>
      <c r="F9" s="3"/>
      <c r="G9" s="4"/>
      <c r="H9" s="3"/>
    </row>
    <row r="10" spans="1:9" ht="15.75">
      <c r="B10" s="2" t="s">
        <v>0</v>
      </c>
      <c r="C10" s="8" t="s">
        <v>1</v>
      </c>
      <c r="D10" s="4"/>
      <c r="E10" s="4"/>
      <c r="F10" s="4"/>
      <c r="G10" s="9">
        <f>'Predračun - MOTORNI'!G74</f>
        <v>0</v>
      </c>
      <c r="H10" s="9"/>
      <c r="I10" s="15"/>
    </row>
    <row r="11" spans="1:9" ht="15.75">
      <c r="B11" s="14"/>
      <c r="C11" s="4"/>
      <c r="D11" s="4"/>
      <c r="E11" s="4"/>
      <c r="F11" s="4"/>
      <c r="G11" s="4"/>
      <c r="H11" s="4"/>
      <c r="I11" s="15"/>
    </row>
    <row r="12" spans="1:9" ht="15.75">
      <c r="B12" s="14" t="s">
        <v>29</v>
      </c>
      <c r="C12" s="4" t="s">
        <v>87</v>
      </c>
      <c r="D12" s="4"/>
      <c r="E12" s="4"/>
      <c r="F12" s="4"/>
      <c r="G12" s="9">
        <f>'Predračun - MOTORNI'!G123</f>
        <v>0</v>
      </c>
      <c r="H12" s="9"/>
      <c r="I12" s="15"/>
    </row>
    <row r="13" spans="1:9" ht="15.75">
      <c r="B13" s="14"/>
      <c r="C13" s="4"/>
      <c r="D13" s="4"/>
      <c r="E13" s="4"/>
      <c r="F13" s="4"/>
      <c r="G13" s="4"/>
      <c r="H13" s="4"/>
      <c r="I13" s="15"/>
    </row>
    <row r="14" spans="1:9" ht="15.75">
      <c r="B14" s="14" t="s">
        <v>36</v>
      </c>
      <c r="C14" s="4" t="s">
        <v>37</v>
      </c>
      <c r="D14" s="4"/>
      <c r="E14" s="4"/>
      <c r="F14" s="4"/>
      <c r="G14" s="9">
        <f>'Predračun - MOTORNI'!G216</f>
        <v>0</v>
      </c>
      <c r="H14" s="9"/>
      <c r="I14" s="15"/>
    </row>
    <row r="15" spans="1:9" ht="15.75">
      <c r="B15" s="14"/>
      <c r="C15" s="4"/>
      <c r="D15" s="4"/>
      <c r="E15" s="4"/>
      <c r="F15" s="4"/>
      <c r="G15" s="4"/>
      <c r="H15" s="4"/>
      <c r="I15" s="15"/>
    </row>
    <row r="16" spans="1:9" ht="15.75">
      <c r="B16" s="14" t="s">
        <v>47</v>
      </c>
      <c r="C16" s="4" t="s">
        <v>78</v>
      </c>
      <c r="D16" s="4"/>
      <c r="E16" s="4"/>
      <c r="F16" s="4"/>
      <c r="G16" s="9">
        <f>'Predračun - MOTORNI'!G329</f>
        <v>0</v>
      </c>
      <c r="H16" s="9"/>
      <c r="I16" s="15"/>
    </row>
    <row r="17" spans="2:9" ht="15.75">
      <c r="B17" s="14"/>
      <c r="C17" s="4"/>
      <c r="D17" s="4"/>
      <c r="E17" s="4"/>
      <c r="F17" s="4"/>
      <c r="G17" s="4"/>
      <c r="H17" s="4"/>
      <c r="I17" s="15"/>
    </row>
    <row r="18" spans="2:9" ht="15.75">
      <c r="B18" s="14" t="s">
        <v>59</v>
      </c>
      <c r="C18" s="4" t="s">
        <v>469</v>
      </c>
      <c r="D18" s="4"/>
      <c r="E18" s="4"/>
      <c r="F18" s="4"/>
      <c r="G18" s="9">
        <f>'Predračun - MOTORNI'!G427</f>
        <v>0</v>
      </c>
      <c r="H18" s="9"/>
      <c r="I18" s="15"/>
    </row>
    <row r="19" spans="2:9" ht="15.75">
      <c r="B19" s="14"/>
      <c r="C19" s="4"/>
      <c r="D19" s="4"/>
      <c r="E19" s="4"/>
      <c r="F19" s="4"/>
      <c r="G19" s="4"/>
      <c r="H19" s="4"/>
      <c r="I19" s="15"/>
    </row>
    <row r="20" spans="2:9" ht="15.75">
      <c r="B20" s="14" t="s">
        <v>60</v>
      </c>
      <c r="C20" s="4" t="s">
        <v>173</v>
      </c>
      <c r="D20" s="4"/>
      <c r="E20" s="4"/>
      <c r="F20" s="4"/>
      <c r="G20" s="9">
        <v>0</v>
      </c>
      <c r="H20" s="9"/>
      <c r="I20" s="15"/>
    </row>
    <row r="21" spans="2:9" ht="15.75">
      <c r="B21" s="14"/>
      <c r="C21" s="4"/>
      <c r="D21" s="4"/>
      <c r="E21" s="4"/>
      <c r="F21" s="4"/>
      <c r="G21" s="9"/>
      <c r="H21" s="9"/>
      <c r="I21" s="15"/>
    </row>
    <row r="22" spans="2:9" ht="15.75">
      <c r="B22" s="14" t="s">
        <v>65</v>
      </c>
      <c r="C22" s="4" t="s">
        <v>317</v>
      </c>
      <c r="D22" s="4"/>
      <c r="E22" s="4"/>
      <c r="F22" s="4"/>
      <c r="G22" s="9">
        <f>'Predračun - MOTORNI'!G542</f>
        <v>0</v>
      </c>
      <c r="H22" s="9"/>
      <c r="I22" s="15"/>
    </row>
    <row r="23" spans="2:9" ht="15.75">
      <c r="B23" s="14"/>
      <c r="C23" s="4"/>
      <c r="D23" s="4"/>
      <c r="E23" s="4"/>
      <c r="F23" s="4"/>
      <c r="G23" s="9"/>
      <c r="H23" s="9"/>
      <c r="I23" s="15"/>
    </row>
    <row r="24" spans="2:9" ht="15.75">
      <c r="B24" s="14" t="s">
        <v>412</v>
      </c>
      <c r="C24" s="4" t="s">
        <v>310</v>
      </c>
      <c r="D24" s="4"/>
      <c r="E24" s="4"/>
      <c r="F24" s="4"/>
      <c r="G24" s="9">
        <f>'Predračun - MOTORNI'!G610</f>
        <v>0</v>
      </c>
      <c r="H24" s="9"/>
      <c r="I24" s="15"/>
    </row>
    <row r="25" spans="2:9" ht="15.75">
      <c r="B25" s="14"/>
      <c r="C25" s="4"/>
      <c r="D25" s="4"/>
      <c r="E25" s="4"/>
      <c r="F25" s="4"/>
      <c r="G25" s="9"/>
      <c r="H25" s="9"/>
      <c r="I25" s="15"/>
    </row>
    <row r="26" spans="2:9" ht="15.75">
      <c r="B26" s="14" t="s">
        <v>442</v>
      </c>
      <c r="C26" s="4" t="s">
        <v>443</v>
      </c>
      <c r="D26" s="4"/>
      <c r="E26" s="4"/>
      <c r="F26" s="4"/>
      <c r="G26" s="9">
        <f>SUM(G10:G24)*0.05</f>
        <v>0</v>
      </c>
      <c r="H26" s="9"/>
      <c r="I26" s="15"/>
    </row>
    <row r="27" spans="2:9" ht="16.5" thickBot="1">
      <c r="B27" s="6"/>
      <c r="C27" s="6"/>
      <c r="D27" s="6"/>
      <c r="E27" s="6"/>
      <c r="F27" s="6"/>
      <c r="G27" s="7"/>
      <c r="H27" s="3"/>
    </row>
    <row r="28" spans="2:9" ht="15.75">
      <c r="B28" s="3"/>
      <c r="C28" s="3"/>
      <c r="D28" s="3"/>
      <c r="E28" s="3"/>
      <c r="F28" s="3"/>
      <c r="G28" s="4"/>
      <c r="H28" s="3"/>
    </row>
    <row r="29" spans="2:9" ht="15.75">
      <c r="B29" s="3"/>
      <c r="C29" s="3"/>
      <c r="D29" s="3"/>
      <c r="E29" s="3"/>
      <c r="F29" s="3"/>
      <c r="G29" s="4"/>
      <c r="H29" s="3"/>
    </row>
    <row r="30" spans="2:9" ht="15.75">
      <c r="B30" s="3"/>
      <c r="C30" s="4" t="s">
        <v>28</v>
      </c>
      <c r="D30" s="4"/>
      <c r="E30" s="4" t="s">
        <v>79</v>
      </c>
      <c r="F30" s="3"/>
      <c r="G30" s="9">
        <f>SUM(G10:G29)</f>
        <v>0</v>
      </c>
      <c r="H30" s="9"/>
    </row>
    <row r="32" spans="2:9">
      <c r="B32" s="12"/>
      <c r="C32" s="12"/>
      <c r="D32" s="12"/>
      <c r="E32" s="12"/>
      <c r="F32" s="12"/>
      <c r="G32" s="12"/>
    </row>
    <row r="34" spans="3:7" ht="18.75">
      <c r="C34" s="5"/>
      <c r="D34" s="10"/>
      <c r="E34" s="10"/>
      <c r="F34" s="10"/>
      <c r="G34" s="11"/>
    </row>
  </sheetData>
  <sheetProtection algorithmName="SHA-512" hashValue="59GDUcQN+2ckU/SzLx1uWmv4uO3HMeQt90zo3kzm54gmPdw0rOqtOO+rSQgG2CcV42Ivf84J/pMn0neARqEDkw==" saltValue="lU3S+QiIwCGgOdpnxI7SFA==" spinCount="100000" sheet="1" objects="1" scenarios="1" formatColumns="0"/>
  <mergeCells count="2">
    <mergeCell ref="A1:G1"/>
    <mergeCell ref="C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32"/>
  <sheetViews>
    <sheetView showZeros="0" view="pageBreakPreview" zoomScale="115" zoomScaleNormal="100" zoomScaleSheetLayoutView="115" workbookViewId="0">
      <selection activeCell="C5" sqref="C5"/>
    </sheetView>
  </sheetViews>
  <sheetFormatPr defaultColWidth="9.140625" defaultRowHeight="12.75"/>
  <cols>
    <col min="1" max="1" width="6.28515625" style="95" customWidth="1"/>
    <col min="2" max="2" width="47.7109375" style="76" customWidth="1"/>
    <col min="3" max="3" width="21.85546875" style="96" customWidth="1"/>
    <col min="4" max="4" width="11.7109375" style="60" bestFit="1" customWidth="1"/>
    <col min="5" max="16384" width="9.140625" style="60"/>
  </cols>
  <sheetData>
    <row r="1" spans="1:3" ht="15.75">
      <c r="B1" s="71" t="s">
        <v>780</v>
      </c>
    </row>
    <row r="2" spans="1:3" ht="15.75">
      <c r="B2" s="71" t="s">
        <v>781</v>
      </c>
    </row>
    <row r="3" spans="1:3" ht="15.75">
      <c r="B3" s="71" t="s">
        <v>1160</v>
      </c>
    </row>
    <row r="4" spans="1:3" ht="14.25">
      <c r="B4" s="97"/>
    </row>
    <row r="5" spans="1:3" ht="14.25">
      <c r="B5" s="97"/>
    </row>
    <row r="6" spans="1:3" ht="15">
      <c r="A6" s="98" t="s">
        <v>772</v>
      </c>
      <c r="B6" s="73" t="s">
        <v>1385</v>
      </c>
      <c r="C6" s="99"/>
    </row>
    <row r="7" spans="1:3" ht="15.75">
      <c r="B7" s="71"/>
      <c r="C7" s="100"/>
    </row>
    <row r="8" spans="1:3" ht="12.75" customHeight="1">
      <c r="A8" s="101" t="s">
        <v>538</v>
      </c>
      <c r="B8" s="76" t="s">
        <v>1</v>
      </c>
      <c r="C8" s="102">
        <f>+PREDDELA!F48</f>
        <v>0</v>
      </c>
    </row>
    <row r="9" spans="1:3" ht="12.75" customHeight="1">
      <c r="A9" s="101" t="s">
        <v>624</v>
      </c>
      <c r="B9" s="76" t="s">
        <v>841</v>
      </c>
      <c r="C9" s="102">
        <f>CESTA!F87</f>
        <v>0</v>
      </c>
    </row>
    <row r="10" spans="1:3" ht="12.75" customHeight="1">
      <c r="A10" s="101" t="s">
        <v>668</v>
      </c>
      <c r="B10" s="76" t="s">
        <v>842</v>
      </c>
      <c r="C10" s="102">
        <f>MOST!F144</f>
        <v>0</v>
      </c>
    </row>
    <row r="11" spans="1:3" ht="12.75" customHeight="1">
      <c r="A11" s="101" t="s">
        <v>720</v>
      </c>
      <c r="B11" s="76" t="s">
        <v>843</v>
      </c>
      <c r="C11" s="102">
        <f>+METEORNA!F78</f>
        <v>0</v>
      </c>
    </row>
    <row r="12" spans="1:3" ht="12.75" customHeight="1">
      <c r="A12" s="101" t="s">
        <v>724</v>
      </c>
      <c r="B12" s="76" t="s">
        <v>533</v>
      </c>
      <c r="C12" s="102">
        <f>+FEKALNA!F74</f>
        <v>0</v>
      </c>
    </row>
    <row r="13" spans="1:3" ht="12.75" customHeight="1">
      <c r="A13" s="101" t="s">
        <v>739</v>
      </c>
      <c r="B13" s="76" t="s">
        <v>532</v>
      </c>
      <c r="C13" s="102">
        <f>VODOVOD!F103</f>
        <v>0</v>
      </c>
    </row>
    <row r="14" spans="1:3" ht="12.75" customHeight="1">
      <c r="A14" s="101" t="s">
        <v>741</v>
      </c>
      <c r="B14" s="76" t="s">
        <v>844</v>
      </c>
      <c r="C14" s="102">
        <f>'JR-GRAD.DELA'!F34</f>
        <v>0</v>
      </c>
    </row>
    <row r="15" spans="1:3" ht="12.75" customHeight="1">
      <c r="A15" s="101" t="s">
        <v>743</v>
      </c>
      <c r="B15" s="76" t="s">
        <v>845</v>
      </c>
      <c r="C15" s="102">
        <f>'JR - MONT.DELA'!F22</f>
        <v>0</v>
      </c>
    </row>
    <row r="16" spans="1:3" ht="12.75" customHeight="1">
      <c r="A16" s="101" t="s">
        <v>745</v>
      </c>
      <c r="B16" s="103" t="s">
        <v>846</v>
      </c>
      <c r="C16" s="104">
        <f>'TK-GRAD.DELA'!F28</f>
        <v>0</v>
      </c>
    </row>
    <row r="17" spans="1:6" ht="12.75" customHeight="1">
      <c r="A17" s="101" t="s">
        <v>747</v>
      </c>
      <c r="B17" s="103" t="s">
        <v>773</v>
      </c>
      <c r="C17" s="104">
        <f>HORTIKULTURA!F34</f>
        <v>0</v>
      </c>
    </row>
    <row r="18" spans="1:6" ht="12.75" customHeight="1">
      <c r="A18" s="101" t="s">
        <v>749</v>
      </c>
      <c r="B18" s="105" t="s">
        <v>847</v>
      </c>
      <c r="C18" s="106">
        <f>'RAZNA DELA - MOST IN CESTA BPT'!F24</f>
        <v>0</v>
      </c>
    </row>
    <row r="19" spans="1:6" ht="15">
      <c r="A19" s="107"/>
      <c r="B19" s="108" t="s">
        <v>1153</v>
      </c>
      <c r="C19" s="109">
        <f>SUM(C8:C18)</f>
        <v>0</v>
      </c>
    </row>
    <row r="21" spans="1:6" ht="15">
      <c r="B21" s="108" t="s">
        <v>475</v>
      </c>
      <c r="C21" s="109">
        <f>ROUND((C8+C9+C10+C11+C14+C15+C16+C17+C18)*0.22, 2)</f>
        <v>0</v>
      </c>
      <c r="D21" s="96"/>
    </row>
    <row r="22" spans="1:6" ht="15.75" thickBot="1">
      <c r="B22" s="171"/>
      <c r="C22" s="172"/>
      <c r="D22" s="96"/>
    </row>
    <row r="23" spans="1:6" ht="15">
      <c r="B23" s="108"/>
    </row>
    <row r="24" spans="1:6" ht="15">
      <c r="B24" s="108" t="s">
        <v>1128</v>
      </c>
      <c r="C24" s="109">
        <f>ROUND(C19+C21, 2)</f>
        <v>0</v>
      </c>
    </row>
    <row r="25" spans="1:6" ht="15">
      <c r="B25" s="108"/>
      <c r="C25" s="109"/>
    </row>
    <row r="28" spans="1:6">
      <c r="A28" s="110"/>
      <c r="B28" s="111" t="s">
        <v>848</v>
      </c>
      <c r="C28" s="112"/>
      <c r="D28" s="113"/>
      <c r="E28" s="114"/>
      <c r="F28" s="115"/>
    </row>
    <row r="29" spans="1:6" ht="25.5" customHeight="1">
      <c r="B29" s="1338" t="s">
        <v>849</v>
      </c>
      <c r="C29" s="1339"/>
      <c r="D29" s="96"/>
    </row>
    <row r="30" spans="1:6" ht="27" customHeight="1">
      <c r="B30" s="1340" t="s">
        <v>850</v>
      </c>
      <c r="C30" s="1340"/>
    </row>
    <row r="31" spans="1:6" s="66" customFormat="1">
      <c r="A31" s="117"/>
      <c r="B31" s="1341" t="s">
        <v>851</v>
      </c>
      <c r="C31" s="1339"/>
      <c r="D31" s="88"/>
      <c r="E31" s="89"/>
      <c r="F31" s="89"/>
    </row>
    <row r="32" spans="1:6">
      <c r="B32" s="24" t="s">
        <v>534</v>
      </c>
    </row>
  </sheetData>
  <sheetProtection algorithmName="SHA-512" hashValue="+2Qv/pvKigaxjVUSFJdAjJFmpQLYmAmh+LRgzNrUVRUijTEC4MayLwTPw80md2oz8R0FVnCf6njGMAj90rv8BA==" saltValue="ZebJkuhP5nDDq5gt7mxfgw==" spinCount="100000" sheet="1" objects="1" scenarios="1" formatColumns="0"/>
  <mergeCells count="3">
    <mergeCell ref="B29:C29"/>
    <mergeCell ref="B30:C30"/>
    <mergeCell ref="B31:C31"/>
  </mergeCells>
  <pageMargins left="0.78740157480314965" right="0.59055118110236227" top="0.86614173228346458" bottom="1.1811023622047245" header="0.31496062992125984" footer="0.51181102362204722"/>
  <pageSetup paperSize="9"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903"/>
  <sheetViews>
    <sheetView view="pageBreakPreview" zoomScale="115" zoomScaleNormal="100" zoomScaleSheetLayoutView="115" workbookViewId="0"/>
  </sheetViews>
  <sheetFormatPr defaultRowHeight="14.25"/>
  <cols>
    <col min="1" max="1" width="4.85546875" style="555" customWidth="1"/>
    <col min="2" max="2" width="49.7109375" style="532" customWidth="1"/>
    <col min="3" max="3" width="0.28515625" style="532" customWidth="1"/>
    <col min="4" max="4" width="6.7109375" style="533" customWidth="1"/>
    <col min="5" max="5" width="9.140625" style="534"/>
    <col min="6" max="6" width="10.140625" style="522" bestFit="1" customWidth="1"/>
    <col min="7" max="7" width="11.28515625" style="548" bestFit="1" customWidth="1"/>
    <col min="8" max="16384" width="9.140625" style="521"/>
  </cols>
  <sheetData>
    <row r="1" spans="1:7" ht="15.75">
      <c r="A1" s="807" t="s">
        <v>461</v>
      </c>
      <c r="B1" s="807"/>
      <c r="C1" s="807"/>
      <c r="D1" s="807"/>
      <c r="E1" s="807"/>
      <c r="F1" s="776"/>
      <c r="G1" s="807"/>
    </row>
    <row r="2" spans="1:7" ht="15">
      <c r="A2" s="530"/>
      <c r="B2" s="531" t="s">
        <v>470</v>
      </c>
    </row>
    <row r="3" spans="1:7">
      <c r="A3" s="535"/>
      <c r="B3" s="536"/>
      <c r="C3" s="536"/>
      <c r="D3" s="537"/>
      <c r="E3" s="538"/>
      <c r="F3" s="523"/>
      <c r="G3" s="556"/>
    </row>
    <row r="4" spans="1:7" ht="15">
      <c r="A4" s="539" t="s">
        <v>0</v>
      </c>
      <c r="B4" s="540" t="s">
        <v>1</v>
      </c>
      <c r="C4" s="742"/>
      <c r="D4" s="537"/>
      <c r="E4" s="538"/>
      <c r="F4" s="523"/>
      <c r="G4" s="556"/>
    </row>
    <row r="5" spans="1:7" ht="15">
      <c r="A5" s="539"/>
      <c r="B5" s="540"/>
      <c r="C5" s="742"/>
      <c r="D5" s="537"/>
      <c r="E5" s="538"/>
      <c r="F5" s="523"/>
      <c r="G5" s="556"/>
    </row>
    <row r="6" spans="1:7" ht="15">
      <c r="A6" s="539"/>
      <c r="B6" s="540"/>
      <c r="C6" s="742"/>
      <c r="D6" s="537"/>
      <c r="E6" s="538"/>
      <c r="F6" s="523"/>
      <c r="G6" s="556"/>
    </row>
    <row r="7" spans="1:7">
      <c r="A7" s="542" t="s">
        <v>2</v>
      </c>
      <c r="B7" s="543" t="s">
        <v>3</v>
      </c>
      <c r="C7" s="543"/>
      <c r="D7" s="537" t="s">
        <v>4</v>
      </c>
      <c r="E7" s="544" t="s">
        <v>5</v>
      </c>
      <c r="F7" s="524" t="s">
        <v>6</v>
      </c>
      <c r="G7" s="557" t="s">
        <v>7</v>
      </c>
    </row>
    <row r="8" spans="1:7">
      <c r="A8" s="535"/>
      <c r="B8" s="536"/>
      <c r="C8" s="536"/>
      <c r="D8" s="537"/>
      <c r="E8" s="538"/>
      <c r="F8" s="523"/>
      <c r="G8" s="556"/>
    </row>
    <row r="9" spans="1:7">
      <c r="A9" s="741" t="s">
        <v>8</v>
      </c>
      <c r="B9" s="742" t="s">
        <v>80</v>
      </c>
      <c r="C9" s="742"/>
      <c r="D9" s="537" t="s">
        <v>9</v>
      </c>
      <c r="E9" s="538">
        <v>0</v>
      </c>
      <c r="F9" s="727"/>
      <c r="G9" s="765">
        <f>E9*F9</f>
        <v>0</v>
      </c>
    </row>
    <row r="10" spans="1:7">
      <c r="A10" s="741"/>
      <c r="B10" s="742"/>
      <c r="C10" s="742"/>
      <c r="D10" s="537"/>
      <c r="E10" s="740"/>
      <c r="F10" s="727"/>
      <c r="G10" s="765"/>
    </row>
    <row r="11" spans="1:7">
      <c r="A11" s="744" t="s">
        <v>10</v>
      </c>
      <c r="B11" s="536" t="s">
        <v>11</v>
      </c>
      <c r="C11" s="742"/>
      <c r="D11" s="537" t="s">
        <v>12</v>
      </c>
      <c r="E11" s="740">
        <v>0</v>
      </c>
      <c r="F11" s="727"/>
      <c r="G11" s="765">
        <f>E11*F11</f>
        <v>0</v>
      </c>
    </row>
    <row r="12" spans="1:7">
      <c r="A12" s="744"/>
      <c r="B12" s="536"/>
      <c r="C12" s="742"/>
      <c r="D12" s="537"/>
      <c r="E12" s="740"/>
      <c r="F12" s="727"/>
      <c r="G12" s="765"/>
    </row>
    <row r="13" spans="1:7">
      <c r="A13" s="744" t="s">
        <v>13</v>
      </c>
      <c r="B13" s="536" t="s">
        <v>85</v>
      </c>
      <c r="C13" s="742"/>
      <c r="D13" s="537"/>
      <c r="E13" s="740"/>
      <c r="F13" s="727"/>
      <c r="G13" s="765"/>
    </row>
    <row r="14" spans="1:7">
      <c r="A14" s="744"/>
      <c r="B14" s="536" t="s">
        <v>213</v>
      </c>
      <c r="C14" s="742"/>
      <c r="D14" s="537"/>
      <c r="E14" s="740"/>
      <c r="F14" s="727"/>
      <c r="G14" s="765"/>
    </row>
    <row r="15" spans="1:7">
      <c r="A15" s="744"/>
      <c r="B15" s="742" t="s">
        <v>215</v>
      </c>
      <c r="C15" s="742"/>
      <c r="D15" s="537" t="s">
        <v>66</v>
      </c>
      <c r="E15" s="740">
        <v>0</v>
      </c>
      <c r="F15" s="727"/>
      <c r="G15" s="765">
        <f>E15*F15</f>
        <v>0</v>
      </c>
    </row>
    <row r="16" spans="1:7">
      <c r="A16" s="744"/>
      <c r="B16" s="742"/>
      <c r="C16" s="742"/>
      <c r="D16" s="537"/>
      <c r="E16" s="740"/>
      <c r="F16" s="727"/>
      <c r="G16" s="765"/>
    </row>
    <row r="17" spans="1:7">
      <c r="A17" s="744" t="s">
        <v>14</v>
      </c>
      <c r="B17" s="536" t="s">
        <v>444</v>
      </c>
      <c r="C17" s="742"/>
      <c r="D17" s="537" t="s">
        <v>9</v>
      </c>
      <c r="E17" s="740">
        <v>0</v>
      </c>
      <c r="F17" s="727"/>
      <c r="G17" s="765">
        <f t="shared" ref="G17" si="0">E17*F17</f>
        <v>0</v>
      </c>
    </row>
    <row r="18" spans="1:7">
      <c r="A18" s="535"/>
      <c r="B18" s="536"/>
      <c r="C18" s="536"/>
      <c r="D18" s="537"/>
      <c r="E18" s="538"/>
      <c r="F18" s="523"/>
      <c r="G18" s="765"/>
    </row>
    <row r="19" spans="1:7">
      <c r="A19" s="744" t="s">
        <v>16</v>
      </c>
      <c r="B19" s="536" t="s">
        <v>216</v>
      </c>
      <c r="C19" s="536"/>
      <c r="D19" s="537"/>
      <c r="E19" s="740"/>
      <c r="F19" s="727"/>
      <c r="G19" s="765"/>
    </row>
    <row r="20" spans="1:7">
      <c r="A20" s="535"/>
      <c r="B20" s="536" t="s">
        <v>103</v>
      </c>
      <c r="C20" s="536"/>
    </row>
    <row r="21" spans="1:7">
      <c r="A21" s="535"/>
      <c r="B21" s="536" t="s">
        <v>83</v>
      </c>
      <c r="C21" s="536"/>
      <c r="D21" s="537" t="s">
        <v>15</v>
      </c>
      <c r="E21" s="740">
        <v>0</v>
      </c>
      <c r="F21" s="727"/>
      <c r="G21" s="765">
        <f>E21*F21</f>
        <v>0</v>
      </c>
    </row>
    <row r="22" spans="1:7">
      <c r="A22" s="535"/>
      <c r="B22" s="536"/>
      <c r="C22" s="536"/>
      <c r="D22" s="537"/>
      <c r="E22" s="740"/>
      <c r="F22" s="727"/>
      <c r="G22" s="765"/>
    </row>
    <row r="23" spans="1:7">
      <c r="A23" s="535" t="s">
        <v>17</v>
      </c>
      <c r="B23" s="536" t="s">
        <v>217</v>
      </c>
      <c r="C23" s="536"/>
      <c r="D23" s="537" t="s">
        <v>15</v>
      </c>
      <c r="E23" s="740">
        <v>1150</v>
      </c>
      <c r="F23" s="727"/>
      <c r="G23" s="765">
        <f t="shared" ref="G23" si="1">E23*F23</f>
        <v>0</v>
      </c>
    </row>
    <row r="24" spans="1:7">
      <c r="A24" s="744"/>
      <c r="B24" s="536"/>
      <c r="C24" s="536"/>
    </row>
    <row r="25" spans="1:7">
      <c r="A25" s="535" t="s">
        <v>18</v>
      </c>
      <c r="B25" s="536" t="s">
        <v>81</v>
      </c>
      <c r="C25" s="536"/>
      <c r="D25" s="537"/>
      <c r="E25" s="740"/>
      <c r="F25" s="727"/>
      <c r="G25" s="765"/>
    </row>
    <row r="26" spans="1:7">
      <c r="A26" s="744"/>
      <c r="B26" s="536" t="s">
        <v>82</v>
      </c>
      <c r="C26" s="536"/>
      <c r="G26" s="532"/>
    </row>
    <row r="27" spans="1:7">
      <c r="A27" s="744"/>
      <c r="B27" s="536" t="s">
        <v>83</v>
      </c>
      <c r="C27" s="536"/>
      <c r="D27" s="537" t="s">
        <v>12</v>
      </c>
      <c r="E27" s="740">
        <v>6</v>
      </c>
      <c r="F27" s="727"/>
      <c r="G27" s="765">
        <f t="shared" ref="G27" si="2">E27*F27</f>
        <v>0</v>
      </c>
    </row>
    <row r="28" spans="1:7">
      <c r="A28" s="744"/>
      <c r="B28" s="536"/>
      <c r="C28" s="536"/>
      <c r="D28" s="537"/>
      <c r="E28" s="538"/>
      <c r="F28" s="727"/>
      <c r="G28" s="765"/>
    </row>
    <row r="29" spans="1:7">
      <c r="A29" s="535" t="s">
        <v>19</v>
      </c>
      <c r="B29" s="536" t="s">
        <v>104</v>
      </c>
      <c r="C29" s="536"/>
      <c r="D29" s="537"/>
      <c r="E29" s="740"/>
      <c r="F29" s="727"/>
      <c r="G29" s="765"/>
    </row>
    <row r="30" spans="1:7">
      <c r="A30" s="744"/>
      <c r="B30" s="536" t="s">
        <v>105</v>
      </c>
      <c r="C30" s="536"/>
      <c r="D30" s="537" t="s">
        <v>12</v>
      </c>
      <c r="E30" s="740">
        <v>4</v>
      </c>
      <c r="F30" s="727"/>
      <c r="G30" s="765">
        <f>E30*F30</f>
        <v>0</v>
      </c>
    </row>
    <row r="31" spans="1:7">
      <c r="A31" s="744"/>
      <c r="B31" s="536"/>
      <c r="C31" s="536"/>
      <c r="G31" s="532"/>
    </row>
    <row r="32" spans="1:7">
      <c r="A32" s="535" t="s">
        <v>20</v>
      </c>
      <c r="B32" s="536" t="s">
        <v>177</v>
      </c>
      <c r="C32" s="536"/>
      <c r="D32" s="537"/>
      <c r="E32" s="740"/>
      <c r="F32" s="727"/>
      <c r="G32" s="765"/>
    </row>
    <row r="33" spans="1:7">
      <c r="A33" s="744"/>
      <c r="B33" s="536" t="s">
        <v>218</v>
      </c>
      <c r="C33" s="536"/>
      <c r="D33" s="537" t="s">
        <v>12</v>
      </c>
      <c r="E33" s="740">
        <v>0</v>
      </c>
      <c r="F33" s="727"/>
      <c r="G33" s="765">
        <f>E33*F33</f>
        <v>0</v>
      </c>
    </row>
    <row r="34" spans="1:7">
      <c r="A34" s="744"/>
      <c r="B34" s="536"/>
      <c r="C34" s="536"/>
      <c r="D34" s="537"/>
      <c r="E34" s="740"/>
      <c r="F34" s="727"/>
      <c r="G34" s="765"/>
    </row>
    <row r="35" spans="1:7">
      <c r="A35" s="535" t="s">
        <v>21</v>
      </c>
      <c r="B35" s="536" t="s">
        <v>106</v>
      </c>
      <c r="C35" s="536"/>
      <c r="D35" s="537"/>
      <c r="E35" s="740"/>
      <c r="F35" s="727"/>
      <c r="G35" s="765"/>
    </row>
    <row r="36" spans="1:7">
      <c r="A36" s="744"/>
      <c r="B36" s="536" t="s">
        <v>219</v>
      </c>
      <c r="C36" s="536"/>
      <c r="D36" s="537" t="s">
        <v>12</v>
      </c>
      <c r="E36" s="740">
        <v>0</v>
      </c>
      <c r="F36" s="727"/>
      <c r="G36" s="765">
        <f>E36*F36</f>
        <v>0</v>
      </c>
    </row>
    <row r="37" spans="1:7">
      <c r="A37" s="744"/>
      <c r="B37" s="536"/>
      <c r="C37" s="536"/>
      <c r="D37" s="537"/>
      <c r="E37" s="740"/>
      <c r="F37" s="727"/>
      <c r="G37" s="765"/>
    </row>
    <row r="38" spans="1:7">
      <c r="A38" s="744" t="s">
        <v>22</v>
      </c>
      <c r="B38" s="536" t="s">
        <v>220</v>
      </c>
      <c r="C38" s="536"/>
      <c r="D38" s="537"/>
      <c r="E38" s="740"/>
      <c r="F38" s="727"/>
      <c r="G38" s="765"/>
    </row>
    <row r="39" spans="1:7">
      <c r="A39" s="744"/>
      <c r="B39" s="536" t="s">
        <v>221</v>
      </c>
      <c r="C39" s="536"/>
      <c r="D39" s="537" t="s">
        <v>9</v>
      </c>
      <c r="E39" s="740">
        <v>50</v>
      </c>
      <c r="F39" s="727"/>
      <c r="G39" s="765">
        <f>E39*F39</f>
        <v>0</v>
      </c>
    </row>
    <row r="40" spans="1:7">
      <c r="A40" s="744"/>
      <c r="B40" s="536"/>
      <c r="C40" s="536"/>
      <c r="D40" s="537"/>
      <c r="E40" s="740"/>
      <c r="F40" s="727"/>
      <c r="G40" s="765"/>
    </row>
    <row r="41" spans="1:7">
      <c r="A41" s="744" t="s">
        <v>24</v>
      </c>
      <c r="B41" s="742" t="s">
        <v>222</v>
      </c>
      <c r="C41" s="742"/>
      <c r="E41" s="740"/>
      <c r="F41" s="727"/>
      <c r="G41" s="765"/>
    </row>
    <row r="42" spans="1:7">
      <c r="A42" s="744"/>
      <c r="B42" s="742" t="s">
        <v>180</v>
      </c>
      <c r="C42" s="742"/>
      <c r="G42" s="532"/>
    </row>
    <row r="43" spans="1:7">
      <c r="A43" s="744"/>
      <c r="B43" s="742" t="s">
        <v>107</v>
      </c>
      <c r="C43" s="742"/>
      <c r="D43" s="537" t="s">
        <v>9</v>
      </c>
      <c r="E43" s="740">
        <v>50</v>
      </c>
      <c r="F43" s="727"/>
      <c r="G43" s="765">
        <f t="shared" ref="G43:G46" si="3">E43*F43</f>
        <v>0</v>
      </c>
    </row>
    <row r="44" spans="1:7">
      <c r="A44" s="744"/>
      <c r="B44" s="742"/>
      <c r="C44" s="742"/>
      <c r="D44" s="537"/>
      <c r="E44" s="740"/>
      <c r="F44" s="727"/>
      <c r="G44" s="765"/>
    </row>
    <row r="45" spans="1:7">
      <c r="A45" s="744" t="s">
        <v>25</v>
      </c>
      <c r="B45" s="742" t="s">
        <v>223</v>
      </c>
      <c r="C45" s="742"/>
      <c r="D45" s="537"/>
      <c r="E45" s="740"/>
      <c r="F45" s="727"/>
      <c r="G45" s="765"/>
    </row>
    <row r="46" spans="1:7">
      <c r="A46" s="744"/>
      <c r="B46" s="742" t="s">
        <v>179</v>
      </c>
      <c r="C46" s="742"/>
      <c r="D46" s="537" t="s">
        <v>23</v>
      </c>
      <c r="E46" s="740">
        <v>45</v>
      </c>
      <c r="F46" s="727"/>
      <c r="G46" s="765">
        <f t="shared" si="3"/>
        <v>0</v>
      </c>
    </row>
    <row r="47" spans="1:7">
      <c r="A47" s="744"/>
      <c r="B47" s="742"/>
      <c r="C47" s="742"/>
      <c r="D47" s="537"/>
      <c r="E47" s="740"/>
      <c r="F47" s="727"/>
      <c r="G47" s="765"/>
    </row>
    <row r="48" spans="1:7">
      <c r="A48" s="746" t="s">
        <v>26</v>
      </c>
      <c r="B48" s="536" t="s">
        <v>178</v>
      </c>
      <c r="C48" s="536"/>
      <c r="D48" s="537"/>
      <c r="E48" s="538"/>
      <c r="F48" s="727"/>
      <c r="G48" s="765"/>
    </row>
    <row r="49" spans="1:7">
      <c r="A49" s="744"/>
      <c r="B49" s="536" t="s">
        <v>179</v>
      </c>
      <c r="C49" s="536"/>
      <c r="D49" s="537" t="s">
        <v>9</v>
      </c>
      <c r="E49" s="538">
        <v>0</v>
      </c>
      <c r="F49" s="727"/>
      <c r="G49" s="765">
        <f>E49*F49</f>
        <v>0</v>
      </c>
    </row>
    <row r="50" spans="1:7">
      <c r="A50" s="741"/>
      <c r="B50" s="742"/>
      <c r="C50" s="742"/>
      <c r="D50" s="537"/>
      <c r="E50" s="740"/>
      <c r="F50" s="727"/>
      <c r="G50" s="765"/>
    </row>
    <row r="51" spans="1:7">
      <c r="A51" s="555" t="s">
        <v>27</v>
      </c>
      <c r="B51" s="742" t="s">
        <v>445</v>
      </c>
      <c r="C51" s="742"/>
      <c r="D51" s="537" t="s">
        <v>9</v>
      </c>
      <c r="E51" s="740">
        <v>170</v>
      </c>
      <c r="F51" s="727"/>
      <c r="G51" s="765">
        <f>E51*F51</f>
        <v>0</v>
      </c>
    </row>
    <row r="52" spans="1:7">
      <c r="B52" s="742"/>
      <c r="C52" s="742"/>
      <c r="D52" s="537"/>
      <c r="E52" s="740"/>
      <c r="F52" s="727"/>
      <c r="G52" s="765"/>
    </row>
    <row r="53" spans="1:7">
      <c r="A53" s="542" t="s">
        <v>2</v>
      </c>
      <c r="B53" s="543" t="s">
        <v>3</v>
      </c>
      <c r="C53" s="543"/>
      <c r="D53" s="537" t="s">
        <v>4</v>
      </c>
      <c r="E53" s="544" t="s">
        <v>5</v>
      </c>
      <c r="F53" s="524"/>
      <c r="G53" s="557" t="s">
        <v>7</v>
      </c>
    </row>
    <row r="54" spans="1:7">
      <c r="A54" s="741"/>
      <c r="B54" s="742"/>
      <c r="C54" s="742"/>
      <c r="D54" s="537"/>
      <c r="E54" s="740"/>
      <c r="F54" s="727"/>
      <c r="G54" s="765"/>
    </row>
    <row r="55" spans="1:7">
      <c r="A55" s="741" t="s">
        <v>67</v>
      </c>
      <c r="B55" s="742" t="s">
        <v>224</v>
      </c>
      <c r="C55" s="742"/>
      <c r="D55" s="537"/>
      <c r="E55" s="740"/>
      <c r="F55" s="727"/>
      <c r="G55" s="765"/>
    </row>
    <row r="56" spans="1:7">
      <c r="A56" s="741"/>
      <c r="B56" s="742" t="s">
        <v>225</v>
      </c>
      <c r="C56" s="742"/>
      <c r="D56" s="532"/>
      <c r="G56" s="532"/>
    </row>
    <row r="57" spans="1:7">
      <c r="A57" s="741"/>
      <c r="B57" s="742" t="s">
        <v>226</v>
      </c>
      <c r="C57" s="742"/>
      <c r="D57" s="537" t="s">
        <v>12</v>
      </c>
      <c r="E57" s="740">
        <v>0</v>
      </c>
      <c r="F57" s="727"/>
      <c r="G57" s="765">
        <f>E57*F57</f>
        <v>0</v>
      </c>
    </row>
    <row r="58" spans="1:7">
      <c r="A58" s="741"/>
      <c r="B58" s="742"/>
      <c r="C58" s="742"/>
      <c r="D58" s="537"/>
      <c r="E58" s="740"/>
      <c r="F58" s="727"/>
      <c r="G58" s="765"/>
    </row>
    <row r="59" spans="1:7">
      <c r="A59" s="741" t="s">
        <v>68</v>
      </c>
      <c r="B59" s="742" t="s">
        <v>227</v>
      </c>
      <c r="C59" s="742"/>
      <c r="D59" s="537"/>
      <c r="E59" s="740"/>
      <c r="F59" s="727"/>
      <c r="G59" s="765"/>
    </row>
    <row r="60" spans="1:7">
      <c r="A60" s="741"/>
      <c r="B60" s="742" t="s">
        <v>181</v>
      </c>
      <c r="C60" s="742"/>
      <c r="D60" s="537" t="s">
        <v>9</v>
      </c>
      <c r="E60" s="740">
        <v>0</v>
      </c>
      <c r="F60" s="727"/>
      <c r="G60" s="765">
        <f t="shared" ref="G60:G67" si="4">E60*F60</f>
        <v>0</v>
      </c>
    </row>
    <row r="61" spans="1:7">
      <c r="A61" s="741"/>
      <c r="B61" s="742"/>
      <c r="C61" s="742"/>
      <c r="D61" s="537"/>
      <c r="E61" s="740"/>
      <c r="F61" s="727"/>
      <c r="G61" s="765"/>
    </row>
    <row r="62" spans="1:7">
      <c r="A62" s="741" t="s">
        <v>182</v>
      </c>
      <c r="B62" s="742" t="s">
        <v>228</v>
      </c>
      <c r="C62" s="742"/>
      <c r="D62" s="537"/>
      <c r="E62" s="740"/>
      <c r="F62" s="727"/>
      <c r="G62" s="765"/>
    </row>
    <row r="63" spans="1:7">
      <c r="A63" s="741"/>
      <c r="B63" s="742" t="s">
        <v>229</v>
      </c>
      <c r="C63" s="742"/>
      <c r="D63" s="537"/>
      <c r="E63" s="740"/>
      <c r="F63" s="727"/>
      <c r="G63" s="765"/>
    </row>
    <row r="64" spans="1:7">
      <c r="A64" s="741"/>
      <c r="B64" s="742" t="s">
        <v>181</v>
      </c>
      <c r="C64" s="742"/>
      <c r="D64" s="537" t="s">
        <v>12</v>
      </c>
      <c r="E64" s="740">
        <v>0</v>
      </c>
      <c r="F64" s="727"/>
      <c r="G64" s="765">
        <f t="shared" si="4"/>
        <v>0</v>
      </c>
    </row>
    <row r="65" spans="1:7">
      <c r="A65" s="741"/>
      <c r="B65" s="742"/>
      <c r="C65" s="742"/>
      <c r="D65" s="537"/>
      <c r="E65" s="740"/>
      <c r="F65" s="727"/>
      <c r="G65" s="765"/>
    </row>
    <row r="66" spans="1:7">
      <c r="A66" s="741" t="s">
        <v>183</v>
      </c>
      <c r="B66" s="742" t="s">
        <v>230</v>
      </c>
      <c r="C66" s="742"/>
      <c r="D66" s="537"/>
      <c r="E66" s="740"/>
      <c r="F66" s="727"/>
      <c r="G66" s="765"/>
    </row>
    <row r="67" spans="1:7">
      <c r="A67" s="741"/>
      <c r="B67" s="742" t="s">
        <v>231</v>
      </c>
      <c r="C67" s="742"/>
      <c r="D67" s="537" t="s">
        <v>232</v>
      </c>
      <c r="E67" s="740">
        <v>0</v>
      </c>
      <c r="F67" s="727"/>
      <c r="G67" s="765">
        <f t="shared" si="4"/>
        <v>0</v>
      </c>
    </row>
    <row r="68" spans="1:7">
      <c r="A68" s="741"/>
      <c r="B68" s="742"/>
      <c r="C68" s="742"/>
      <c r="D68" s="537"/>
      <c r="E68" s="740"/>
      <c r="F68" s="727"/>
      <c r="G68" s="765"/>
    </row>
    <row r="69" spans="1:7">
      <c r="A69" s="746" t="s">
        <v>233</v>
      </c>
      <c r="B69" s="742" t="s">
        <v>86</v>
      </c>
      <c r="C69" s="742"/>
      <c r="G69" s="532"/>
    </row>
    <row r="70" spans="1:7">
      <c r="A70" s="746"/>
      <c r="B70" s="742" t="s">
        <v>446</v>
      </c>
      <c r="C70" s="742"/>
    </row>
    <row r="71" spans="1:7">
      <c r="A71" s="746"/>
      <c r="B71" s="742" t="s">
        <v>447</v>
      </c>
      <c r="C71" s="742"/>
      <c r="D71" s="537" t="s">
        <v>234</v>
      </c>
      <c r="E71" s="740">
        <v>30</v>
      </c>
      <c r="F71" s="727"/>
      <c r="G71" s="770">
        <f t="shared" ref="G71" si="5">E71*F71</f>
        <v>0</v>
      </c>
    </row>
    <row r="72" spans="1:7">
      <c r="A72" s="746"/>
      <c r="B72" s="742"/>
      <c r="C72" s="742"/>
      <c r="D72" s="537"/>
      <c r="E72" s="740"/>
      <c r="F72" s="727"/>
      <c r="G72" s="765"/>
    </row>
    <row r="73" spans="1:7">
      <c r="A73" s="746"/>
      <c r="B73" s="742"/>
      <c r="C73" s="742"/>
      <c r="D73" s="537"/>
      <c r="E73" s="740"/>
      <c r="F73" s="727"/>
      <c r="G73" s="765"/>
    </row>
    <row r="74" spans="1:7" ht="15">
      <c r="A74" s="746"/>
      <c r="B74" s="540" t="s">
        <v>28</v>
      </c>
      <c r="C74" s="742"/>
      <c r="D74" s="537"/>
      <c r="E74" s="740"/>
      <c r="F74" s="727"/>
      <c r="G74" s="771">
        <f>SUM(G9:G73)</f>
        <v>0</v>
      </c>
    </row>
    <row r="75" spans="1:7" ht="15">
      <c r="A75" s="746"/>
      <c r="B75" s="540"/>
      <c r="C75" s="742"/>
      <c r="D75" s="537"/>
      <c r="E75" s="740"/>
      <c r="F75" s="727"/>
      <c r="G75" s="771"/>
    </row>
    <row r="76" spans="1:7" ht="15">
      <c r="A76" s="746"/>
      <c r="B76" s="540"/>
      <c r="C76" s="742"/>
      <c r="D76" s="537"/>
      <c r="E76" s="740"/>
      <c r="F76" s="727"/>
      <c r="G76" s="771"/>
    </row>
    <row r="77" spans="1:7" ht="15">
      <c r="A77" s="746"/>
      <c r="B77" s="540"/>
      <c r="C77" s="742"/>
      <c r="D77" s="537"/>
      <c r="E77" s="740"/>
      <c r="F77" s="727"/>
      <c r="G77" s="771"/>
    </row>
    <row r="78" spans="1:7" ht="15">
      <c r="A78" s="746"/>
      <c r="B78" s="540"/>
      <c r="C78" s="742"/>
      <c r="D78" s="537"/>
      <c r="E78" s="740"/>
      <c r="F78" s="727"/>
      <c r="G78" s="771"/>
    </row>
    <row r="79" spans="1:7" ht="15">
      <c r="A79" s="746"/>
      <c r="B79" s="540"/>
      <c r="C79" s="742"/>
      <c r="D79" s="537"/>
      <c r="E79" s="740"/>
      <c r="F79" s="727"/>
      <c r="G79" s="771"/>
    </row>
    <row r="80" spans="1:7" ht="15">
      <c r="A80" s="746"/>
      <c r="B80" s="540"/>
      <c r="C80" s="742"/>
      <c r="D80" s="537"/>
      <c r="E80" s="740"/>
      <c r="F80" s="727"/>
      <c r="G80" s="771"/>
    </row>
    <row r="81" spans="1:7" ht="15">
      <c r="A81" s="746"/>
      <c r="B81" s="540"/>
      <c r="C81" s="742"/>
      <c r="D81" s="537"/>
      <c r="E81" s="740"/>
      <c r="F81" s="727"/>
      <c r="G81" s="771"/>
    </row>
    <row r="82" spans="1:7" ht="15">
      <c r="A82" s="746"/>
      <c r="B82" s="540"/>
      <c r="C82" s="742"/>
      <c r="D82" s="537"/>
      <c r="E82" s="740"/>
      <c r="F82" s="727"/>
      <c r="G82" s="771"/>
    </row>
    <row r="83" spans="1:7" ht="15">
      <c r="A83" s="746"/>
      <c r="B83" s="540"/>
      <c r="C83" s="742"/>
      <c r="D83" s="537"/>
      <c r="E83" s="740"/>
      <c r="F83" s="727"/>
      <c r="G83" s="771"/>
    </row>
    <row r="84" spans="1:7" ht="15">
      <c r="A84" s="746"/>
      <c r="B84" s="540"/>
      <c r="C84" s="742"/>
      <c r="D84" s="537"/>
      <c r="E84" s="740"/>
      <c r="F84" s="727"/>
      <c r="G84" s="771"/>
    </row>
    <row r="85" spans="1:7" ht="15">
      <c r="A85" s="746"/>
      <c r="B85" s="540"/>
      <c r="C85" s="742"/>
      <c r="D85" s="537"/>
      <c r="E85" s="740"/>
      <c r="F85" s="727"/>
      <c r="G85" s="771"/>
    </row>
    <row r="86" spans="1:7" ht="15">
      <c r="A86" s="746"/>
      <c r="B86" s="540"/>
      <c r="C86" s="742"/>
      <c r="D86" s="537"/>
      <c r="E86" s="740"/>
      <c r="F86" s="727"/>
      <c r="G86" s="771"/>
    </row>
    <row r="87" spans="1:7" ht="15">
      <c r="A87" s="746"/>
      <c r="B87" s="540"/>
      <c r="C87" s="742"/>
      <c r="D87" s="537"/>
      <c r="E87" s="740"/>
      <c r="F87" s="727"/>
      <c r="G87" s="771"/>
    </row>
    <row r="88" spans="1:7" ht="15">
      <c r="A88" s="746"/>
      <c r="B88" s="540"/>
      <c r="C88" s="742"/>
      <c r="D88" s="537"/>
      <c r="E88" s="740"/>
      <c r="F88" s="727"/>
      <c r="G88" s="771"/>
    </row>
    <row r="89" spans="1:7" ht="15">
      <c r="A89" s="746"/>
      <c r="B89" s="540"/>
      <c r="C89" s="742"/>
      <c r="D89" s="537"/>
      <c r="E89" s="740"/>
      <c r="F89" s="727"/>
      <c r="G89" s="771"/>
    </row>
    <row r="90" spans="1:7" ht="15">
      <c r="A90" s="746"/>
      <c r="B90" s="540"/>
      <c r="C90" s="742"/>
      <c r="D90" s="537"/>
      <c r="E90" s="740"/>
      <c r="F90" s="727"/>
      <c r="G90" s="771"/>
    </row>
    <row r="91" spans="1:7" ht="15">
      <c r="A91" s="746"/>
      <c r="B91" s="540"/>
      <c r="C91" s="742"/>
      <c r="D91" s="537"/>
      <c r="E91" s="740"/>
      <c r="F91" s="727"/>
      <c r="G91" s="771"/>
    </row>
    <row r="92" spans="1:7" ht="15">
      <c r="A92" s="746"/>
      <c r="B92" s="540"/>
      <c r="C92" s="742"/>
      <c r="D92" s="537"/>
      <c r="E92" s="740"/>
      <c r="F92" s="727"/>
      <c r="G92" s="771"/>
    </row>
    <row r="93" spans="1:7" ht="15">
      <c r="A93" s="746"/>
      <c r="B93" s="540"/>
      <c r="C93" s="742"/>
      <c r="D93" s="537"/>
      <c r="E93" s="740"/>
      <c r="F93" s="727"/>
      <c r="G93" s="771"/>
    </row>
    <row r="94" spans="1:7" ht="15">
      <c r="A94" s="746"/>
      <c r="B94" s="540"/>
      <c r="C94" s="742"/>
      <c r="D94" s="537"/>
      <c r="E94" s="740"/>
      <c r="F94" s="727"/>
      <c r="G94" s="771"/>
    </row>
    <row r="95" spans="1:7" ht="15">
      <c r="A95" s="746"/>
      <c r="B95" s="540"/>
      <c r="C95" s="742"/>
      <c r="D95" s="537"/>
      <c r="E95" s="740"/>
      <c r="F95" s="727"/>
      <c r="G95" s="771"/>
    </row>
    <row r="96" spans="1:7" ht="15">
      <c r="A96" s="746"/>
      <c r="B96" s="540"/>
      <c r="C96" s="742"/>
      <c r="D96" s="537"/>
      <c r="E96" s="740"/>
      <c r="F96" s="727"/>
      <c r="G96" s="771"/>
    </row>
    <row r="97" spans="1:7" ht="15">
      <c r="A97" s="746"/>
      <c r="B97" s="540"/>
      <c r="C97" s="742"/>
      <c r="D97" s="537"/>
      <c r="E97" s="740"/>
      <c r="F97" s="727"/>
      <c r="G97" s="771"/>
    </row>
    <row r="98" spans="1:7" ht="15">
      <c r="A98" s="746"/>
      <c r="B98" s="540"/>
      <c r="C98" s="742"/>
      <c r="D98" s="537"/>
      <c r="E98" s="740"/>
      <c r="F98" s="727"/>
      <c r="G98" s="771"/>
    </row>
    <row r="99" spans="1:7" ht="15">
      <c r="A99" s="746"/>
      <c r="B99" s="540"/>
      <c r="C99" s="742"/>
      <c r="D99" s="537"/>
      <c r="E99" s="740"/>
      <c r="F99" s="727"/>
      <c r="G99" s="771"/>
    </row>
    <row r="100" spans="1:7" ht="15">
      <c r="A100" s="746"/>
      <c r="B100" s="540"/>
      <c r="C100" s="742"/>
      <c r="D100" s="537"/>
      <c r="E100" s="740"/>
      <c r="F100" s="727"/>
      <c r="G100" s="771"/>
    </row>
    <row r="101" spans="1:7" ht="15">
      <c r="A101" s="746"/>
      <c r="B101" s="540"/>
      <c r="C101" s="742"/>
      <c r="D101" s="537"/>
      <c r="E101" s="740"/>
      <c r="F101" s="727"/>
      <c r="G101" s="771"/>
    </row>
    <row r="102" spans="1:7" ht="15">
      <c r="A102" s="746"/>
      <c r="B102" s="540"/>
      <c r="C102" s="742"/>
      <c r="D102" s="537"/>
      <c r="E102" s="740"/>
      <c r="F102" s="727"/>
      <c r="G102" s="771"/>
    </row>
    <row r="103" spans="1:7" ht="15">
      <c r="A103" s="746"/>
      <c r="B103" s="540"/>
      <c r="C103" s="742"/>
      <c r="D103" s="537"/>
      <c r="E103" s="740"/>
      <c r="F103" s="727"/>
      <c r="G103" s="771"/>
    </row>
    <row r="104" spans="1:7" ht="15">
      <c r="A104" s="539" t="s">
        <v>29</v>
      </c>
      <c r="B104" s="540" t="s">
        <v>87</v>
      </c>
      <c r="C104" s="536"/>
      <c r="D104" s="537"/>
      <c r="E104" s="538"/>
      <c r="F104" s="523"/>
      <c r="G104" s="556"/>
    </row>
    <row r="105" spans="1:7" ht="15">
      <c r="A105" s="539"/>
      <c r="B105" s="540"/>
      <c r="C105" s="536"/>
      <c r="D105" s="537"/>
      <c r="E105" s="538"/>
      <c r="F105" s="523"/>
      <c r="G105" s="556"/>
    </row>
    <row r="106" spans="1:7" ht="15">
      <c r="A106" s="539"/>
      <c r="B106" s="540"/>
      <c r="C106" s="536"/>
      <c r="D106" s="537"/>
      <c r="E106" s="538"/>
      <c r="F106" s="523"/>
      <c r="G106" s="556"/>
    </row>
    <row r="107" spans="1:7">
      <c r="A107" s="542" t="s">
        <v>2</v>
      </c>
      <c r="B107" s="543" t="s">
        <v>3</v>
      </c>
      <c r="C107" s="543"/>
      <c r="D107" s="537" t="s">
        <v>4</v>
      </c>
      <c r="E107" s="544" t="s">
        <v>5</v>
      </c>
      <c r="F107" s="524" t="s">
        <v>6</v>
      </c>
      <c r="G107" s="557" t="s">
        <v>7</v>
      </c>
    </row>
    <row r="108" spans="1:7">
      <c r="A108" s="535"/>
      <c r="B108" s="536"/>
      <c r="C108" s="536"/>
      <c r="D108" s="537"/>
      <c r="E108" s="538"/>
      <c r="F108" s="523"/>
      <c r="G108" s="556"/>
    </row>
    <row r="109" spans="1:7">
      <c r="A109" s="535" t="s">
        <v>30</v>
      </c>
      <c r="B109" s="742" t="s">
        <v>108</v>
      </c>
      <c r="C109" s="536"/>
      <c r="D109" s="537"/>
      <c r="E109" s="740"/>
      <c r="F109" s="727"/>
      <c r="G109" s="765"/>
    </row>
    <row r="110" spans="1:7">
      <c r="A110" s="535"/>
      <c r="B110" s="742" t="s">
        <v>88</v>
      </c>
      <c r="C110" s="536"/>
      <c r="G110" s="532"/>
    </row>
    <row r="111" spans="1:7">
      <c r="A111" s="535"/>
      <c r="B111" s="742" t="s">
        <v>235</v>
      </c>
      <c r="C111" s="536"/>
      <c r="D111" s="532"/>
      <c r="G111" s="532"/>
    </row>
    <row r="112" spans="1:7">
      <c r="A112" s="535"/>
      <c r="B112" s="742" t="s">
        <v>236</v>
      </c>
      <c r="C112" s="536"/>
      <c r="D112" s="537" t="s">
        <v>23</v>
      </c>
      <c r="E112" s="740">
        <v>330</v>
      </c>
      <c r="F112" s="727"/>
      <c r="G112" s="765">
        <f>E112*F112</f>
        <v>0</v>
      </c>
    </row>
    <row r="113" spans="1:7">
      <c r="A113" s="535"/>
      <c r="B113" s="742"/>
      <c r="C113" s="536"/>
      <c r="D113" s="537"/>
      <c r="E113" s="740"/>
      <c r="F113" s="727"/>
      <c r="G113" s="765"/>
    </row>
    <row r="114" spans="1:7">
      <c r="A114" s="741" t="s">
        <v>31</v>
      </c>
      <c r="B114" s="742" t="s">
        <v>32</v>
      </c>
      <c r="C114" s="742"/>
      <c r="D114" s="537"/>
      <c r="E114" s="538"/>
      <c r="F114" s="727"/>
      <c r="G114" s="765"/>
    </row>
    <row r="115" spans="1:7">
      <c r="A115" s="535"/>
      <c r="B115" s="742" t="s">
        <v>33</v>
      </c>
      <c r="C115" s="536"/>
      <c r="D115" s="537"/>
      <c r="E115" s="538"/>
      <c r="F115" s="727"/>
      <c r="G115" s="765"/>
    </row>
    <row r="116" spans="1:7">
      <c r="A116" s="535"/>
      <c r="B116" s="742" t="s">
        <v>34</v>
      </c>
      <c r="C116" s="536"/>
      <c r="D116" s="537" t="s">
        <v>15</v>
      </c>
      <c r="E116" s="740">
        <v>720</v>
      </c>
      <c r="F116" s="727"/>
      <c r="G116" s="765">
        <f t="shared" ref="G116" si="6">E116*F116</f>
        <v>0</v>
      </c>
    </row>
    <row r="117" spans="1:7">
      <c r="A117" s="535"/>
      <c r="B117" s="742"/>
      <c r="C117" s="536"/>
      <c r="D117" s="537"/>
      <c r="E117" s="740"/>
      <c r="F117" s="727"/>
      <c r="G117" s="765"/>
    </row>
    <row r="118" spans="1:7">
      <c r="A118" s="741" t="s">
        <v>35</v>
      </c>
      <c r="B118" s="742" t="s">
        <v>89</v>
      </c>
      <c r="C118" s="536"/>
      <c r="D118" s="537"/>
      <c r="E118" s="740"/>
      <c r="F118" s="727"/>
      <c r="G118" s="765"/>
    </row>
    <row r="119" spans="1:7">
      <c r="A119" s="535"/>
      <c r="B119" s="742" t="s">
        <v>184</v>
      </c>
      <c r="C119" s="536"/>
      <c r="D119" s="743"/>
      <c r="G119" s="532"/>
    </row>
    <row r="120" spans="1:7">
      <c r="A120" s="535"/>
      <c r="B120" s="742" t="s">
        <v>185</v>
      </c>
      <c r="C120" s="536"/>
      <c r="D120" s="537" t="s">
        <v>15</v>
      </c>
      <c r="E120" s="740">
        <v>445</v>
      </c>
      <c r="F120" s="727"/>
      <c r="G120" s="770">
        <f>E120*F120</f>
        <v>0</v>
      </c>
    </row>
    <row r="121" spans="1:7">
      <c r="A121" s="535"/>
      <c r="B121" s="742"/>
      <c r="C121" s="536"/>
      <c r="D121" s="537"/>
      <c r="E121" s="740"/>
      <c r="F121" s="727"/>
      <c r="G121" s="765"/>
    </row>
    <row r="122" spans="1:7">
      <c r="A122" s="535"/>
      <c r="B122" s="536"/>
      <c r="C122" s="536"/>
      <c r="D122" s="537"/>
      <c r="E122" s="538"/>
      <c r="F122" s="523"/>
      <c r="G122" s="556"/>
    </row>
    <row r="123" spans="1:7" ht="15">
      <c r="A123" s="741"/>
      <c r="B123" s="742" t="s">
        <v>28</v>
      </c>
      <c r="C123" s="536"/>
      <c r="D123" s="537"/>
      <c r="E123" s="538"/>
      <c r="F123" s="523"/>
      <c r="G123" s="766">
        <f>SUM(G112:G122)</f>
        <v>0</v>
      </c>
    </row>
    <row r="124" spans="1:7">
      <c r="A124" s="741"/>
      <c r="B124" s="742"/>
      <c r="C124" s="536"/>
      <c r="D124" s="537"/>
      <c r="E124" s="538"/>
      <c r="F124" s="523"/>
      <c r="G124" s="556"/>
    </row>
    <row r="125" spans="1:7">
      <c r="A125" s="535"/>
      <c r="B125" s="742"/>
      <c r="C125" s="536"/>
      <c r="D125" s="537"/>
      <c r="E125" s="740"/>
      <c r="F125" s="523"/>
      <c r="G125" s="556"/>
    </row>
    <row r="126" spans="1:7">
      <c r="A126" s="535"/>
      <c r="B126" s="536"/>
      <c r="C126" s="536"/>
      <c r="D126" s="537"/>
      <c r="E126" s="538"/>
      <c r="F126" s="523"/>
      <c r="G126" s="556"/>
    </row>
    <row r="127" spans="1:7">
      <c r="A127" s="741"/>
      <c r="B127" s="742"/>
      <c r="C127" s="536"/>
      <c r="D127" s="537"/>
      <c r="E127" s="538"/>
      <c r="F127" s="523"/>
      <c r="G127" s="556"/>
    </row>
    <row r="128" spans="1:7">
      <c r="A128" s="741"/>
      <c r="B128" s="742"/>
      <c r="C128" s="536"/>
      <c r="D128" s="537"/>
      <c r="E128" s="538"/>
      <c r="F128" s="523"/>
      <c r="G128" s="556"/>
    </row>
    <row r="129" spans="1:7">
      <c r="A129" s="535"/>
      <c r="B129" s="742"/>
      <c r="C129" s="536"/>
      <c r="D129" s="537"/>
      <c r="E129" s="538"/>
      <c r="F129" s="523"/>
      <c r="G129" s="556"/>
    </row>
    <row r="130" spans="1:7">
      <c r="A130" s="535"/>
      <c r="B130" s="742"/>
      <c r="C130" s="536"/>
      <c r="D130" s="537"/>
      <c r="E130" s="538"/>
      <c r="F130" s="523"/>
      <c r="G130" s="556"/>
    </row>
    <row r="131" spans="1:7">
      <c r="A131" s="535"/>
      <c r="B131" s="742"/>
      <c r="C131" s="536"/>
      <c r="D131" s="537"/>
      <c r="E131" s="538"/>
      <c r="F131" s="523"/>
      <c r="G131" s="556"/>
    </row>
    <row r="132" spans="1:7">
      <c r="A132" s="535"/>
      <c r="B132" s="742"/>
      <c r="C132" s="536"/>
      <c r="D132" s="537"/>
      <c r="E132" s="538"/>
      <c r="F132" s="523"/>
      <c r="G132" s="556"/>
    </row>
    <row r="133" spans="1:7">
      <c r="A133" s="535"/>
      <c r="B133" s="742"/>
      <c r="C133" s="536"/>
      <c r="D133" s="537"/>
      <c r="E133" s="538"/>
      <c r="F133" s="523"/>
      <c r="G133" s="556"/>
    </row>
    <row r="134" spans="1:7">
      <c r="A134" s="535"/>
      <c r="B134" s="742"/>
      <c r="C134" s="536"/>
      <c r="D134" s="537"/>
      <c r="E134" s="538"/>
      <c r="F134" s="523"/>
      <c r="G134" s="556"/>
    </row>
    <row r="135" spans="1:7">
      <c r="A135" s="535"/>
      <c r="B135" s="742"/>
      <c r="C135" s="536"/>
      <c r="D135" s="537"/>
      <c r="E135" s="538"/>
      <c r="F135" s="523"/>
      <c r="G135" s="556"/>
    </row>
    <row r="136" spans="1:7">
      <c r="A136" s="535"/>
      <c r="B136" s="742"/>
      <c r="C136" s="536"/>
      <c r="D136" s="537"/>
      <c r="E136" s="538"/>
      <c r="F136" s="523"/>
      <c r="G136" s="556"/>
    </row>
    <row r="137" spans="1:7">
      <c r="A137" s="535"/>
      <c r="B137" s="742"/>
      <c r="C137" s="536"/>
      <c r="D137" s="537"/>
      <c r="E137" s="538"/>
      <c r="F137" s="523"/>
      <c r="G137" s="556"/>
    </row>
    <row r="138" spans="1:7">
      <c r="A138" s="535"/>
      <c r="B138" s="742"/>
      <c r="C138" s="536"/>
      <c r="D138" s="537"/>
      <c r="E138" s="538"/>
      <c r="F138" s="523"/>
      <c r="G138" s="556"/>
    </row>
    <row r="139" spans="1:7">
      <c r="A139" s="535"/>
      <c r="B139" s="742"/>
      <c r="C139" s="536"/>
      <c r="D139" s="537"/>
      <c r="E139" s="538"/>
      <c r="F139" s="523"/>
      <c r="G139" s="556"/>
    </row>
    <row r="140" spans="1:7">
      <c r="A140" s="535"/>
      <c r="B140" s="742"/>
      <c r="C140" s="536"/>
      <c r="D140" s="537"/>
      <c r="E140" s="538"/>
      <c r="F140" s="523"/>
      <c r="G140" s="556"/>
    </row>
    <row r="141" spans="1:7">
      <c r="A141" s="535"/>
      <c r="B141" s="742"/>
      <c r="C141" s="536"/>
      <c r="D141" s="537"/>
      <c r="E141" s="538"/>
      <c r="F141" s="523"/>
      <c r="G141" s="556"/>
    </row>
    <row r="142" spans="1:7">
      <c r="A142" s="535"/>
      <c r="B142" s="742"/>
      <c r="C142" s="536"/>
      <c r="D142" s="537"/>
      <c r="E142" s="538"/>
      <c r="F142" s="523"/>
      <c r="G142" s="556"/>
    </row>
    <row r="143" spans="1:7">
      <c r="A143" s="535"/>
      <c r="B143" s="742"/>
      <c r="C143" s="536"/>
      <c r="D143" s="537"/>
      <c r="E143" s="538"/>
      <c r="F143" s="523"/>
      <c r="G143" s="556"/>
    </row>
    <row r="144" spans="1:7">
      <c r="A144" s="535"/>
      <c r="B144" s="742"/>
      <c r="C144" s="536"/>
      <c r="D144" s="537"/>
      <c r="E144" s="538"/>
      <c r="F144" s="523"/>
      <c r="G144" s="556"/>
    </row>
    <row r="145" spans="1:7">
      <c r="A145" s="535"/>
      <c r="B145" s="742"/>
      <c r="C145" s="536"/>
      <c r="D145" s="537"/>
      <c r="E145" s="538"/>
      <c r="F145" s="523"/>
      <c r="G145" s="556"/>
    </row>
    <row r="146" spans="1:7">
      <c r="A146" s="535"/>
      <c r="B146" s="742"/>
      <c r="C146" s="536"/>
      <c r="D146" s="537"/>
      <c r="E146" s="538"/>
      <c r="F146" s="523"/>
      <c r="G146" s="556"/>
    </row>
    <row r="147" spans="1:7">
      <c r="A147" s="535"/>
      <c r="B147" s="742"/>
      <c r="C147" s="536"/>
      <c r="D147" s="537"/>
      <c r="E147" s="538"/>
      <c r="F147" s="523"/>
      <c r="G147" s="556"/>
    </row>
    <row r="148" spans="1:7">
      <c r="A148" s="535"/>
      <c r="B148" s="742"/>
      <c r="C148" s="536"/>
      <c r="D148" s="537"/>
      <c r="E148" s="538"/>
      <c r="F148" s="523"/>
      <c r="G148" s="556"/>
    </row>
    <row r="149" spans="1:7">
      <c r="A149" s="535"/>
      <c r="B149" s="742"/>
      <c r="C149" s="536"/>
      <c r="D149" s="537"/>
      <c r="E149" s="538"/>
      <c r="F149" s="523"/>
      <c r="G149" s="556"/>
    </row>
    <row r="150" spans="1:7">
      <c r="A150" s="535"/>
      <c r="B150" s="742"/>
      <c r="C150" s="536"/>
      <c r="D150" s="537"/>
      <c r="E150" s="538"/>
      <c r="F150" s="523"/>
      <c r="G150" s="556"/>
    </row>
    <row r="151" spans="1:7">
      <c r="A151" s="535"/>
      <c r="B151" s="742"/>
      <c r="C151" s="536"/>
      <c r="D151" s="537"/>
      <c r="E151" s="538"/>
      <c r="F151" s="523"/>
      <c r="G151" s="556"/>
    </row>
    <row r="152" spans="1:7">
      <c r="A152" s="535"/>
      <c r="B152" s="742"/>
      <c r="C152" s="536"/>
      <c r="D152" s="537"/>
      <c r="E152" s="538"/>
      <c r="F152" s="523"/>
      <c r="G152" s="556"/>
    </row>
    <row r="153" spans="1:7">
      <c r="A153" s="535"/>
      <c r="B153" s="742"/>
      <c r="C153" s="536"/>
      <c r="D153" s="537"/>
      <c r="E153" s="538"/>
      <c r="F153" s="523"/>
      <c r="G153" s="556"/>
    </row>
    <row r="154" spans="1:7">
      <c r="A154" s="535"/>
      <c r="B154" s="742"/>
      <c r="C154" s="536"/>
      <c r="D154" s="537"/>
      <c r="E154" s="538"/>
      <c r="F154" s="523"/>
      <c r="G154" s="556"/>
    </row>
    <row r="155" spans="1:7">
      <c r="A155" s="535"/>
      <c r="B155" s="742"/>
      <c r="C155" s="536"/>
      <c r="D155" s="537"/>
      <c r="E155" s="538"/>
      <c r="F155" s="523"/>
      <c r="G155" s="556"/>
    </row>
    <row r="156" spans="1:7" ht="15">
      <c r="A156" s="539" t="s">
        <v>36</v>
      </c>
      <c r="B156" s="540" t="s">
        <v>37</v>
      </c>
      <c r="C156" s="536"/>
      <c r="D156" s="537"/>
      <c r="E156" s="538"/>
      <c r="F156" s="523"/>
      <c r="G156" s="556"/>
    </row>
    <row r="157" spans="1:7" ht="15">
      <c r="A157" s="539"/>
      <c r="B157" s="540"/>
      <c r="C157" s="536"/>
      <c r="D157" s="537"/>
      <c r="E157" s="538"/>
      <c r="F157" s="523"/>
      <c r="G157" s="556"/>
    </row>
    <row r="158" spans="1:7" ht="15">
      <c r="A158" s="539"/>
      <c r="B158" s="540"/>
      <c r="C158" s="536"/>
      <c r="D158" s="537"/>
      <c r="E158" s="538"/>
      <c r="F158" s="523"/>
      <c r="G158" s="556"/>
    </row>
    <row r="159" spans="1:7">
      <c r="A159" s="542" t="s">
        <v>2</v>
      </c>
      <c r="B159" s="543" t="s">
        <v>3</v>
      </c>
      <c r="C159" s="543"/>
      <c r="D159" s="537" t="s">
        <v>4</v>
      </c>
      <c r="E159" s="544" t="s">
        <v>5</v>
      </c>
      <c r="F159" s="524" t="s">
        <v>6</v>
      </c>
      <c r="G159" s="557" t="s">
        <v>7</v>
      </c>
    </row>
    <row r="160" spans="1:7">
      <c r="A160" s="739"/>
      <c r="B160" s="537"/>
      <c r="C160" s="537"/>
      <c r="D160" s="537"/>
      <c r="E160" s="740"/>
      <c r="F160" s="727"/>
      <c r="G160" s="765"/>
    </row>
    <row r="161" spans="1:7">
      <c r="A161" s="741" t="s">
        <v>38</v>
      </c>
      <c r="B161" s="742" t="s">
        <v>237</v>
      </c>
      <c r="C161" s="742"/>
      <c r="D161" s="537"/>
      <c r="E161" s="538"/>
      <c r="F161" s="727"/>
      <c r="G161" s="765"/>
    </row>
    <row r="162" spans="1:7">
      <c r="A162" s="535"/>
      <c r="B162" s="742" t="s">
        <v>186</v>
      </c>
      <c r="C162" s="536"/>
      <c r="D162" s="537"/>
      <c r="E162" s="740"/>
      <c r="F162" s="727"/>
      <c r="G162" s="765"/>
    </row>
    <row r="163" spans="1:7">
      <c r="A163" s="535"/>
      <c r="B163" s="742" t="s">
        <v>109</v>
      </c>
      <c r="C163" s="536"/>
      <c r="D163" s="537" t="s">
        <v>23</v>
      </c>
      <c r="E163" s="740">
        <v>0</v>
      </c>
      <c r="F163" s="727"/>
      <c r="G163" s="765">
        <v>0</v>
      </c>
    </row>
    <row r="164" spans="1:7">
      <c r="A164" s="535"/>
      <c r="B164" s="742"/>
      <c r="C164" s="536"/>
      <c r="D164" s="537"/>
      <c r="E164" s="740"/>
      <c r="F164" s="727"/>
      <c r="G164" s="765"/>
    </row>
    <row r="165" spans="1:7">
      <c r="A165" s="535" t="s">
        <v>39</v>
      </c>
      <c r="B165" s="742" t="s">
        <v>110</v>
      </c>
      <c r="C165" s="536"/>
      <c r="D165" s="537"/>
      <c r="E165" s="740"/>
      <c r="F165" s="727"/>
      <c r="G165" s="765"/>
    </row>
    <row r="166" spans="1:7">
      <c r="A166" s="535"/>
      <c r="B166" s="742" t="s">
        <v>111</v>
      </c>
      <c r="C166" s="536"/>
      <c r="D166" s="537"/>
      <c r="E166" s="740"/>
      <c r="F166" s="727"/>
      <c r="G166" s="765"/>
    </row>
    <row r="167" spans="1:7">
      <c r="A167" s="535"/>
      <c r="B167" s="742" t="s">
        <v>187</v>
      </c>
      <c r="C167" s="536"/>
      <c r="D167" s="537"/>
      <c r="E167" s="740"/>
      <c r="F167" s="727"/>
      <c r="G167" s="765"/>
    </row>
    <row r="168" spans="1:7">
      <c r="A168" s="535"/>
      <c r="B168" s="742" t="s">
        <v>463</v>
      </c>
      <c r="C168" s="536"/>
      <c r="D168" s="537"/>
      <c r="E168" s="740"/>
      <c r="F168" s="727"/>
      <c r="G168" s="765"/>
    </row>
    <row r="169" spans="1:7">
      <c r="A169" s="535"/>
      <c r="B169" s="536" t="s">
        <v>464</v>
      </c>
      <c r="C169" s="536"/>
      <c r="D169" s="537" t="s">
        <v>23</v>
      </c>
      <c r="E169" s="534">
        <v>200</v>
      </c>
      <c r="G169" s="765">
        <f>E169*F169</f>
        <v>0</v>
      </c>
    </row>
    <row r="170" spans="1:7">
      <c r="A170" s="535"/>
      <c r="B170" s="536"/>
      <c r="C170" s="536"/>
      <c r="D170" s="537"/>
      <c r="E170" s="740"/>
      <c r="F170" s="727"/>
      <c r="G170" s="765"/>
    </row>
    <row r="171" spans="1:7">
      <c r="A171" s="535" t="s">
        <v>40</v>
      </c>
      <c r="B171" s="536" t="s">
        <v>114</v>
      </c>
      <c r="C171" s="536"/>
      <c r="D171" s="537"/>
      <c r="E171" s="740"/>
      <c r="F171" s="727"/>
      <c r="G171" s="765"/>
    </row>
    <row r="172" spans="1:7">
      <c r="A172" s="535"/>
      <c r="B172" s="536" t="s">
        <v>214</v>
      </c>
      <c r="C172" s="536"/>
      <c r="D172" s="537" t="s">
        <v>15</v>
      </c>
      <c r="E172" s="740">
        <v>0</v>
      </c>
      <c r="F172" s="727"/>
      <c r="G172" s="765">
        <v>0</v>
      </c>
    </row>
    <row r="173" spans="1:7">
      <c r="A173" s="741"/>
      <c r="B173" s="742"/>
      <c r="C173" s="536"/>
      <c r="D173" s="537"/>
      <c r="E173" s="538"/>
      <c r="F173" s="523"/>
      <c r="G173" s="765"/>
    </row>
    <row r="174" spans="1:7">
      <c r="A174" s="741" t="s">
        <v>41</v>
      </c>
      <c r="B174" s="742" t="s">
        <v>115</v>
      </c>
      <c r="C174" s="536"/>
      <c r="D174" s="537"/>
      <c r="E174" s="538"/>
      <c r="F174" s="523"/>
      <c r="G174" s="765"/>
    </row>
    <row r="175" spans="1:7">
      <c r="A175" s="741"/>
      <c r="B175" s="742" t="s">
        <v>188</v>
      </c>
      <c r="C175" s="536"/>
      <c r="D175" s="537" t="s">
        <v>15</v>
      </c>
      <c r="E175" s="538">
        <v>0</v>
      </c>
      <c r="F175" s="523"/>
      <c r="G175" s="765">
        <v>0</v>
      </c>
    </row>
    <row r="176" spans="1:7">
      <c r="A176" s="741"/>
      <c r="B176" s="742"/>
      <c r="C176" s="536"/>
      <c r="D176" s="537"/>
      <c r="E176" s="538"/>
      <c r="F176" s="523"/>
      <c r="G176" s="765"/>
    </row>
    <row r="177" spans="1:7">
      <c r="A177" s="739" t="s">
        <v>42</v>
      </c>
      <c r="B177" s="537" t="s">
        <v>116</v>
      </c>
      <c r="C177" s="537"/>
      <c r="D177" s="537"/>
      <c r="E177" s="740"/>
      <c r="F177" s="727"/>
      <c r="G177" s="765"/>
    </row>
    <row r="178" spans="1:7">
      <c r="A178" s="741"/>
      <c r="B178" s="742" t="s">
        <v>189</v>
      </c>
      <c r="C178" s="536"/>
      <c r="D178" s="537" t="s">
        <v>15</v>
      </c>
      <c r="E178" s="538">
        <v>660</v>
      </c>
      <c r="F178" s="523"/>
      <c r="G178" s="765">
        <f>E178*F178</f>
        <v>0</v>
      </c>
    </row>
    <row r="179" spans="1:7">
      <c r="A179" s="741"/>
      <c r="B179" s="742"/>
      <c r="C179" s="536"/>
      <c r="D179" s="537"/>
      <c r="E179" s="538"/>
      <c r="F179" s="523"/>
      <c r="G179" s="765"/>
    </row>
    <row r="180" spans="1:7">
      <c r="A180" s="741" t="s">
        <v>43</v>
      </c>
      <c r="B180" s="742" t="s">
        <v>191</v>
      </c>
      <c r="C180" s="536"/>
      <c r="D180" s="537" t="s">
        <v>9</v>
      </c>
      <c r="E180" s="538">
        <v>0</v>
      </c>
      <c r="F180" s="523"/>
      <c r="G180" s="765">
        <v>0</v>
      </c>
    </row>
    <row r="181" spans="1:7">
      <c r="A181" s="741"/>
      <c r="B181" s="742"/>
      <c r="C181" s="536"/>
      <c r="D181" s="537"/>
      <c r="E181" s="538"/>
      <c r="F181" s="523"/>
      <c r="G181" s="765"/>
    </row>
    <row r="182" spans="1:7">
      <c r="A182" s="741" t="s">
        <v>44</v>
      </c>
      <c r="B182" s="742" t="s">
        <v>448</v>
      </c>
      <c r="C182" s="536"/>
      <c r="D182" s="537"/>
      <c r="E182" s="538"/>
      <c r="F182" s="523"/>
      <c r="G182" s="765"/>
    </row>
    <row r="183" spans="1:7">
      <c r="A183" s="741"/>
      <c r="B183" s="742" t="s">
        <v>238</v>
      </c>
      <c r="C183" s="536"/>
      <c r="D183" s="537"/>
      <c r="E183" s="538"/>
      <c r="F183" s="523"/>
      <c r="G183" s="765"/>
    </row>
    <row r="184" spans="1:7">
      <c r="A184" s="741"/>
      <c r="B184" s="742" t="s">
        <v>239</v>
      </c>
      <c r="C184" s="536"/>
      <c r="D184" s="537" t="s">
        <v>15</v>
      </c>
      <c r="E184" s="538">
        <v>0</v>
      </c>
      <c r="F184" s="523"/>
      <c r="G184" s="765">
        <v>0</v>
      </c>
    </row>
    <row r="185" spans="1:7">
      <c r="A185" s="741"/>
      <c r="B185" s="742"/>
      <c r="C185" s="536"/>
      <c r="D185" s="537"/>
      <c r="E185" s="538"/>
      <c r="F185" s="523"/>
      <c r="G185" s="765"/>
    </row>
    <row r="186" spans="1:7">
      <c r="A186" s="741" t="s">
        <v>45</v>
      </c>
      <c r="B186" s="742" t="s">
        <v>449</v>
      </c>
      <c r="C186" s="536"/>
      <c r="D186" s="537"/>
      <c r="E186" s="538"/>
      <c r="F186" s="523"/>
      <c r="G186" s="765"/>
    </row>
    <row r="187" spans="1:7">
      <c r="A187" s="741"/>
      <c r="B187" s="742" t="s">
        <v>190</v>
      </c>
      <c r="C187" s="536"/>
      <c r="D187" s="537" t="s">
        <v>15</v>
      </c>
      <c r="E187" s="538">
        <v>0</v>
      </c>
      <c r="F187" s="523"/>
      <c r="G187" s="765">
        <v>0</v>
      </c>
    </row>
    <row r="188" spans="1:7">
      <c r="A188" s="741"/>
      <c r="B188" s="742"/>
      <c r="C188" s="536"/>
      <c r="D188" s="537"/>
      <c r="E188" s="538"/>
      <c r="F188" s="523"/>
      <c r="G188" s="765"/>
    </row>
    <row r="189" spans="1:7" ht="15">
      <c r="A189" s="741" t="s">
        <v>46</v>
      </c>
      <c r="B189" s="742" t="s">
        <v>240</v>
      </c>
      <c r="C189" s="536"/>
      <c r="D189" s="537"/>
      <c r="E189" s="538"/>
      <c r="F189" s="523"/>
      <c r="G189" s="766"/>
    </row>
    <row r="190" spans="1:7" ht="15">
      <c r="A190" s="741"/>
      <c r="B190" s="742" t="s">
        <v>241</v>
      </c>
      <c r="C190" s="536"/>
      <c r="D190" s="537"/>
      <c r="E190" s="538"/>
      <c r="F190" s="523"/>
      <c r="G190" s="766"/>
    </row>
    <row r="191" spans="1:7" ht="15">
      <c r="A191" s="741"/>
      <c r="B191" s="742" t="s">
        <v>242</v>
      </c>
      <c r="C191" s="536"/>
      <c r="D191" s="537"/>
      <c r="E191" s="538"/>
      <c r="F191" s="523"/>
      <c r="G191" s="766"/>
    </row>
    <row r="192" spans="1:7">
      <c r="A192" s="741"/>
      <c r="B192" s="742" t="s">
        <v>243</v>
      </c>
      <c r="C192" s="536"/>
      <c r="D192" s="537" t="s">
        <v>15</v>
      </c>
      <c r="E192" s="538">
        <v>0</v>
      </c>
      <c r="F192" s="523"/>
      <c r="G192" s="556">
        <v>0</v>
      </c>
    </row>
    <row r="193" spans="1:7" ht="15">
      <c r="A193" s="741"/>
      <c r="B193" s="742"/>
      <c r="C193" s="536"/>
      <c r="D193" s="537"/>
      <c r="E193" s="538"/>
      <c r="F193" s="523"/>
      <c r="G193" s="766"/>
    </row>
    <row r="194" spans="1:7" ht="15">
      <c r="A194" s="741" t="s">
        <v>117</v>
      </c>
      <c r="B194" s="742" t="s">
        <v>244</v>
      </c>
      <c r="C194" s="536"/>
      <c r="D194" s="537"/>
      <c r="E194" s="538"/>
      <c r="F194" s="523"/>
      <c r="G194" s="766"/>
    </row>
    <row r="195" spans="1:7" ht="15">
      <c r="A195" s="741"/>
      <c r="B195" s="742" t="s">
        <v>245</v>
      </c>
      <c r="C195" s="536"/>
      <c r="D195" s="537"/>
      <c r="E195" s="538"/>
      <c r="F195" s="523"/>
      <c r="G195" s="766"/>
    </row>
    <row r="196" spans="1:7">
      <c r="A196" s="741"/>
      <c r="B196" s="742" t="s">
        <v>246</v>
      </c>
      <c r="C196" s="536"/>
      <c r="D196" s="537" t="s">
        <v>15</v>
      </c>
      <c r="E196" s="538">
        <v>0</v>
      </c>
      <c r="F196" s="523"/>
      <c r="G196" s="556">
        <v>0</v>
      </c>
    </row>
    <row r="197" spans="1:7">
      <c r="A197" s="741"/>
      <c r="B197" s="742"/>
      <c r="C197" s="536"/>
      <c r="D197" s="537"/>
      <c r="E197" s="538"/>
      <c r="F197" s="523"/>
      <c r="G197" s="556"/>
    </row>
    <row r="198" spans="1:7">
      <c r="A198" s="741" t="s">
        <v>90</v>
      </c>
      <c r="B198" s="742" t="s">
        <v>192</v>
      </c>
      <c r="C198" s="536"/>
      <c r="D198" s="537"/>
      <c r="E198" s="538"/>
      <c r="F198" s="523"/>
      <c r="G198" s="556"/>
    </row>
    <row r="199" spans="1:7">
      <c r="A199" s="741"/>
      <c r="B199" s="742" t="s">
        <v>247</v>
      </c>
      <c r="C199" s="536"/>
      <c r="D199" s="537" t="s">
        <v>9</v>
      </c>
      <c r="E199" s="538">
        <v>0</v>
      </c>
      <c r="F199" s="523"/>
      <c r="G199" s="556">
        <v>0</v>
      </c>
    </row>
    <row r="200" spans="1:7" ht="15">
      <c r="A200" s="741"/>
      <c r="B200" s="742"/>
      <c r="C200" s="536"/>
      <c r="D200" s="537"/>
      <c r="E200" s="538"/>
      <c r="F200" s="523"/>
      <c r="G200" s="766"/>
    </row>
    <row r="201" spans="1:7" ht="15">
      <c r="A201" s="741" t="s">
        <v>91</v>
      </c>
      <c r="B201" s="742" t="s">
        <v>118</v>
      </c>
      <c r="C201" s="536"/>
      <c r="D201" s="537"/>
      <c r="E201" s="538"/>
      <c r="F201" s="523"/>
      <c r="G201" s="766"/>
    </row>
    <row r="202" spans="1:7" ht="15">
      <c r="A202" s="741"/>
      <c r="B202" s="742" t="s">
        <v>92</v>
      </c>
      <c r="C202" s="536"/>
      <c r="D202" s="537"/>
      <c r="E202" s="538"/>
      <c r="F202" s="523"/>
      <c r="G202" s="766"/>
    </row>
    <row r="203" spans="1:7">
      <c r="A203" s="741"/>
      <c r="B203" s="742" t="s">
        <v>93</v>
      </c>
      <c r="C203" s="536"/>
      <c r="D203" s="537" t="s">
        <v>9</v>
      </c>
      <c r="E203" s="538">
        <v>260</v>
      </c>
      <c r="F203" s="523"/>
      <c r="G203" s="556">
        <v>0</v>
      </c>
    </row>
    <row r="204" spans="1:7" ht="15">
      <c r="A204" s="741"/>
      <c r="B204" s="742"/>
      <c r="C204" s="536"/>
      <c r="D204" s="537"/>
      <c r="E204" s="538"/>
      <c r="F204" s="523"/>
      <c r="G204" s="766"/>
    </row>
    <row r="205" spans="1:7" ht="15">
      <c r="A205" s="741" t="s">
        <v>94</v>
      </c>
      <c r="B205" s="742" t="s">
        <v>95</v>
      </c>
      <c r="C205" s="536"/>
      <c r="D205" s="537"/>
      <c r="E205" s="538"/>
      <c r="F205" s="523"/>
      <c r="G205" s="766"/>
    </row>
    <row r="206" spans="1:7" ht="15">
      <c r="A206" s="741"/>
      <c r="B206" s="742" t="s">
        <v>96</v>
      </c>
      <c r="C206" s="536"/>
      <c r="D206" s="537"/>
      <c r="E206" s="538"/>
      <c r="F206" s="523"/>
      <c r="G206" s="766"/>
    </row>
    <row r="207" spans="1:7">
      <c r="A207" s="741"/>
      <c r="B207" s="742" t="s">
        <v>97</v>
      </c>
      <c r="C207" s="536"/>
      <c r="D207" s="537" t="s">
        <v>9</v>
      </c>
      <c r="E207" s="538">
        <v>520</v>
      </c>
      <c r="F207" s="523"/>
      <c r="G207" s="556">
        <v>0</v>
      </c>
    </row>
    <row r="208" spans="1:7">
      <c r="A208" s="542" t="s">
        <v>2</v>
      </c>
      <c r="B208" s="543" t="s">
        <v>3</v>
      </c>
      <c r="C208" s="543"/>
      <c r="D208" s="537" t="s">
        <v>4</v>
      </c>
      <c r="E208" s="544" t="s">
        <v>5</v>
      </c>
      <c r="F208" s="524" t="s">
        <v>6</v>
      </c>
      <c r="G208" s="557" t="s">
        <v>7</v>
      </c>
    </row>
    <row r="209" spans="1:7">
      <c r="A209" s="741"/>
      <c r="B209" s="742"/>
      <c r="C209" s="536"/>
      <c r="D209" s="537"/>
      <c r="E209" s="538"/>
      <c r="F209" s="523"/>
      <c r="G209" s="556"/>
    </row>
    <row r="210" spans="1:7">
      <c r="A210" s="741" t="s">
        <v>176</v>
      </c>
      <c r="B210" s="742" t="s">
        <v>248</v>
      </c>
      <c r="C210" s="536"/>
      <c r="D210" s="537"/>
      <c r="E210" s="538"/>
      <c r="F210" s="523"/>
      <c r="G210" s="556"/>
    </row>
    <row r="211" spans="1:7">
      <c r="A211" s="741"/>
      <c r="B211" s="742" t="s">
        <v>98</v>
      </c>
      <c r="C211" s="536"/>
      <c r="D211" s="537" t="s">
        <v>9</v>
      </c>
      <c r="E211" s="538">
        <v>110</v>
      </c>
      <c r="F211" s="523"/>
      <c r="G211" s="556">
        <v>0</v>
      </c>
    </row>
    <row r="212" spans="1:7">
      <c r="A212" s="741"/>
      <c r="B212" s="742"/>
      <c r="C212" s="536"/>
      <c r="D212" s="537"/>
      <c r="E212" s="538"/>
      <c r="F212" s="523"/>
      <c r="G212" s="556"/>
    </row>
    <row r="213" spans="1:7">
      <c r="A213" s="741" t="s">
        <v>193</v>
      </c>
      <c r="B213" s="742" t="s">
        <v>249</v>
      </c>
      <c r="C213" s="536"/>
      <c r="D213" s="537" t="s">
        <v>9</v>
      </c>
      <c r="E213" s="538">
        <v>0</v>
      </c>
      <c r="F213" s="523"/>
      <c r="G213" s="767">
        <v>0</v>
      </c>
    </row>
    <row r="214" spans="1:7">
      <c r="A214" s="741"/>
      <c r="B214" s="742"/>
      <c r="C214" s="536"/>
      <c r="D214" s="537"/>
      <c r="E214" s="538"/>
      <c r="F214" s="523"/>
      <c r="G214" s="556"/>
    </row>
    <row r="215" spans="1:7">
      <c r="A215" s="741"/>
      <c r="B215" s="742"/>
      <c r="C215" s="536"/>
      <c r="D215" s="537"/>
      <c r="E215" s="538"/>
      <c r="F215" s="523"/>
      <c r="G215" s="556"/>
    </row>
    <row r="216" spans="1:7" ht="15">
      <c r="A216" s="741"/>
      <c r="B216" s="742" t="s">
        <v>28</v>
      </c>
      <c r="C216" s="536"/>
      <c r="D216" s="537"/>
      <c r="E216" s="538"/>
      <c r="F216" s="523"/>
      <c r="G216" s="766">
        <f>SUM(G163:G215)</f>
        <v>0</v>
      </c>
    </row>
    <row r="217" spans="1:7" ht="15">
      <c r="A217" s="741"/>
      <c r="B217" s="742"/>
      <c r="C217" s="536"/>
      <c r="D217" s="537"/>
      <c r="E217" s="538"/>
      <c r="F217" s="523"/>
      <c r="G217" s="766"/>
    </row>
    <row r="218" spans="1:7" ht="16.5" customHeight="1">
      <c r="A218" s="741"/>
      <c r="B218" s="742"/>
      <c r="C218" s="536"/>
      <c r="D218" s="537"/>
      <c r="E218" s="538"/>
      <c r="F218" s="523"/>
      <c r="G218" s="766"/>
    </row>
    <row r="219" spans="1:7" ht="16.5" customHeight="1">
      <c r="A219" s="741"/>
      <c r="B219" s="742"/>
      <c r="C219" s="536"/>
      <c r="D219" s="537"/>
      <c r="E219" s="538"/>
      <c r="F219" s="523"/>
      <c r="G219" s="766"/>
    </row>
    <row r="220" spans="1:7" ht="16.5" customHeight="1">
      <c r="A220" s="741"/>
      <c r="B220" s="742"/>
      <c r="C220" s="536"/>
      <c r="D220" s="537"/>
      <c r="E220" s="538"/>
      <c r="F220" s="523"/>
      <c r="G220" s="766"/>
    </row>
    <row r="221" spans="1:7" ht="16.5" customHeight="1">
      <c r="A221" s="741"/>
      <c r="B221" s="742"/>
      <c r="C221" s="536"/>
      <c r="D221" s="537"/>
      <c r="E221" s="538"/>
      <c r="F221" s="523"/>
      <c r="G221" s="766"/>
    </row>
    <row r="222" spans="1:7" ht="16.5" customHeight="1">
      <c r="A222" s="741"/>
      <c r="B222" s="742"/>
      <c r="C222" s="536"/>
      <c r="D222" s="537"/>
      <c r="E222" s="538"/>
      <c r="F222" s="523"/>
      <c r="G222" s="766"/>
    </row>
    <row r="223" spans="1:7" ht="16.5" customHeight="1">
      <c r="A223" s="741"/>
      <c r="B223" s="742"/>
      <c r="C223" s="536"/>
      <c r="D223" s="537"/>
      <c r="E223" s="538"/>
      <c r="F223" s="523"/>
      <c r="G223" s="766"/>
    </row>
    <row r="224" spans="1:7">
      <c r="A224" s="741"/>
      <c r="B224" s="742"/>
      <c r="C224" s="536"/>
      <c r="D224" s="537"/>
      <c r="E224" s="538"/>
      <c r="F224" s="727"/>
      <c r="G224" s="765"/>
    </row>
    <row r="225" spans="1:7">
      <c r="A225" s="744"/>
      <c r="B225" s="742"/>
      <c r="C225" s="536"/>
      <c r="D225" s="537"/>
      <c r="E225" s="538"/>
      <c r="F225" s="727"/>
      <c r="G225" s="765"/>
    </row>
    <row r="226" spans="1:7">
      <c r="A226" s="746"/>
      <c r="D226" s="743"/>
      <c r="G226" s="532"/>
    </row>
    <row r="227" spans="1:7">
      <c r="A227" s="746"/>
      <c r="D227" s="743"/>
      <c r="G227" s="532"/>
    </row>
    <row r="228" spans="1:7">
      <c r="A228" s="746"/>
      <c r="D228" s="743"/>
      <c r="G228" s="532"/>
    </row>
    <row r="229" spans="1:7">
      <c r="A229" s="746"/>
      <c r="D229" s="743"/>
      <c r="G229" s="532"/>
    </row>
    <row r="230" spans="1:7">
      <c r="A230" s="746"/>
      <c r="D230" s="743"/>
      <c r="G230" s="532"/>
    </row>
    <row r="231" spans="1:7">
      <c r="A231" s="746"/>
      <c r="D231" s="743"/>
      <c r="G231" s="532"/>
    </row>
    <row r="232" spans="1:7">
      <c r="A232" s="746"/>
      <c r="D232" s="743"/>
      <c r="G232" s="532"/>
    </row>
    <row r="233" spans="1:7">
      <c r="A233" s="746"/>
      <c r="D233" s="743"/>
      <c r="G233" s="532"/>
    </row>
    <row r="234" spans="1:7">
      <c r="A234" s="746"/>
      <c r="D234" s="743"/>
      <c r="G234" s="532"/>
    </row>
    <row r="235" spans="1:7">
      <c r="A235" s="746"/>
      <c r="D235" s="743"/>
      <c r="G235" s="532"/>
    </row>
    <row r="236" spans="1:7">
      <c r="A236" s="746"/>
      <c r="D236" s="743"/>
      <c r="G236" s="532"/>
    </row>
    <row r="237" spans="1:7">
      <c r="A237" s="746"/>
      <c r="D237" s="743"/>
      <c r="G237" s="532"/>
    </row>
    <row r="238" spans="1:7">
      <c r="A238" s="746"/>
      <c r="D238" s="743"/>
      <c r="G238" s="532"/>
    </row>
    <row r="239" spans="1:7">
      <c r="A239" s="746"/>
      <c r="D239" s="743"/>
      <c r="G239" s="532"/>
    </row>
    <row r="240" spans="1:7">
      <c r="A240" s="746"/>
      <c r="D240" s="743"/>
      <c r="G240" s="532"/>
    </row>
    <row r="241" spans="1:7">
      <c r="A241" s="746"/>
      <c r="D241" s="743"/>
      <c r="G241" s="532"/>
    </row>
    <row r="242" spans="1:7">
      <c r="A242" s="746"/>
      <c r="D242" s="743"/>
      <c r="G242" s="532"/>
    </row>
    <row r="243" spans="1:7">
      <c r="A243" s="746"/>
      <c r="D243" s="743"/>
      <c r="G243" s="532"/>
    </row>
    <row r="244" spans="1:7">
      <c r="A244" s="746"/>
      <c r="D244" s="743"/>
      <c r="G244" s="532"/>
    </row>
    <row r="245" spans="1:7">
      <c r="A245" s="746"/>
      <c r="D245" s="743"/>
      <c r="G245" s="532"/>
    </row>
    <row r="246" spans="1:7">
      <c r="A246" s="746"/>
      <c r="D246" s="743"/>
      <c r="G246" s="532"/>
    </row>
    <row r="247" spans="1:7">
      <c r="A247" s="746"/>
      <c r="D247" s="743"/>
      <c r="G247" s="532"/>
    </row>
    <row r="248" spans="1:7">
      <c r="A248" s="746"/>
      <c r="D248" s="743"/>
      <c r="G248" s="532"/>
    </row>
    <row r="249" spans="1:7">
      <c r="A249" s="746"/>
      <c r="D249" s="743"/>
      <c r="G249" s="532"/>
    </row>
    <row r="250" spans="1:7">
      <c r="A250" s="746"/>
      <c r="D250" s="743"/>
      <c r="G250" s="532"/>
    </row>
    <row r="251" spans="1:7">
      <c r="A251" s="746"/>
      <c r="D251" s="743"/>
      <c r="G251" s="532"/>
    </row>
    <row r="252" spans="1:7">
      <c r="A252" s="746"/>
      <c r="D252" s="743"/>
      <c r="G252" s="532"/>
    </row>
    <row r="253" spans="1:7">
      <c r="A253" s="746"/>
      <c r="D253" s="743"/>
      <c r="G253" s="532"/>
    </row>
    <row r="254" spans="1:7">
      <c r="A254" s="746"/>
      <c r="D254" s="743"/>
      <c r="G254" s="532"/>
    </row>
    <row r="255" spans="1:7">
      <c r="A255" s="746"/>
      <c r="D255" s="743"/>
      <c r="G255" s="532"/>
    </row>
    <row r="256" spans="1:7">
      <c r="A256" s="746"/>
      <c r="D256" s="743"/>
      <c r="G256" s="532"/>
    </row>
    <row r="257" spans="1:7">
      <c r="A257" s="746"/>
      <c r="D257" s="743"/>
      <c r="G257" s="532"/>
    </row>
    <row r="258" spans="1:7">
      <c r="A258" s="746"/>
      <c r="D258" s="743"/>
      <c r="G258" s="532"/>
    </row>
    <row r="259" spans="1:7">
      <c r="A259" s="746"/>
      <c r="D259" s="743"/>
      <c r="G259" s="532"/>
    </row>
    <row r="260" spans="1:7" ht="15">
      <c r="A260" s="539" t="s">
        <v>59</v>
      </c>
      <c r="B260" s="540" t="s">
        <v>469</v>
      </c>
      <c r="C260" s="536"/>
      <c r="D260" s="537"/>
      <c r="E260" s="538"/>
      <c r="F260" s="727"/>
      <c r="G260" s="765"/>
    </row>
    <row r="261" spans="1:7">
      <c r="A261" s="535"/>
      <c r="B261" s="742"/>
      <c r="C261" s="536"/>
      <c r="D261" s="537"/>
      <c r="E261" s="538"/>
      <c r="F261" s="727"/>
      <c r="G261" s="765"/>
    </row>
    <row r="262" spans="1:7">
      <c r="A262" s="535"/>
      <c r="B262" s="742"/>
      <c r="C262" s="536"/>
      <c r="D262" s="537"/>
      <c r="E262" s="538"/>
      <c r="F262" s="727"/>
      <c r="G262" s="765"/>
    </row>
    <row r="263" spans="1:7">
      <c r="A263" s="542" t="s">
        <v>2</v>
      </c>
      <c r="B263" s="543" t="s">
        <v>3</v>
      </c>
      <c r="C263" s="543"/>
      <c r="D263" s="537" t="s">
        <v>4</v>
      </c>
      <c r="E263" s="544" t="s">
        <v>5</v>
      </c>
      <c r="F263" s="524" t="s">
        <v>6</v>
      </c>
      <c r="G263" s="557" t="s">
        <v>7</v>
      </c>
    </row>
    <row r="264" spans="1:7">
      <c r="A264" s="535"/>
      <c r="B264" s="742"/>
      <c r="C264" s="536"/>
      <c r="D264" s="537"/>
      <c r="E264" s="538"/>
      <c r="F264" s="727"/>
      <c r="G264" s="765"/>
    </row>
    <row r="265" spans="1:7">
      <c r="A265" s="535"/>
      <c r="B265" s="742"/>
      <c r="C265" s="536"/>
      <c r="D265" s="537"/>
      <c r="E265" s="538"/>
      <c r="F265" s="727"/>
      <c r="G265" s="765"/>
    </row>
    <row r="266" spans="1:7">
      <c r="A266" s="535" t="s">
        <v>69</v>
      </c>
      <c r="B266" s="742" t="s">
        <v>99</v>
      </c>
      <c r="C266" s="536"/>
      <c r="D266" s="537"/>
      <c r="E266" s="538"/>
      <c r="F266" s="727"/>
      <c r="G266" s="765"/>
    </row>
    <row r="267" spans="1:7">
      <c r="A267" s="535"/>
      <c r="B267" s="742" t="s">
        <v>100</v>
      </c>
      <c r="C267" s="536"/>
      <c r="D267" s="537" t="s">
        <v>12</v>
      </c>
      <c r="E267" s="538">
        <v>0</v>
      </c>
      <c r="F267" s="727"/>
      <c r="G267" s="765">
        <f>E267*F267</f>
        <v>0</v>
      </c>
    </row>
    <row r="268" spans="1:7">
      <c r="A268" s="535"/>
      <c r="B268" s="742"/>
      <c r="C268" s="536"/>
      <c r="D268" s="537"/>
      <c r="E268" s="538"/>
      <c r="F268" s="727"/>
      <c r="G268" s="765"/>
    </row>
    <row r="269" spans="1:7">
      <c r="A269" s="750" t="s">
        <v>70</v>
      </c>
      <c r="B269" s="742" t="s">
        <v>101</v>
      </c>
      <c r="C269" s="536"/>
      <c r="D269" s="537"/>
      <c r="E269" s="538"/>
      <c r="F269" s="727"/>
      <c r="G269" s="765"/>
    </row>
    <row r="270" spans="1:7" ht="15">
      <c r="A270" s="808"/>
      <c r="B270" s="742" t="s">
        <v>267</v>
      </c>
      <c r="C270" s="536"/>
      <c r="D270" s="537"/>
      <c r="E270" s="538"/>
      <c r="F270" s="727"/>
      <c r="G270" s="765"/>
    </row>
    <row r="271" spans="1:7" ht="15.75">
      <c r="A271" s="752"/>
      <c r="B271" s="742" t="s">
        <v>268</v>
      </c>
      <c r="C271" s="536"/>
      <c r="D271" s="537" t="s">
        <v>12</v>
      </c>
      <c r="E271" s="538">
        <v>0</v>
      </c>
      <c r="F271" s="727"/>
      <c r="G271" s="765">
        <f>E271*F271</f>
        <v>0</v>
      </c>
    </row>
    <row r="272" spans="1:7" ht="15">
      <c r="A272" s="808"/>
      <c r="B272" s="742"/>
      <c r="C272" s="536"/>
      <c r="D272" s="537"/>
      <c r="E272" s="538"/>
      <c r="F272" s="727"/>
      <c r="G272" s="765"/>
    </row>
    <row r="273" spans="1:7">
      <c r="A273" s="535" t="s">
        <v>71</v>
      </c>
      <c r="B273" s="742" t="s">
        <v>269</v>
      </c>
      <c r="C273" s="536"/>
      <c r="D273" s="537" t="s">
        <v>12</v>
      </c>
      <c r="E273" s="538">
        <v>0</v>
      </c>
      <c r="F273" s="727"/>
      <c r="G273" s="765">
        <f>E273*F273</f>
        <v>0</v>
      </c>
    </row>
    <row r="274" spans="1:7">
      <c r="A274" s="750"/>
      <c r="B274" s="742"/>
      <c r="C274" s="536"/>
      <c r="D274" s="537"/>
      <c r="E274" s="538"/>
      <c r="F274" s="727"/>
      <c r="G274" s="765"/>
    </row>
    <row r="275" spans="1:7">
      <c r="A275" s="535" t="s">
        <v>72</v>
      </c>
      <c r="B275" s="742" t="s">
        <v>270</v>
      </c>
      <c r="C275" s="536"/>
      <c r="D275" s="532"/>
      <c r="E275" s="532"/>
      <c r="G275" s="532"/>
    </row>
    <row r="276" spans="1:7" ht="15">
      <c r="A276" s="535"/>
      <c r="B276" s="742" t="s">
        <v>271</v>
      </c>
      <c r="C276" s="536"/>
      <c r="D276" s="537"/>
      <c r="E276" s="538"/>
      <c r="F276" s="727"/>
      <c r="G276" s="765"/>
    </row>
    <row r="277" spans="1:7">
      <c r="A277" s="535"/>
      <c r="B277" s="742" t="s">
        <v>457</v>
      </c>
      <c r="C277" s="536"/>
      <c r="D277" s="537" t="s">
        <v>12</v>
      </c>
      <c r="E277" s="538">
        <v>0</v>
      </c>
      <c r="F277" s="727"/>
      <c r="G277" s="765">
        <f t="shared" ref="G277" si="7">E277*F277</f>
        <v>0</v>
      </c>
    </row>
    <row r="278" spans="1:7">
      <c r="A278" s="535"/>
      <c r="B278" s="742"/>
      <c r="C278" s="536"/>
      <c r="D278" s="537"/>
      <c r="E278" s="538"/>
      <c r="F278" s="727"/>
      <c r="G278" s="765"/>
    </row>
    <row r="279" spans="1:7">
      <c r="A279" s="535" t="s">
        <v>73</v>
      </c>
      <c r="B279" s="742" t="s">
        <v>272</v>
      </c>
      <c r="C279" s="536"/>
      <c r="D279" s="532"/>
      <c r="E279" s="532"/>
      <c r="G279" s="532"/>
    </row>
    <row r="280" spans="1:7">
      <c r="A280" s="535"/>
      <c r="B280" s="742" t="s">
        <v>273</v>
      </c>
      <c r="C280" s="536"/>
      <c r="D280" s="537"/>
      <c r="E280" s="538"/>
      <c r="F280" s="727"/>
      <c r="G280" s="765"/>
    </row>
    <row r="281" spans="1:7">
      <c r="A281" s="535"/>
      <c r="B281" s="742" t="s">
        <v>274</v>
      </c>
      <c r="C281" s="536"/>
      <c r="D281" s="537" t="s">
        <v>12</v>
      </c>
      <c r="E281" s="538">
        <v>0</v>
      </c>
      <c r="F281" s="727"/>
      <c r="G281" s="765">
        <f>E281*F281</f>
        <v>0</v>
      </c>
    </row>
    <row r="282" spans="1:7">
      <c r="A282" s="535"/>
      <c r="B282" s="742"/>
      <c r="C282" s="536"/>
      <c r="D282" s="537"/>
      <c r="E282" s="538"/>
      <c r="F282" s="727"/>
      <c r="G282" s="765"/>
    </row>
    <row r="283" spans="1:7">
      <c r="A283" s="535" t="s">
        <v>74</v>
      </c>
      <c r="B283" s="742" t="s">
        <v>275</v>
      </c>
      <c r="C283" s="536"/>
      <c r="D283" s="537"/>
      <c r="E283" s="538"/>
      <c r="F283" s="727"/>
      <c r="G283" s="765"/>
    </row>
    <row r="284" spans="1:7">
      <c r="A284" s="535"/>
      <c r="B284" s="742" t="s">
        <v>276</v>
      </c>
      <c r="C284" s="536"/>
      <c r="D284" s="537"/>
      <c r="E284" s="538"/>
      <c r="F284" s="727"/>
      <c r="G284" s="765"/>
    </row>
    <row r="285" spans="1:7">
      <c r="A285" s="535"/>
      <c r="B285" s="742" t="s">
        <v>277</v>
      </c>
      <c r="C285" s="536"/>
      <c r="D285" s="537" t="s">
        <v>12</v>
      </c>
      <c r="E285" s="538">
        <v>0</v>
      </c>
      <c r="F285" s="727"/>
      <c r="G285" s="765">
        <f t="shared" ref="G285:G299" si="8">E285*F285</f>
        <v>0</v>
      </c>
    </row>
    <row r="286" spans="1:7">
      <c r="A286" s="535"/>
      <c r="B286" s="742"/>
      <c r="C286" s="536"/>
      <c r="D286" s="537"/>
      <c r="E286" s="538"/>
      <c r="F286" s="727"/>
      <c r="G286" s="765"/>
    </row>
    <row r="287" spans="1:7">
      <c r="A287" s="535" t="s">
        <v>75</v>
      </c>
      <c r="B287" s="742" t="s">
        <v>278</v>
      </c>
      <c r="C287" s="536"/>
      <c r="D287" s="537"/>
      <c r="E287" s="538"/>
      <c r="F287" s="727"/>
      <c r="G287" s="765"/>
    </row>
    <row r="288" spans="1:7">
      <c r="A288" s="535"/>
      <c r="B288" s="742" t="s">
        <v>279</v>
      </c>
      <c r="C288" s="536"/>
      <c r="D288" s="537" t="s">
        <v>12</v>
      </c>
      <c r="E288" s="538">
        <v>0</v>
      </c>
      <c r="F288" s="727"/>
      <c r="G288" s="765">
        <f t="shared" si="8"/>
        <v>0</v>
      </c>
    </row>
    <row r="289" spans="1:7">
      <c r="A289" s="535"/>
      <c r="B289" s="742"/>
      <c r="C289" s="536"/>
      <c r="D289" s="537"/>
      <c r="E289" s="538"/>
      <c r="F289" s="727"/>
      <c r="G289" s="765"/>
    </row>
    <row r="290" spans="1:7">
      <c r="A290" s="535" t="s">
        <v>76</v>
      </c>
      <c r="B290" s="742" t="s">
        <v>281</v>
      </c>
      <c r="C290" s="536"/>
      <c r="D290" s="537"/>
      <c r="E290" s="538"/>
      <c r="F290" s="727"/>
      <c r="G290" s="765"/>
    </row>
    <row r="291" spans="1:7">
      <c r="A291" s="535"/>
      <c r="B291" s="742" t="s">
        <v>280</v>
      </c>
      <c r="C291" s="536"/>
      <c r="D291" s="537" t="s">
        <v>12</v>
      </c>
      <c r="E291" s="538">
        <v>0</v>
      </c>
      <c r="F291" s="727"/>
      <c r="G291" s="765">
        <f t="shared" si="8"/>
        <v>0</v>
      </c>
    </row>
    <row r="292" spans="1:7">
      <c r="A292" s="535"/>
      <c r="B292" s="742"/>
      <c r="C292" s="536"/>
      <c r="D292" s="537"/>
      <c r="E292" s="538"/>
      <c r="F292" s="727"/>
      <c r="G292" s="765"/>
    </row>
    <row r="293" spans="1:7">
      <c r="A293" s="535" t="s">
        <v>102</v>
      </c>
      <c r="B293" s="742" t="s">
        <v>282</v>
      </c>
      <c r="C293" s="536"/>
      <c r="D293" s="537"/>
      <c r="E293" s="538"/>
      <c r="F293" s="727"/>
      <c r="G293" s="765"/>
    </row>
    <row r="294" spans="1:7">
      <c r="A294" s="535"/>
      <c r="B294" s="742" t="s">
        <v>283</v>
      </c>
      <c r="C294" s="536"/>
      <c r="D294" s="537" t="s">
        <v>12</v>
      </c>
      <c r="E294" s="538">
        <v>0</v>
      </c>
      <c r="F294" s="727"/>
      <c r="G294" s="765">
        <f t="shared" si="8"/>
        <v>0</v>
      </c>
    </row>
    <row r="295" spans="1:7">
      <c r="A295" s="535"/>
      <c r="B295" s="742"/>
      <c r="C295" s="536"/>
      <c r="D295" s="537"/>
      <c r="E295" s="538"/>
      <c r="F295" s="727"/>
      <c r="G295" s="765"/>
    </row>
    <row r="296" spans="1:7">
      <c r="A296" s="535" t="s">
        <v>284</v>
      </c>
      <c r="B296" s="742" t="s">
        <v>458</v>
      </c>
      <c r="C296" s="536"/>
      <c r="D296" s="537"/>
      <c r="E296" s="538"/>
      <c r="F296" s="727"/>
      <c r="G296" s="765"/>
    </row>
    <row r="297" spans="1:7">
      <c r="A297" s="535"/>
      <c r="B297" s="742" t="s">
        <v>459</v>
      </c>
      <c r="C297" s="536"/>
      <c r="D297" s="537" t="s">
        <v>12</v>
      </c>
      <c r="E297" s="538">
        <v>0</v>
      </c>
      <c r="F297" s="727"/>
      <c r="G297" s="765">
        <f t="shared" si="8"/>
        <v>0</v>
      </c>
    </row>
    <row r="298" spans="1:7">
      <c r="A298" s="535"/>
      <c r="B298" s="742"/>
      <c r="C298" s="536"/>
      <c r="D298" s="537"/>
      <c r="E298" s="538"/>
      <c r="F298" s="727"/>
      <c r="G298" s="765"/>
    </row>
    <row r="299" spans="1:7">
      <c r="A299" s="535" t="s">
        <v>286</v>
      </c>
      <c r="B299" s="742" t="s">
        <v>285</v>
      </c>
      <c r="C299" s="536"/>
      <c r="D299" s="537" t="s">
        <v>12</v>
      </c>
      <c r="E299" s="538">
        <v>0</v>
      </c>
      <c r="F299" s="727"/>
      <c r="G299" s="765">
        <f t="shared" si="8"/>
        <v>0</v>
      </c>
    </row>
    <row r="300" spans="1:7" ht="15">
      <c r="A300" s="753"/>
      <c r="B300" s="742"/>
      <c r="C300" s="536"/>
      <c r="D300" s="537"/>
      <c r="E300" s="538"/>
      <c r="F300" s="727"/>
      <c r="G300" s="765"/>
    </row>
    <row r="301" spans="1:7">
      <c r="A301" s="535" t="s">
        <v>287</v>
      </c>
      <c r="B301" s="742" t="s">
        <v>133</v>
      </c>
      <c r="C301" s="536"/>
      <c r="D301" s="537"/>
      <c r="E301" s="538"/>
      <c r="F301" s="727"/>
      <c r="G301" s="765"/>
    </row>
    <row r="302" spans="1:7">
      <c r="A302" s="535"/>
      <c r="B302" s="742" t="s">
        <v>134</v>
      </c>
      <c r="C302" s="536"/>
      <c r="E302" s="538"/>
      <c r="F302" s="727"/>
      <c r="G302" s="765"/>
    </row>
    <row r="303" spans="1:7" ht="15">
      <c r="A303" s="535"/>
      <c r="B303" s="742" t="s">
        <v>135</v>
      </c>
      <c r="C303" s="536"/>
      <c r="D303" s="537" t="s">
        <v>9</v>
      </c>
      <c r="E303" s="538">
        <v>0</v>
      </c>
      <c r="F303" s="727"/>
      <c r="G303" s="765">
        <f t="shared" ref="G303" si="9">E303*F303</f>
        <v>0</v>
      </c>
    </row>
    <row r="304" spans="1:7">
      <c r="A304" s="535"/>
      <c r="B304" s="742"/>
      <c r="C304" s="536"/>
      <c r="D304" s="537"/>
      <c r="E304" s="538"/>
      <c r="F304" s="727"/>
      <c r="G304" s="765"/>
    </row>
    <row r="305" spans="1:7">
      <c r="A305" s="535" t="s">
        <v>288</v>
      </c>
      <c r="B305" s="742" t="s">
        <v>136</v>
      </c>
      <c r="C305" s="536"/>
      <c r="D305" s="537"/>
      <c r="E305" s="538"/>
      <c r="F305" s="727"/>
      <c r="G305" s="765"/>
    </row>
    <row r="306" spans="1:7">
      <c r="A306" s="535"/>
      <c r="B306" s="742" t="s">
        <v>137</v>
      </c>
      <c r="C306" s="536"/>
      <c r="D306" s="537" t="s">
        <v>15</v>
      </c>
      <c r="E306" s="538">
        <v>0</v>
      </c>
      <c r="F306" s="727"/>
      <c r="G306" s="765">
        <f t="shared" ref="G306" si="10">E306*F306</f>
        <v>0</v>
      </c>
    </row>
    <row r="307" spans="1:7">
      <c r="A307" s="535"/>
      <c r="B307" s="742"/>
      <c r="C307" s="536"/>
      <c r="D307" s="537"/>
      <c r="E307" s="538"/>
      <c r="F307" s="727"/>
      <c r="G307" s="765"/>
    </row>
    <row r="308" spans="1:7">
      <c r="A308" s="535" t="s">
        <v>290</v>
      </c>
      <c r="B308" s="742" t="s">
        <v>289</v>
      </c>
      <c r="C308" s="536"/>
      <c r="D308" s="537"/>
      <c r="E308" s="538"/>
      <c r="F308" s="727"/>
      <c r="G308" s="765"/>
    </row>
    <row r="309" spans="1:7">
      <c r="A309" s="535"/>
      <c r="B309" s="532" t="s">
        <v>210</v>
      </c>
      <c r="D309" s="537" t="s">
        <v>15</v>
      </c>
      <c r="E309" s="534">
        <v>0</v>
      </c>
      <c r="G309" s="765">
        <f t="shared" ref="G309:G315" si="11">E309*F309</f>
        <v>0</v>
      </c>
    </row>
    <row r="310" spans="1:7">
      <c r="A310" s="535"/>
      <c r="B310" s="742"/>
      <c r="C310" s="536"/>
      <c r="D310" s="537"/>
      <c r="E310" s="538"/>
      <c r="F310" s="727"/>
      <c r="G310" s="765"/>
    </row>
    <row r="311" spans="1:7">
      <c r="A311" s="535"/>
      <c r="B311" s="742"/>
      <c r="C311" s="536"/>
      <c r="D311" s="537"/>
      <c r="E311" s="538"/>
      <c r="F311" s="727"/>
      <c r="G311" s="765"/>
    </row>
    <row r="312" spans="1:7">
      <c r="A312" s="542" t="s">
        <v>2</v>
      </c>
      <c r="B312" s="543" t="s">
        <v>3</v>
      </c>
      <c r="C312" s="543"/>
      <c r="D312" s="537" t="s">
        <v>4</v>
      </c>
      <c r="E312" s="544" t="s">
        <v>5</v>
      </c>
      <c r="F312" s="524" t="s">
        <v>6</v>
      </c>
      <c r="G312" s="557" t="s">
        <v>7</v>
      </c>
    </row>
    <row r="313" spans="1:7">
      <c r="A313" s="535"/>
      <c r="B313" s="742"/>
      <c r="C313" s="536"/>
      <c r="D313" s="537"/>
      <c r="E313" s="538"/>
      <c r="F313" s="727"/>
      <c r="G313" s="765"/>
    </row>
    <row r="314" spans="1:7">
      <c r="A314" s="535" t="s">
        <v>291</v>
      </c>
      <c r="B314" s="742" t="s">
        <v>211</v>
      </c>
      <c r="C314" s="536"/>
      <c r="D314" s="537"/>
      <c r="E314" s="538"/>
      <c r="F314" s="727"/>
      <c r="G314" s="765"/>
    </row>
    <row r="315" spans="1:7">
      <c r="A315" s="535"/>
      <c r="B315" s="742" t="s">
        <v>212</v>
      </c>
      <c r="C315" s="536"/>
      <c r="D315" s="537" t="s">
        <v>9</v>
      </c>
      <c r="E315" s="538">
        <v>0</v>
      </c>
      <c r="F315" s="727"/>
      <c r="G315" s="765">
        <f t="shared" si="11"/>
        <v>0</v>
      </c>
    </row>
    <row r="316" spans="1:7">
      <c r="A316" s="535"/>
      <c r="B316" s="742"/>
      <c r="C316" s="536"/>
      <c r="D316" s="537"/>
      <c r="E316" s="538"/>
      <c r="F316" s="727"/>
      <c r="G316" s="765"/>
    </row>
    <row r="317" spans="1:7">
      <c r="A317" s="535" t="s">
        <v>295</v>
      </c>
      <c r="B317" s="742" t="s">
        <v>292</v>
      </c>
      <c r="C317" s="536"/>
      <c r="D317" s="537"/>
      <c r="E317" s="538"/>
      <c r="F317" s="727"/>
      <c r="G317" s="765"/>
    </row>
    <row r="318" spans="1:7" ht="15">
      <c r="A318" s="535"/>
      <c r="B318" s="742" t="s">
        <v>293</v>
      </c>
      <c r="C318" s="536"/>
      <c r="D318" s="537"/>
      <c r="E318" s="538"/>
      <c r="F318" s="727"/>
      <c r="G318" s="765"/>
    </row>
    <row r="319" spans="1:7">
      <c r="A319" s="535"/>
      <c r="B319" s="742" t="s">
        <v>294</v>
      </c>
      <c r="C319" s="536"/>
      <c r="D319" s="537" t="s">
        <v>9</v>
      </c>
      <c r="E319" s="538">
        <v>75</v>
      </c>
      <c r="F319" s="727"/>
      <c r="G319" s="765">
        <f>E319*F319</f>
        <v>0</v>
      </c>
    </row>
    <row r="320" spans="1:7">
      <c r="A320" s="535"/>
      <c r="B320" s="742"/>
      <c r="C320" s="536"/>
      <c r="D320" s="537"/>
      <c r="E320" s="538"/>
      <c r="F320" s="727"/>
      <c r="G320" s="765"/>
    </row>
    <row r="321" spans="1:7">
      <c r="A321" s="535" t="s">
        <v>460</v>
      </c>
      <c r="B321" s="742" t="s">
        <v>296</v>
      </c>
      <c r="C321" s="536"/>
      <c r="D321" s="537"/>
      <c r="E321" s="538"/>
      <c r="F321" s="727"/>
      <c r="G321" s="765"/>
    </row>
    <row r="322" spans="1:7">
      <c r="A322" s="535"/>
      <c r="B322" s="742" t="s">
        <v>297</v>
      </c>
      <c r="C322" s="536"/>
      <c r="D322" s="537" t="s">
        <v>9</v>
      </c>
      <c r="E322" s="538">
        <v>35</v>
      </c>
      <c r="F322" s="727"/>
      <c r="G322" s="770">
        <f>E322*F322</f>
        <v>0</v>
      </c>
    </row>
    <row r="323" spans="1:7">
      <c r="A323" s="535"/>
      <c r="B323" s="742"/>
      <c r="C323" s="536"/>
      <c r="D323" s="537"/>
      <c r="E323" s="538"/>
      <c r="F323" s="727"/>
      <c r="G323" s="770"/>
    </row>
    <row r="324" spans="1:7">
      <c r="A324" s="535"/>
      <c r="B324" s="742"/>
      <c r="C324" s="536"/>
      <c r="D324" s="537"/>
      <c r="E324" s="538"/>
      <c r="F324" s="727"/>
      <c r="G324" s="765"/>
    </row>
    <row r="325" spans="1:7" ht="15">
      <c r="A325" s="535"/>
      <c r="B325" s="742" t="s">
        <v>28</v>
      </c>
      <c r="C325" s="536"/>
      <c r="D325" s="537"/>
      <c r="E325" s="538"/>
      <c r="F325" s="727"/>
      <c r="G325" s="771">
        <f>SUM(G267:G324)</f>
        <v>0</v>
      </c>
    </row>
    <row r="326" spans="1:7">
      <c r="A326" s="535"/>
      <c r="B326" s="742"/>
      <c r="C326" s="536"/>
      <c r="D326" s="537"/>
      <c r="E326" s="538"/>
      <c r="F326" s="727"/>
      <c r="G326" s="765"/>
    </row>
    <row r="327" spans="1:7">
      <c r="A327" s="535"/>
      <c r="B327" s="742"/>
      <c r="C327" s="536"/>
      <c r="D327" s="537"/>
      <c r="E327" s="538"/>
      <c r="F327" s="727"/>
      <c r="G327" s="765"/>
    </row>
    <row r="328" spans="1:7">
      <c r="A328" s="535"/>
      <c r="B328" s="742"/>
      <c r="C328" s="536"/>
      <c r="D328" s="537"/>
      <c r="E328" s="538"/>
      <c r="F328" s="727"/>
      <c r="G328" s="765"/>
    </row>
    <row r="329" spans="1:7">
      <c r="A329" s="535"/>
      <c r="B329" s="742"/>
      <c r="C329" s="536"/>
      <c r="D329" s="537"/>
      <c r="E329" s="538"/>
      <c r="F329" s="727"/>
      <c r="G329" s="765"/>
    </row>
    <row r="330" spans="1:7">
      <c r="A330" s="535"/>
      <c r="B330" s="742"/>
      <c r="C330" s="536"/>
      <c r="D330" s="537"/>
      <c r="E330" s="538"/>
      <c r="F330" s="727"/>
      <c r="G330" s="765"/>
    </row>
    <row r="331" spans="1:7">
      <c r="A331" s="535"/>
      <c r="B331" s="742"/>
      <c r="C331" s="536"/>
      <c r="D331" s="537"/>
      <c r="E331" s="538"/>
      <c r="F331" s="727"/>
      <c r="G331" s="765"/>
    </row>
    <row r="332" spans="1:7">
      <c r="A332" s="535"/>
      <c r="B332" s="742"/>
      <c r="C332" s="536"/>
      <c r="D332" s="537"/>
      <c r="E332" s="538"/>
      <c r="F332" s="727"/>
      <c r="G332" s="765"/>
    </row>
    <row r="333" spans="1:7">
      <c r="A333" s="535"/>
      <c r="B333" s="742"/>
      <c r="C333" s="536"/>
      <c r="D333" s="537"/>
      <c r="E333" s="538"/>
      <c r="F333" s="727"/>
      <c r="G333" s="765"/>
    </row>
    <row r="334" spans="1:7">
      <c r="A334" s="535"/>
      <c r="B334" s="742"/>
      <c r="C334" s="536"/>
      <c r="D334" s="537"/>
      <c r="E334" s="538"/>
      <c r="F334" s="727"/>
      <c r="G334" s="765"/>
    </row>
    <row r="335" spans="1:7">
      <c r="A335" s="535"/>
      <c r="B335" s="742"/>
      <c r="C335" s="536"/>
      <c r="D335" s="537"/>
      <c r="E335" s="538"/>
      <c r="F335" s="727"/>
      <c r="G335" s="765"/>
    </row>
    <row r="336" spans="1:7">
      <c r="A336" s="535"/>
      <c r="B336" s="742"/>
      <c r="C336" s="536"/>
      <c r="D336" s="537"/>
      <c r="E336" s="538"/>
      <c r="F336" s="727"/>
      <c r="G336" s="765"/>
    </row>
    <row r="337" spans="1:7">
      <c r="A337" s="535"/>
      <c r="B337" s="742"/>
      <c r="C337" s="536"/>
      <c r="D337" s="537"/>
      <c r="E337" s="538"/>
      <c r="F337" s="727"/>
      <c r="G337" s="765"/>
    </row>
    <row r="338" spans="1:7">
      <c r="A338" s="535"/>
      <c r="B338" s="742"/>
      <c r="C338" s="536"/>
      <c r="D338" s="537"/>
      <c r="E338" s="538"/>
      <c r="F338" s="727"/>
      <c r="G338" s="765"/>
    </row>
    <row r="339" spans="1:7">
      <c r="A339" s="535"/>
      <c r="B339" s="742"/>
      <c r="C339" s="536"/>
      <c r="D339" s="537"/>
      <c r="E339" s="538"/>
      <c r="F339" s="727"/>
      <c r="G339" s="765"/>
    </row>
    <row r="340" spans="1:7">
      <c r="A340" s="535"/>
      <c r="B340" s="742"/>
      <c r="C340" s="536"/>
      <c r="D340" s="537"/>
      <c r="E340" s="538"/>
      <c r="F340" s="727"/>
      <c r="G340" s="765"/>
    </row>
    <row r="341" spans="1:7">
      <c r="A341" s="535"/>
      <c r="B341" s="742"/>
      <c r="C341" s="536"/>
      <c r="D341" s="537"/>
      <c r="E341" s="538"/>
      <c r="F341" s="727"/>
      <c r="G341" s="765"/>
    </row>
    <row r="342" spans="1:7">
      <c r="A342" s="535"/>
      <c r="B342" s="742"/>
      <c r="C342" s="536"/>
      <c r="D342" s="537"/>
      <c r="E342" s="538"/>
      <c r="F342" s="727"/>
      <c r="G342" s="765"/>
    </row>
    <row r="343" spans="1:7">
      <c r="A343" s="535"/>
      <c r="B343" s="742"/>
      <c r="C343" s="536"/>
      <c r="D343" s="537"/>
      <c r="E343" s="538"/>
      <c r="F343" s="727"/>
      <c r="G343" s="765"/>
    </row>
    <row r="344" spans="1:7">
      <c r="A344" s="535"/>
      <c r="B344" s="742"/>
      <c r="C344" s="536"/>
      <c r="D344" s="537"/>
      <c r="E344" s="538"/>
      <c r="F344" s="727"/>
      <c r="G344" s="765"/>
    </row>
    <row r="345" spans="1:7">
      <c r="A345" s="535"/>
      <c r="B345" s="742"/>
      <c r="C345" s="536"/>
      <c r="D345" s="537"/>
      <c r="E345" s="538"/>
      <c r="F345" s="727"/>
      <c r="G345" s="765"/>
    </row>
    <row r="346" spans="1:7">
      <c r="A346" s="535"/>
      <c r="B346" s="742"/>
      <c r="C346" s="536"/>
      <c r="D346" s="537"/>
      <c r="E346" s="538"/>
      <c r="F346" s="727"/>
      <c r="G346" s="765"/>
    </row>
    <row r="347" spans="1:7">
      <c r="A347" s="535"/>
      <c r="B347" s="742"/>
      <c r="C347" s="536"/>
      <c r="D347" s="537"/>
      <c r="E347" s="538"/>
      <c r="F347" s="727"/>
      <c r="G347" s="765"/>
    </row>
    <row r="348" spans="1:7">
      <c r="A348" s="535"/>
      <c r="B348" s="742"/>
      <c r="C348" s="536"/>
      <c r="D348" s="537"/>
      <c r="E348" s="538"/>
      <c r="F348" s="727"/>
      <c r="G348" s="765"/>
    </row>
    <row r="349" spans="1:7">
      <c r="A349" s="535"/>
      <c r="B349" s="742"/>
      <c r="C349" s="536"/>
      <c r="D349" s="537"/>
      <c r="E349" s="538"/>
      <c r="F349" s="727"/>
      <c r="G349" s="765"/>
    </row>
    <row r="350" spans="1:7">
      <c r="A350" s="535"/>
      <c r="B350" s="742"/>
      <c r="C350" s="536"/>
      <c r="D350" s="537"/>
      <c r="E350" s="538"/>
      <c r="F350" s="727"/>
      <c r="G350" s="765"/>
    </row>
    <row r="351" spans="1:7">
      <c r="A351" s="535"/>
      <c r="B351" s="742"/>
      <c r="C351" s="536"/>
      <c r="D351" s="537"/>
      <c r="E351" s="538"/>
      <c r="F351" s="727"/>
      <c r="G351" s="765"/>
    </row>
    <row r="352" spans="1:7">
      <c r="A352" s="535"/>
      <c r="B352" s="742"/>
      <c r="C352" s="536"/>
      <c r="D352" s="537"/>
      <c r="E352" s="538"/>
      <c r="F352" s="727"/>
      <c r="G352" s="765"/>
    </row>
    <row r="353" spans="1:7">
      <c r="A353" s="535"/>
      <c r="B353" s="742"/>
      <c r="C353" s="536"/>
      <c r="D353" s="537"/>
      <c r="E353" s="538"/>
      <c r="F353" s="727"/>
      <c r="G353" s="765"/>
    </row>
    <row r="354" spans="1:7">
      <c r="A354" s="535"/>
      <c r="B354" s="742"/>
      <c r="C354" s="536"/>
      <c r="D354" s="537"/>
      <c r="E354" s="538"/>
      <c r="F354" s="727"/>
      <c r="G354" s="765"/>
    </row>
    <row r="355" spans="1:7">
      <c r="A355" s="535"/>
      <c r="B355" s="742"/>
      <c r="C355" s="536"/>
      <c r="D355" s="537"/>
      <c r="E355" s="538"/>
      <c r="F355" s="727"/>
      <c r="G355" s="765"/>
    </row>
    <row r="356" spans="1:7">
      <c r="A356" s="535"/>
      <c r="B356" s="742"/>
      <c r="C356" s="536"/>
      <c r="D356" s="537"/>
      <c r="E356" s="538"/>
      <c r="F356" s="727"/>
      <c r="G356" s="765"/>
    </row>
    <row r="357" spans="1:7">
      <c r="A357" s="535"/>
      <c r="B357" s="742"/>
      <c r="C357" s="536"/>
      <c r="D357" s="537"/>
      <c r="E357" s="538"/>
      <c r="F357" s="727"/>
      <c r="G357" s="765"/>
    </row>
    <row r="358" spans="1:7">
      <c r="A358" s="535"/>
      <c r="B358" s="742"/>
      <c r="C358" s="536"/>
      <c r="D358" s="537"/>
      <c r="E358" s="538"/>
      <c r="F358" s="727"/>
      <c r="G358" s="765"/>
    </row>
    <row r="359" spans="1:7">
      <c r="A359" s="535"/>
      <c r="B359" s="742"/>
      <c r="C359" s="536"/>
      <c r="D359" s="537"/>
      <c r="E359" s="538"/>
      <c r="F359" s="727"/>
      <c r="G359" s="765"/>
    </row>
    <row r="360" spans="1:7">
      <c r="A360" s="535"/>
      <c r="B360" s="742"/>
      <c r="C360" s="536"/>
      <c r="D360" s="537"/>
      <c r="E360" s="538"/>
      <c r="F360" s="727"/>
      <c r="G360" s="765"/>
    </row>
    <row r="361" spans="1:7">
      <c r="A361" s="535"/>
      <c r="B361" s="742"/>
      <c r="C361" s="536"/>
      <c r="D361" s="537"/>
      <c r="E361" s="538"/>
      <c r="F361" s="727"/>
      <c r="G361" s="765"/>
    </row>
    <row r="362" spans="1:7">
      <c r="A362" s="535"/>
      <c r="B362" s="742"/>
      <c r="C362" s="536"/>
      <c r="D362" s="537"/>
      <c r="E362" s="538"/>
      <c r="F362" s="727"/>
      <c r="G362" s="765"/>
    </row>
    <row r="363" spans="1:7">
      <c r="A363" s="535"/>
      <c r="B363" s="742"/>
      <c r="C363" s="536"/>
      <c r="D363" s="537"/>
      <c r="E363" s="538"/>
      <c r="F363" s="727"/>
      <c r="G363" s="765"/>
    </row>
    <row r="364" spans="1:7">
      <c r="A364" s="535"/>
      <c r="B364" s="742"/>
      <c r="C364" s="536"/>
      <c r="D364" s="537"/>
      <c r="E364" s="538"/>
      <c r="F364" s="727"/>
      <c r="G364" s="765"/>
    </row>
    <row r="365" spans="1:7" s="665" customFormat="1" ht="15">
      <c r="A365" s="539" t="s">
        <v>60</v>
      </c>
      <c r="B365" s="540" t="s">
        <v>298</v>
      </c>
      <c r="C365" s="742"/>
      <c r="D365" s="537"/>
      <c r="E365" s="745"/>
      <c r="F365" s="727"/>
      <c r="G365" s="772"/>
    </row>
    <row r="366" spans="1:7" s="665" customFormat="1" ht="15">
      <c r="A366" s="746"/>
      <c r="B366" s="742"/>
      <c r="C366" s="742"/>
      <c r="D366" s="537"/>
      <c r="E366" s="745"/>
      <c r="F366" s="727"/>
      <c r="G366" s="765"/>
    </row>
    <row r="367" spans="1:7" s="665" customFormat="1" ht="15">
      <c r="A367" s="746"/>
      <c r="B367" s="742"/>
      <c r="C367" s="742"/>
      <c r="D367" s="537"/>
      <c r="E367" s="745"/>
      <c r="F367" s="727"/>
      <c r="G367" s="765"/>
    </row>
    <row r="368" spans="1:7" s="665" customFormat="1" ht="15">
      <c r="A368" s="539" t="s">
        <v>61</v>
      </c>
      <c r="B368" s="540" t="s">
        <v>138</v>
      </c>
      <c r="C368" s="742"/>
      <c r="D368" s="537"/>
      <c r="E368" s="745"/>
      <c r="F368" s="727"/>
      <c r="G368" s="765"/>
    </row>
    <row r="369" spans="1:7" s="665" customFormat="1" ht="15">
      <c r="A369" s="539"/>
      <c r="B369" s="540"/>
      <c r="C369" s="742"/>
      <c r="D369" s="537"/>
      <c r="E369" s="745"/>
      <c r="F369" s="727"/>
      <c r="G369" s="765"/>
    </row>
    <row r="370" spans="1:7" s="665" customFormat="1" ht="15">
      <c r="A370" s="539"/>
      <c r="B370" s="540"/>
      <c r="C370" s="742"/>
      <c r="D370" s="537"/>
      <c r="E370" s="745"/>
      <c r="F370" s="727"/>
      <c r="G370" s="765"/>
    </row>
    <row r="371" spans="1:7" s="665" customFormat="1" ht="15">
      <c r="A371" s="542" t="s">
        <v>2</v>
      </c>
      <c r="B371" s="543" t="s">
        <v>3</v>
      </c>
      <c r="C371" s="543"/>
      <c r="D371" s="537" t="s">
        <v>4</v>
      </c>
      <c r="E371" s="544" t="s">
        <v>5</v>
      </c>
      <c r="F371" s="524" t="s">
        <v>6</v>
      </c>
      <c r="G371" s="557" t="s">
        <v>7</v>
      </c>
    </row>
    <row r="372" spans="1:7" s="665" customFormat="1" ht="15">
      <c r="A372" s="746"/>
      <c r="B372" s="742"/>
      <c r="C372" s="742"/>
      <c r="D372" s="537"/>
      <c r="E372" s="745"/>
      <c r="F372" s="727"/>
      <c r="G372" s="765"/>
    </row>
    <row r="373" spans="1:7" s="665" customFormat="1" ht="15">
      <c r="A373" s="746" t="s">
        <v>139</v>
      </c>
      <c r="B373" s="742" t="s">
        <v>140</v>
      </c>
      <c r="C373" s="742"/>
      <c r="D373" s="537" t="s">
        <v>9</v>
      </c>
      <c r="E373" s="745">
        <v>63</v>
      </c>
      <c r="F373" s="727"/>
      <c r="G373" s="765">
        <f>E373*F373</f>
        <v>0</v>
      </c>
    </row>
    <row r="374" spans="1:7" s="665" customFormat="1" ht="15">
      <c r="A374" s="746"/>
      <c r="B374" s="742"/>
      <c r="C374" s="742"/>
      <c r="D374" s="537"/>
      <c r="E374" s="745"/>
      <c r="F374" s="727"/>
      <c r="G374" s="765"/>
    </row>
    <row r="375" spans="1:7" s="665" customFormat="1" ht="15">
      <c r="A375" s="746" t="s">
        <v>141</v>
      </c>
      <c r="B375" s="742" t="s">
        <v>167</v>
      </c>
      <c r="C375" s="742"/>
      <c r="D375" s="754"/>
      <c r="E375" s="809"/>
      <c r="F375" s="805"/>
      <c r="G375" s="681"/>
    </row>
    <row r="376" spans="1:7" s="665" customFormat="1" ht="15">
      <c r="A376" s="746"/>
      <c r="B376" s="742" t="s">
        <v>142</v>
      </c>
      <c r="C376" s="742"/>
      <c r="D376" s="754"/>
      <c r="E376" s="809"/>
      <c r="F376" s="805"/>
      <c r="G376" s="681"/>
    </row>
    <row r="377" spans="1:7" s="665" customFormat="1" ht="15">
      <c r="A377" s="681"/>
      <c r="B377" s="742" t="s">
        <v>168</v>
      </c>
      <c r="C377" s="742"/>
      <c r="D377" s="537"/>
      <c r="E377" s="745"/>
      <c r="F377" s="727"/>
      <c r="G377" s="765"/>
    </row>
    <row r="378" spans="1:7" s="665" customFormat="1" ht="15">
      <c r="A378" s="746"/>
      <c r="B378" s="742" t="s">
        <v>84</v>
      </c>
      <c r="C378" s="742"/>
      <c r="D378" s="537" t="s">
        <v>23</v>
      </c>
      <c r="E378" s="745">
        <v>154</v>
      </c>
      <c r="F378" s="727"/>
      <c r="G378" s="765">
        <f>E378*F378</f>
        <v>0</v>
      </c>
    </row>
    <row r="379" spans="1:7" s="665" customFormat="1" ht="15">
      <c r="A379" s="746"/>
      <c r="B379" s="742"/>
      <c r="C379" s="742"/>
      <c r="D379" s="537"/>
      <c r="E379" s="745"/>
      <c r="F379" s="727"/>
      <c r="G379" s="765"/>
    </row>
    <row r="380" spans="1:7" s="665" customFormat="1" ht="15">
      <c r="A380" s="746" t="s">
        <v>143</v>
      </c>
      <c r="B380" s="742" t="s">
        <v>299</v>
      </c>
      <c r="C380" s="742"/>
      <c r="D380" s="537" t="s">
        <v>23</v>
      </c>
      <c r="E380" s="745">
        <v>48</v>
      </c>
      <c r="F380" s="727"/>
      <c r="G380" s="765">
        <f>E380*F380</f>
        <v>0</v>
      </c>
    </row>
    <row r="381" spans="1:7" s="665" customFormat="1" ht="15">
      <c r="A381" s="746"/>
      <c r="B381" s="742"/>
      <c r="C381" s="742"/>
      <c r="D381" s="537"/>
      <c r="E381" s="745"/>
      <c r="F381" s="727"/>
      <c r="G381" s="765"/>
    </row>
    <row r="382" spans="1:7" s="665" customFormat="1" ht="15">
      <c r="A382" s="746" t="s">
        <v>300</v>
      </c>
      <c r="B382" s="742" t="s">
        <v>144</v>
      </c>
      <c r="C382" s="742"/>
      <c r="D382" s="537" t="s">
        <v>23</v>
      </c>
      <c r="E382" s="745">
        <v>50</v>
      </c>
      <c r="F382" s="727"/>
      <c r="G382" s="765">
        <f>E382*F382</f>
        <v>0</v>
      </c>
    </row>
    <row r="383" spans="1:7" s="665" customFormat="1" ht="15">
      <c r="A383" s="746"/>
      <c r="B383" s="742"/>
      <c r="C383" s="742"/>
      <c r="D383" s="537"/>
      <c r="E383" s="745"/>
      <c r="F383" s="727"/>
      <c r="G383" s="765"/>
    </row>
    <row r="384" spans="1:7" s="665" customFormat="1" ht="15">
      <c r="A384" s="746" t="s">
        <v>301</v>
      </c>
      <c r="B384" s="742" t="s">
        <v>302</v>
      </c>
      <c r="C384" s="742"/>
      <c r="D384" s="537" t="s">
        <v>23</v>
      </c>
      <c r="E384" s="745">
        <v>48</v>
      </c>
      <c r="F384" s="727"/>
      <c r="G384" s="765">
        <f>E384*F384</f>
        <v>0</v>
      </c>
    </row>
    <row r="385" spans="1:7" s="665" customFormat="1" ht="15">
      <c r="A385" s="746"/>
      <c r="B385" s="742"/>
      <c r="C385" s="742"/>
      <c r="D385" s="537"/>
      <c r="E385" s="745"/>
      <c r="F385" s="727"/>
      <c r="G385" s="765"/>
    </row>
    <row r="386" spans="1:7" s="665" customFormat="1" ht="15">
      <c r="A386" s="746"/>
      <c r="B386" s="742"/>
      <c r="C386" s="742"/>
      <c r="D386" s="537"/>
      <c r="E386" s="745"/>
      <c r="F386" s="727"/>
      <c r="G386" s="765"/>
    </row>
    <row r="387" spans="1:7" s="806" customFormat="1" ht="15">
      <c r="A387" s="539" t="s">
        <v>62</v>
      </c>
      <c r="B387" s="540" t="s">
        <v>145</v>
      </c>
      <c r="C387" s="540"/>
      <c r="D387" s="756"/>
      <c r="E387" s="757"/>
      <c r="F387" s="733"/>
      <c r="G387" s="771"/>
    </row>
    <row r="388" spans="1:7" s="665" customFormat="1" ht="15">
      <c r="A388" s="746"/>
      <c r="B388" s="742"/>
      <c r="C388" s="742"/>
      <c r="D388" s="537"/>
      <c r="E388" s="745"/>
      <c r="F388" s="727"/>
      <c r="G388" s="765"/>
    </row>
    <row r="389" spans="1:7" s="665" customFormat="1" ht="15">
      <c r="A389" s="746"/>
      <c r="B389" s="742"/>
      <c r="C389" s="742"/>
      <c r="D389" s="537"/>
      <c r="E389" s="745"/>
      <c r="F389" s="727"/>
      <c r="G389" s="765"/>
    </row>
    <row r="390" spans="1:7" s="665" customFormat="1" ht="15">
      <c r="A390" s="746" t="s">
        <v>146</v>
      </c>
      <c r="B390" s="742" t="s">
        <v>147</v>
      </c>
      <c r="C390" s="742"/>
      <c r="D390" s="537"/>
      <c r="E390" s="745"/>
      <c r="F390" s="727"/>
      <c r="G390" s="765"/>
    </row>
    <row r="391" spans="1:7" s="665" customFormat="1" ht="15">
      <c r="A391" s="746"/>
      <c r="B391" s="742" t="s">
        <v>303</v>
      </c>
      <c r="C391" s="742"/>
      <c r="D391" s="537" t="s">
        <v>15</v>
      </c>
      <c r="E391" s="745">
        <v>50.4</v>
      </c>
      <c r="F391" s="727"/>
      <c r="G391" s="765">
        <f>E391*F391</f>
        <v>0</v>
      </c>
    </row>
    <row r="392" spans="1:7" s="665" customFormat="1" ht="15">
      <c r="A392" s="746"/>
      <c r="B392" s="742"/>
      <c r="C392" s="742"/>
      <c r="D392" s="537"/>
      <c r="E392" s="745"/>
      <c r="F392" s="727"/>
      <c r="G392" s="765"/>
    </row>
    <row r="393" spans="1:7" s="665" customFormat="1" ht="15">
      <c r="A393" s="746" t="s">
        <v>148</v>
      </c>
      <c r="B393" s="742" t="s">
        <v>147</v>
      </c>
      <c r="C393" s="742"/>
      <c r="D393" s="537"/>
      <c r="E393" s="745"/>
      <c r="F393" s="727"/>
      <c r="G393" s="765"/>
    </row>
    <row r="394" spans="1:7" s="665" customFormat="1" ht="15">
      <c r="A394" s="746"/>
      <c r="B394" s="742" t="s">
        <v>304</v>
      </c>
      <c r="C394" s="742"/>
      <c r="D394" s="537" t="s">
        <v>15</v>
      </c>
      <c r="E394" s="745">
        <v>224</v>
      </c>
      <c r="F394" s="727"/>
      <c r="G394" s="765">
        <f>E394*F394</f>
        <v>0</v>
      </c>
    </row>
    <row r="395" spans="1:7" s="665" customFormat="1" ht="15">
      <c r="A395" s="746"/>
      <c r="B395" s="742"/>
      <c r="C395" s="742"/>
      <c r="D395" s="537"/>
      <c r="E395" s="745"/>
      <c r="F395" s="727"/>
      <c r="G395" s="765"/>
    </row>
    <row r="396" spans="1:7" s="665" customFormat="1" ht="15">
      <c r="A396" s="746" t="s">
        <v>149</v>
      </c>
      <c r="B396" s="742" t="s">
        <v>150</v>
      </c>
      <c r="C396" s="742"/>
      <c r="D396" s="537"/>
      <c r="E396" s="745"/>
      <c r="F396" s="727"/>
      <c r="G396" s="765"/>
    </row>
    <row r="397" spans="1:7" s="665" customFormat="1" ht="15">
      <c r="A397" s="746"/>
      <c r="B397" s="742" t="s">
        <v>151</v>
      </c>
      <c r="C397" s="742"/>
      <c r="D397" s="537" t="s">
        <v>9</v>
      </c>
      <c r="E397" s="745">
        <v>130</v>
      </c>
      <c r="F397" s="727"/>
      <c r="G397" s="765">
        <f>E397*F397</f>
        <v>0</v>
      </c>
    </row>
    <row r="398" spans="1:7" s="665" customFormat="1" ht="15">
      <c r="A398" s="746"/>
      <c r="B398" s="742"/>
      <c r="C398" s="742"/>
      <c r="D398" s="537"/>
      <c r="E398" s="745"/>
      <c r="F398" s="727"/>
      <c r="G398" s="765"/>
    </row>
    <row r="399" spans="1:7" s="665" customFormat="1" ht="15">
      <c r="A399" s="746"/>
      <c r="B399" s="742"/>
      <c r="C399" s="742"/>
      <c r="D399" s="537"/>
      <c r="E399" s="745"/>
      <c r="F399" s="727"/>
      <c r="G399" s="765"/>
    </row>
    <row r="400" spans="1:7" s="665" customFormat="1" ht="15">
      <c r="A400" s="539" t="s">
        <v>63</v>
      </c>
      <c r="B400" s="540" t="s">
        <v>305</v>
      </c>
      <c r="C400" s="742"/>
      <c r="D400" s="537"/>
      <c r="E400" s="745"/>
      <c r="F400" s="727"/>
      <c r="G400" s="765"/>
    </row>
    <row r="401" spans="1:7" s="665" customFormat="1" ht="15">
      <c r="A401" s="746"/>
      <c r="B401" s="742"/>
      <c r="C401" s="742"/>
      <c r="D401" s="537"/>
      <c r="E401" s="745"/>
      <c r="F401" s="727"/>
      <c r="G401" s="765"/>
    </row>
    <row r="402" spans="1:7" s="665" customFormat="1" ht="15">
      <c r="A402" s="746"/>
      <c r="B402" s="742"/>
      <c r="C402" s="742"/>
      <c r="D402" s="537"/>
      <c r="E402" s="745"/>
      <c r="F402" s="727"/>
      <c r="G402" s="765"/>
    </row>
    <row r="403" spans="1:7" s="665" customFormat="1" ht="15">
      <c r="A403" s="746" t="s">
        <v>152</v>
      </c>
      <c r="B403" s="742" t="s">
        <v>161</v>
      </c>
      <c r="C403" s="742"/>
      <c r="D403" s="537"/>
      <c r="E403" s="745"/>
      <c r="F403" s="727"/>
      <c r="G403" s="765"/>
    </row>
    <row r="404" spans="1:7" s="665" customFormat="1" ht="15">
      <c r="A404" s="746"/>
      <c r="B404" s="742" t="s">
        <v>162</v>
      </c>
      <c r="C404" s="742"/>
      <c r="D404" s="537" t="s">
        <v>23</v>
      </c>
      <c r="E404" s="745">
        <v>12</v>
      </c>
      <c r="F404" s="727"/>
      <c r="G404" s="765">
        <f>E404*F404</f>
        <v>0</v>
      </c>
    </row>
    <row r="405" spans="1:7" s="665" customFormat="1" ht="15">
      <c r="A405" s="746"/>
      <c r="B405" s="742"/>
      <c r="C405" s="742"/>
      <c r="D405" s="537"/>
      <c r="E405" s="745"/>
      <c r="F405" s="727"/>
      <c r="G405" s="765"/>
    </row>
    <row r="406" spans="1:7" s="665" customFormat="1" ht="15">
      <c r="A406" s="746" t="s">
        <v>157</v>
      </c>
      <c r="B406" s="742" t="s">
        <v>164</v>
      </c>
      <c r="C406" s="742"/>
      <c r="D406" s="537"/>
      <c r="E406" s="745"/>
      <c r="F406" s="727"/>
      <c r="G406" s="765"/>
    </row>
    <row r="407" spans="1:7" s="665" customFormat="1" ht="15">
      <c r="A407" s="746"/>
      <c r="B407" s="742" t="s">
        <v>165</v>
      </c>
      <c r="C407" s="742"/>
      <c r="D407" s="537" t="s">
        <v>23</v>
      </c>
      <c r="E407" s="745">
        <v>25.6</v>
      </c>
      <c r="F407" s="727"/>
      <c r="G407" s="765">
        <f>E407*F407</f>
        <v>0</v>
      </c>
    </row>
    <row r="408" spans="1:7" s="665" customFormat="1" ht="15">
      <c r="A408" s="746"/>
      <c r="B408" s="742"/>
      <c r="C408" s="742"/>
      <c r="D408" s="537"/>
      <c r="E408" s="745"/>
      <c r="F408" s="727"/>
      <c r="G408" s="765"/>
    </row>
    <row r="409" spans="1:7" s="665" customFormat="1" ht="15">
      <c r="A409" s="746" t="s">
        <v>306</v>
      </c>
      <c r="B409" s="742" t="s">
        <v>166</v>
      </c>
      <c r="C409" s="742"/>
      <c r="D409" s="537"/>
      <c r="E409" s="745"/>
      <c r="F409" s="727"/>
      <c r="G409" s="765"/>
    </row>
    <row r="410" spans="1:7" s="665" customFormat="1" ht="15">
      <c r="A410" s="746"/>
      <c r="B410" s="742" t="s">
        <v>307</v>
      </c>
      <c r="C410" s="742"/>
      <c r="D410" s="537" t="s">
        <v>23</v>
      </c>
      <c r="E410" s="745">
        <v>34.200000000000003</v>
      </c>
      <c r="F410" s="727"/>
      <c r="G410" s="765">
        <f>E410*F410</f>
        <v>0</v>
      </c>
    </row>
    <row r="411" spans="1:7" s="665" customFormat="1" ht="15">
      <c r="A411" s="746"/>
      <c r="B411" s="742"/>
      <c r="C411" s="742"/>
      <c r="D411" s="537"/>
      <c r="E411" s="745"/>
      <c r="F411" s="727"/>
      <c r="G411" s="765"/>
    </row>
    <row r="412" spans="1:7" s="665" customFormat="1" ht="15">
      <c r="A412" s="746"/>
      <c r="B412" s="742"/>
      <c r="C412" s="742"/>
      <c r="D412" s="537"/>
      <c r="E412" s="745"/>
      <c r="F412" s="727"/>
      <c r="G412" s="765"/>
    </row>
    <row r="413" spans="1:7" s="665" customFormat="1" ht="15">
      <c r="A413" s="746"/>
      <c r="B413" s="742"/>
      <c r="C413" s="742"/>
      <c r="D413" s="537"/>
      <c r="E413" s="745"/>
      <c r="F413" s="727"/>
      <c r="G413" s="765"/>
    </row>
    <row r="414" spans="1:7" s="665" customFormat="1" ht="15">
      <c r="A414" s="746"/>
      <c r="B414" s="742"/>
      <c r="C414" s="742"/>
      <c r="D414" s="537"/>
      <c r="E414" s="745"/>
      <c r="F414" s="727"/>
      <c r="G414" s="765"/>
    </row>
    <row r="415" spans="1:7" s="665" customFormat="1" ht="15">
      <c r="A415" s="539" t="s">
        <v>64</v>
      </c>
      <c r="B415" s="540" t="s">
        <v>308</v>
      </c>
      <c r="C415" s="742"/>
      <c r="D415" s="537"/>
      <c r="E415" s="745"/>
      <c r="F415" s="727"/>
      <c r="G415" s="765"/>
    </row>
    <row r="416" spans="1:7" s="665" customFormat="1" ht="15">
      <c r="A416" s="539"/>
      <c r="B416" s="540"/>
      <c r="C416" s="742"/>
      <c r="D416" s="537"/>
      <c r="E416" s="745"/>
      <c r="F416" s="727"/>
      <c r="G416" s="765"/>
    </row>
    <row r="417" spans="1:7" s="665" customFormat="1" ht="15">
      <c r="A417" s="746"/>
      <c r="B417" s="742"/>
      <c r="C417" s="742"/>
      <c r="D417" s="537"/>
      <c r="E417" s="745"/>
      <c r="F417" s="727"/>
      <c r="G417" s="765"/>
    </row>
    <row r="418" spans="1:7" s="665" customFormat="1" ht="15">
      <c r="A418" s="542" t="s">
        <v>2</v>
      </c>
      <c r="B418" s="543" t="s">
        <v>3</v>
      </c>
      <c r="C418" s="543"/>
      <c r="D418" s="537" t="s">
        <v>4</v>
      </c>
      <c r="E418" s="544" t="s">
        <v>5</v>
      </c>
      <c r="F418" s="524" t="s">
        <v>6</v>
      </c>
      <c r="G418" s="557" t="s">
        <v>7</v>
      </c>
    </row>
    <row r="419" spans="1:7" s="665" customFormat="1" ht="15">
      <c r="A419" s="739"/>
      <c r="B419" s="537"/>
      <c r="C419" s="537"/>
      <c r="D419" s="537"/>
      <c r="E419" s="740"/>
      <c r="F419" s="727"/>
      <c r="G419" s="765"/>
    </row>
    <row r="420" spans="1:7" s="665" customFormat="1" ht="15">
      <c r="A420" s="746" t="s">
        <v>160</v>
      </c>
      <c r="B420" s="742" t="s">
        <v>153</v>
      </c>
      <c r="C420" s="742"/>
      <c r="D420" s="537"/>
      <c r="E420" s="745"/>
      <c r="F420" s="727"/>
      <c r="G420" s="765"/>
    </row>
    <row r="421" spans="1:7" s="665" customFormat="1" ht="15">
      <c r="A421" s="746"/>
      <c r="B421" s="742" t="s">
        <v>154</v>
      </c>
      <c r="C421" s="742"/>
      <c r="D421" s="537"/>
      <c r="E421" s="745"/>
      <c r="F421" s="727"/>
      <c r="G421" s="765"/>
    </row>
    <row r="422" spans="1:7" s="665" customFormat="1" ht="15">
      <c r="A422" s="746"/>
      <c r="B422" s="742" t="s">
        <v>155</v>
      </c>
      <c r="C422" s="742"/>
      <c r="D422" s="537" t="s">
        <v>156</v>
      </c>
      <c r="E422" s="745">
        <v>1860</v>
      </c>
      <c r="F422" s="727"/>
      <c r="G422" s="765">
        <f>E422*F422</f>
        <v>0</v>
      </c>
    </row>
    <row r="423" spans="1:7" s="665" customFormat="1" ht="15">
      <c r="A423" s="746"/>
      <c r="B423" s="742"/>
      <c r="C423" s="742"/>
      <c r="D423" s="537"/>
      <c r="E423" s="745"/>
      <c r="F423" s="727"/>
      <c r="G423" s="765"/>
    </row>
    <row r="424" spans="1:7" s="665" customFormat="1" ht="15">
      <c r="A424" s="746" t="s">
        <v>163</v>
      </c>
      <c r="B424" s="742" t="s">
        <v>158</v>
      </c>
      <c r="C424" s="742"/>
      <c r="D424" s="537"/>
      <c r="E424" s="745"/>
      <c r="F424" s="727"/>
      <c r="G424" s="765"/>
    </row>
    <row r="425" spans="1:7" s="665" customFormat="1" ht="15">
      <c r="A425" s="746"/>
      <c r="B425" s="742" t="s">
        <v>159</v>
      </c>
      <c r="C425" s="742"/>
      <c r="D425" s="537"/>
      <c r="E425" s="745"/>
      <c r="F425" s="727"/>
      <c r="G425" s="765"/>
    </row>
    <row r="426" spans="1:7" s="665" customFormat="1" ht="15">
      <c r="A426" s="746"/>
      <c r="B426" s="742" t="s">
        <v>155</v>
      </c>
      <c r="C426" s="742"/>
      <c r="D426" s="537" t="s">
        <v>156</v>
      </c>
      <c r="E426" s="745">
        <v>1220</v>
      </c>
      <c r="F426" s="727"/>
      <c r="G426" s="765">
        <f>E426*F426</f>
        <v>0</v>
      </c>
    </row>
    <row r="427" spans="1:7" s="665" customFormat="1" ht="15">
      <c r="A427" s="746"/>
      <c r="B427" s="742"/>
      <c r="C427" s="742"/>
      <c r="D427" s="537"/>
      <c r="E427" s="745"/>
      <c r="F427" s="727"/>
      <c r="G427" s="765"/>
    </row>
    <row r="428" spans="1:7" s="665" customFormat="1" ht="15">
      <c r="A428" s="746"/>
      <c r="B428" s="742"/>
      <c r="C428" s="742"/>
      <c r="D428" s="537"/>
      <c r="E428" s="745"/>
      <c r="F428" s="727"/>
      <c r="G428" s="765"/>
    </row>
    <row r="429" spans="1:7" s="665" customFormat="1" ht="15">
      <c r="A429" s="810" t="s">
        <v>309</v>
      </c>
      <c r="B429" s="736" t="s">
        <v>456</v>
      </c>
      <c r="C429" s="532"/>
      <c r="D429" s="533"/>
      <c r="E429" s="534"/>
      <c r="F429" s="522"/>
      <c r="G429" s="765"/>
    </row>
    <row r="430" spans="1:7" s="665" customFormat="1" ht="15">
      <c r="A430" s="555"/>
      <c r="B430" s="532"/>
      <c r="C430" s="532"/>
      <c r="D430" s="533"/>
      <c r="E430" s="534"/>
      <c r="F430" s="522"/>
      <c r="G430" s="765"/>
    </row>
    <row r="431" spans="1:7" s="665" customFormat="1" ht="15">
      <c r="A431" s="555"/>
      <c r="B431" s="532"/>
      <c r="C431" s="532"/>
      <c r="D431" s="533"/>
      <c r="E431" s="534"/>
      <c r="F431" s="522"/>
      <c r="G431" s="765"/>
    </row>
    <row r="432" spans="1:7" s="665" customFormat="1" ht="15">
      <c r="A432" s="555" t="s">
        <v>311</v>
      </c>
      <c r="B432" s="532" t="s">
        <v>312</v>
      </c>
      <c r="C432" s="532"/>
      <c r="D432" s="533"/>
      <c r="E432" s="534"/>
      <c r="F432" s="522"/>
      <c r="G432" s="765"/>
    </row>
    <row r="433" spans="1:7" s="665" customFormat="1" ht="15">
      <c r="A433" s="555"/>
      <c r="B433" s="532" t="s">
        <v>313</v>
      </c>
      <c r="C433" s="532"/>
      <c r="D433" s="533" t="s">
        <v>314</v>
      </c>
      <c r="E433" s="534">
        <v>21</v>
      </c>
      <c r="F433" s="522"/>
      <c r="G433" s="765">
        <f t="shared" ref="G433:G435" si="12">E433*F433</f>
        <v>0</v>
      </c>
    </row>
    <row r="434" spans="1:7" s="665" customFormat="1" ht="15">
      <c r="A434" s="746"/>
      <c r="B434" s="742"/>
      <c r="C434" s="742"/>
      <c r="D434" s="537"/>
      <c r="E434" s="745"/>
      <c r="F434" s="727"/>
      <c r="G434" s="765"/>
    </row>
    <row r="435" spans="1:7" s="665" customFormat="1" ht="15">
      <c r="A435" s="746" t="s">
        <v>315</v>
      </c>
      <c r="B435" s="742" t="s">
        <v>316</v>
      </c>
      <c r="C435" s="742"/>
      <c r="D435" s="537" t="s">
        <v>232</v>
      </c>
      <c r="E435" s="745">
        <v>50</v>
      </c>
      <c r="F435" s="727"/>
      <c r="G435" s="770">
        <f t="shared" si="12"/>
        <v>0</v>
      </c>
    </row>
    <row r="436" spans="1:7" s="665" customFormat="1" ht="15">
      <c r="A436" s="746"/>
      <c r="B436" s="742"/>
      <c r="C436" s="742"/>
      <c r="D436" s="537"/>
      <c r="E436" s="745"/>
      <c r="F436" s="727"/>
      <c r="G436" s="765"/>
    </row>
    <row r="437" spans="1:7" s="665" customFormat="1" ht="15">
      <c r="A437" s="746"/>
      <c r="B437" s="742"/>
      <c r="C437" s="742"/>
      <c r="D437" s="537"/>
      <c r="E437" s="745"/>
      <c r="F437" s="727"/>
      <c r="G437" s="765"/>
    </row>
    <row r="438" spans="1:7" s="665" customFormat="1" ht="15">
      <c r="A438" s="746"/>
      <c r="B438" s="742" t="s">
        <v>28</v>
      </c>
      <c r="C438" s="742"/>
      <c r="D438" s="537"/>
      <c r="E438" s="745"/>
      <c r="F438" s="727"/>
      <c r="G438" s="771">
        <f>SUM(G373:G437)</f>
        <v>0</v>
      </c>
    </row>
    <row r="439" spans="1:7">
      <c r="A439" s="535"/>
      <c r="B439" s="536"/>
      <c r="C439" s="536"/>
      <c r="D439" s="537"/>
      <c r="E439" s="538"/>
      <c r="F439" s="523"/>
      <c r="G439" s="556"/>
    </row>
    <row r="440" spans="1:7">
      <c r="A440" s="535"/>
      <c r="B440" s="536"/>
      <c r="C440" s="536"/>
      <c r="D440" s="537"/>
      <c r="E440" s="538"/>
      <c r="F440" s="523"/>
      <c r="G440" s="556"/>
    </row>
    <row r="441" spans="1:7">
      <c r="A441" s="535"/>
      <c r="B441" s="536"/>
      <c r="C441" s="536"/>
      <c r="D441" s="537"/>
      <c r="E441" s="538"/>
      <c r="F441" s="523"/>
      <c r="G441" s="556"/>
    </row>
    <row r="442" spans="1:7">
      <c r="A442" s="535"/>
      <c r="B442" s="536"/>
      <c r="C442" s="536"/>
      <c r="D442" s="537"/>
      <c r="E442" s="538"/>
      <c r="F442" s="523"/>
      <c r="G442" s="556"/>
    </row>
    <row r="443" spans="1:7">
      <c r="A443" s="535"/>
      <c r="B443" s="536"/>
      <c r="C443" s="536"/>
      <c r="D443" s="537"/>
      <c r="E443" s="538"/>
      <c r="F443" s="523"/>
      <c r="G443" s="556"/>
    </row>
    <row r="444" spans="1:7">
      <c r="A444" s="535"/>
      <c r="B444" s="536"/>
      <c r="C444" s="536"/>
      <c r="D444" s="537"/>
      <c r="E444" s="538"/>
      <c r="F444" s="523"/>
      <c r="G444" s="556"/>
    </row>
    <row r="445" spans="1:7">
      <c r="A445" s="535"/>
      <c r="B445" s="536"/>
      <c r="C445" s="536"/>
      <c r="D445" s="537"/>
      <c r="E445" s="538"/>
      <c r="F445" s="523"/>
      <c r="G445" s="556"/>
    </row>
    <row r="446" spans="1:7">
      <c r="A446" s="535"/>
      <c r="B446" s="536"/>
      <c r="C446" s="536"/>
      <c r="D446" s="537"/>
      <c r="E446" s="538"/>
      <c r="F446" s="523"/>
      <c r="G446" s="556"/>
    </row>
    <row r="447" spans="1:7">
      <c r="A447" s="535"/>
      <c r="B447" s="536"/>
      <c r="C447" s="536"/>
      <c r="D447" s="537"/>
      <c r="E447" s="538"/>
      <c r="F447" s="523"/>
      <c r="G447" s="556"/>
    </row>
    <row r="448" spans="1:7">
      <c r="A448" s="535"/>
      <c r="B448" s="536"/>
      <c r="C448" s="536"/>
      <c r="D448" s="537"/>
      <c r="E448" s="538"/>
      <c r="F448" s="523"/>
      <c r="G448" s="556"/>
    </row>
    <row r="449" spans="1:7">
      <c r="A449" s="535"/>
      <c r="B449" s="536"/>
      <c r="C449" s="536"/>
      <c r="D449" s="537"/>
      <c r="E449" s="538"/>
      <c r="F449" s="523"/>
      <c r="G449" s="556"/>
    </row>
    <row r="450" spans="1:7">
      <c r="A450" s="535"/>
      <c r="B450" s="541"/>
      <c r="C450" s="536"/>
      <c r="D450" s="537"/>
      <c r="E450" s="538"/>
      <c r="F450" s="523"/>
      <c r="G450" s="556"/>
    </row>
    <row r="451" spans="1:7">
      <c r="A451" s="535"/>
      <c r="B451" s="541"/>
      <c r="C451" s="536"/>
      <c r="D451" s="537"/>
      <c r="E451" s="538"/>
      <c r="F451" s="523"/>
      <c r="G451" s="556"/>
    </row>
    <row r="452" spans="1:7">
      <c r="A452" s="535"/>
      <c r="B452" s="541"/>
      <c r="C452" s="536"/>
      <c r="D452" s="537"/>
      <c r="E452" s="538"/>
      <c r="F452" s="523"/>
      <c r="G452" s="556"/>
    </row>
    <row r="453" spans="1:7">
      <c r="A453" s="535"/>
      <c r="B453" s="541"/>
      <c r="C453" s="536"/>
      <c r="D453" s="537"/>
      <c r="E453" s="538"/>
      <c r="F453" s="523"/>
      <c r="G453" s="556"/>
    </row>
    <row r="454" spans="1:7">
      <c r="A454" s="535"/>
      <c r="B454" s="541"/>
      <c r="C454" s="536"/>
      <c r="D454" s="537"/>
      <c r="E454" s="538"/>
      <c r="F454" s="523"/>
      <c r="G454" s="556"/>
    </row>
    <row r="455" spans="1:7">
      <c r="A455" s="535"/>
      <c r="B455" s="541"/>
      <c r="C455" s="536"/>
      <c r="D455" s="537"/>
      <c r="E455" s="538"/>
      <c r="F455" s="523"/>
      <c r="G455" s="556"/>
    </row>
    <row r="456" spans="1:7">
      <c r="A456" s="535"/>
      <c r="B456" s="541"/>
      <c r="C456" s="536"/>
      <c r="D456" s="537"/>
      <c r="E456" s="538"/>
      <c r="F456" s="523"/>
      <c r="G456" s="556"/>
    </row>
    <row r="457" spans="1:7">
      <c r="A457" s="535"/>
      <c r="B457" s="541"/>
      <c r="C457" s="536"/>
      <c r="D457" s="537"/>
      <c r="E457" s="538"/>
      <c r="F457" s="523"/>
      <c r="G457" s="556"/>
    </row>
    <row r="458" spans="1:7">
      <c r="A458" s="535"/>
      <c r="B458" s="541"/>
      <c r="C458" s="536"/>
      <c r="D458" s="537"/>
      <c r="E458" s="538"/>
      <c r="F458" s="523"/>
      <c r="G458" s="556"/>
    </row>
    <row r="459" spans="1:7">
      <c r="A459" s="535"/>
      <c r="B459" s="541"/>
      <c r="C459" s="536"/>
      <c r="D459" s="537"/>
      <c r="E459" s="538"/>
      <c r="F459" s="523"/>
      <c r="G459" s="556"/>
    </row>
    <row r="460" spans="1:7">
      <c r="A460" s="535"/>
      <c r="B460" s="541"/>
      <c r="C460" s="536"/>
      <c r="D460" s="537"/>
      <c r="E460" s="538"/>
      <c r="F460" s="523"/>
      <c r="G460" s="556"/>
    </row>
    <row r="461" spans="1:7">
      <c r="A461" s="535"/>
      <c r="B461" s="541"/>
      <c r="C461" s="536"/>
      <c r="D461" s="537"/>
      <c r="E461" s="538"/>
      <c r="F461" s="523"/>
      <c r="G461" s="556"/>
    </row>
    <row r="462" spans="1:7">
      <c r="A462" s="535"/>
      <c r="B462" s="541"/>
      <c r="C462" s="536"/>
      <c r="D462" s="537"/>
      <c r="E462" s="538"/>
      <c r="F462" s="523"/>
      <c r="G462" s="556"/>
    </row>
    <row r="463" spans="1:7">
      <c r="A463" s="535"/>
      <c r="B463" s="541"/>
      <c r="C463" s="536"/>
      <c r="D463" s="537"/>
      <c r="E463" s="538"/>
      <c r="F463" s="523"/>
      <c r="G463" s="556"/>
    </row>
    <row r="464" spans="1:7">
      <c r="A464" s="535"/>
      <c r="B464" s="541"/>
      <c r="C464" s="536"/>
      <c r="D464" s="537"/>
      <c r="E464" s="538"/>
      <c r="F464" s="523"/>
      <c r="G464" s="556"/>
    </row>
    <row r="465" spans="1:7">
      <c r="A465" s="535"/>
      <c r="B465" s="541"/>
      <c r="C465" s="536"/>
      <c r="D465" s="537"/>
      <c r="E465" s="538"/>
      <c r="F465" s="523"/>
      <c r="G465" s="556"/>
    </row>
    <row r="466" spans="1:7" ht="15">
      <c r="A466" s="811" t="s">
        <v>412</v>
      </c>
      <c r="B466" s="812" t="s">
        <v>310</v>
      </c>
      <c r="C466" s="536"/>
      <c r="D466" s="537"/>
      <c r="E466" s="538"/>
      <c r="F466" s="523"/>
      <c r="G466" s="556"/>
    </row>
    <row r="467" spans="1:7">
      <c r="A467" s="535"/>
      <c r="B467" s="541"/>
      <c r="C467" s="536"/>
      <c r="D467" s="537"/>
      <c r="E467" s="538"/>
      <c r="F467" s="523"/>
      <c r="G467" s="556"/>
    </row>
    <row r="468" spans="1:7">
      <c r="A468" s="535"/>
      <c r="B468" s="541"/>
      <c r="C468" s="536"/>
      <c r="D468" s="537"/>
      <c r="E468" s="538"/>
      <c r="F468" s="523"/>
      <c r="G468" s="556"/>
    </row>
    <row r="469" spans="1:7">
      <c r="A469" s="542" t="s">
        <v>2</v>
      </c>
      <c r="B469" s="543" t="s">
        <v>3</v>
      </c>
      <c r="C469" s="543"/>
      <c r="D469" s="537" t="s">
        <v>4</v>
      </c>
      <c r="E469" s="544" t="s">
        <v>5</v>
      </c>
      <c r="F469" s="524" t="s">
        <v>6</v>
      </c>
      <c r="G469" s="557" t="s">
        <v>7</v>
      </c>
    </row>
    <row r="470" spans="1:7">
      <c r="A470" s="535"/>
      <c r="B470" s="541"/>
      <c r="C470" s="536"/>
      <c r="D470" s="537"/>
      <c r="E470" s="538"/>
      <c r="F470" s="523"/>
      <c r="G470" s="556"/>
    </row>
    <row r="471" spans="1:7">
      <c r="A471" s="535" t="s">
        <v>413</v>
      </c>
      <c r="B471" s="541" t="s">
        <v>414</v>
      </c>
      <c r="C471" s="536"/>
      <c r="D471" s="537"/>
      <c r="E471" s="538"/>
      <c r="F471" s="523"/>
      <c r="G471" s="556"/>
    </row>
    <row r="472" spans="1:7">
      <c r="A472" s="535"/>
      <c r="B472" s="541" t="s">
        <v>170</v>
      </c>
      <c r="C472" s="536"/>
      <c r="D472" s="537" t="s">
        <v>66</v>
      </c>
      <c r="E472" s="538">
        <v>0</v>
      </c>
      <c r="F472" s="523"/>
      <c r="G472" s="556">
        <f>E472*F472</f>
        <v>0</v>
      </c>
    </row>
    <row r="473" spans="1:7">
      <c r="A473" s="535"/>
      <c r="B473" s="541"/>
      <c r="C473" s="536"/>
      <c r="D473" s="537"/>
      <c r="E473" s="538"/>
      <c r="F473" s="523"/>
      <c r="G473" s="556"/>
    </row>
    <row r="474" spans="1:7">
      <c r="A474" s="535" t="s">
        <v>415</v>
      </c>
      <c r="B474" s="541" t="s">
        <v>416</v>
      </c>
      <c r="C474" s="536"/>
      <c r="D474" s="537" t="s">
        <v>66</v>
      </c>
      <c r="E474" s="538">
        <v>0</v>
      </c>
      <c r="F474" s="523"/>
      <c r="G474" s="556">
        <f t="shared" ref="G474" si="13">E474*F474</f>
        <v>0</v>
      </c>
    </row>
    <row r="475" spans="1:7">
      <c r="A475" s="535"/>
      <c r="B475" s="541"/>
      <c r="C475" s="536"/>
      <c r="D475" s="537"/>
      <c r="E475" s="538"/>
      <c r="F475" s="523"/>
      <c r="G475" s="556"/>
    </row>
    <row r="476" spans="1:7">
      <c r="A476" s="535" t="s">
        <v>417</v>
      </c>
      <c r="B476" s="541" t="s">
        <v>418</v>
      </c>
      <c r="C476" s="536"/>
      <c r="D476" s="537" t="s">
        <v>66</v>
      </c>
      <c r="E476" s="538">
        <v>0</v>
      </c>
      <c r="F476" s="523"/>
      <c r="G476" s="556">
        <f t="shared" ref="G476" si="14">E476*F476</f>
        <v>0</v>
      </c>
    </row>
    <row r="477" spans="1:7">
      <c r="A477" s="535"/>
      <c r="B477" s="541"/>
      <c r="C477" s="536"/>
      <c r="D477" s="537"/>
      <c r="E477" s="538"/>
      <c r="F477" s="523"/>
      <c r="G477" s="556"/>
    </row>
    <row r="478" spans="1:7">
      <c r="A478" s="535" t="s">
        <v>419</v>
      </c>
      <c r="B478" s="541" t="s">
        <v>420</v>
      </c>
      <c r="C478" s="536"/>
      <c r="D478" s="537"/>
      <c r="E478" s="538"/>
      <c r="F478" s="523"/>
      <c r="G478" s="556"/>
    </row>
    <row r="479" spans="1:7">
      <c r="A479" s="535"/>
      <c r="B479" s="541" t="s">
        <v>421</v>
      </c>
      <c r="C479" s="536"/>
      <c r="D479" s="537"/>
      <c r="E479" s="538"/>
      <c r="F479" s="523"/>
      <c r="G479" s="556"/>
    </row>
    <row r="480" spans="1:7">
      <c r="A480" s="535"/>
      <c r="B480" s="541" t="s">
        <v>422</v>
      </c>
      <c r="C480" s="536"/>
      <c r="D480" s="537" t="s">
        <v>12</v>
      </c>
      <c r="E480" s="538">
        <v>0</v>
      </c>
      <c r="F480" s="523"/>
      <c r="G480" s="556">
        <f t="shared" ref="G480" si="15">E480*F480</f>
        <v>0</v>
      </c>
    </row>
    <row r="481" spans="1:7">
      <c r="A481" s="535"/>
      <c r="B481" s="541"/>
      <c r="C481" s="536"/>
      <c r="D481" s="537"/>
      <c r="E481" s="538"/>
      <c r="F481" s="523"/>
      <c r="G481" s="556"/>
    </row>
    <row r="482" spans="1:7">
      <c r="A482" s="535" t="s">
        <v>423</v>
      </c>
      <c r="B482" s="541" t="s">
        <v>452</v>
      </c>
      <c r="C482" s="536"/>
      <c r="D482" s="537"/>
      <c r="E482" s="538"/>
      <c r="F482" s="523"/>
      <c r="G482" s="556"/>
    </row>
    <row r="483" spans="1:7">
      <c r="A483" s="535"/>
      <c r="B483" s="541" t="s">
        <v>451</v>
      </c>
      <c r="C483" s="536"/>
      <c r="D483" s="537" t="s">
        <v>12</v>
      </c>
      <c r="E483" s="538">
        <v>0</v>
      </c>
      <c r="F483" s="523"/>
      <c r="G483" s="556">
        <f t="shared" ref="G483:G487" si="16">E483*F483</f>
        <v>0</v>
      </c>
    </row>
    <row r="484" spans="1:7">
      <c r="A484" s="535"/>
      <c r="B484" s="541"/>
      <c r="C484" s="536"/>
      <c r="D484" s="537"/>
      <c r="E484" s="538"/>
      <c r="F484" s="523"/>
      <c r="G484" s="556"/>
    </row>
    <row r="485" spans="1:7">
      <c r="A485" s="535" t="s">
        <v>424</v>
      </c>
      <c r="B485" s="541" t="s">
        <v>453</v>
      </c>
      <c r="C485" s="536"/>
      <c r="D485" s="537"/>
      <c r="E485" s="538"/>
      <c r="F485" s="523"/>
      <c r="G485" s="556"/>
    </row>
    <row r="486" spans="1:7">
      <c r="A486" s="535"/>
      <c r="B486" s="541" t="s">
        <v>454</v>
      </c>
      <c r="C486" s="536"/>
      <c r="D486" s="537"/>
      <c r="E486" s="538"/>
      <c r="F486" s="523"/>
      <c r="G486" s="556"/>
    </row>
    <row r="487" spans="1:7">
      <c r="A487" s="535"/>
      <c r="B487" s="541" t="s">
        <v>455</v>
      </c>
      <c r="C487" s="536"/>
      <c r="D487" s="537" t="s">
        <v>12</v>
      </c>
      <c r="E487" s="538">
        <v>1</v>
      </c>
      <c r="F487" s="523"/>
      <c r="G487" s="556">
        <f t="shared" si="16"/>
        <v>0</v>
      </c>
    </row>
    <row r="488" spans="1:7">
      <c r="A488" s="535"/>
      <c r="B488" s="541"/>
      <c r="C488" s="536"/>
      <c r="D488" s="537"/>
      <c r="E488" s="538"/>
      <c r="F488" s="523"/>
      <c r="G488" s="556"/>
    </row>
    <row r="489" spans="1:7">
      <c r="A489" s="535" t="s">
        <v>431</v>
      </c>
      <c r="B489" s="541" t="s">
        <v>425</v>
      </c>
      <c r="C489" s="536"/>
      <c r="D489" s="537"/>
      <c r="E489" s="538"/>
      <c r="F489" s="523"/>
      <c r="G489" s="556"/>
    </row>
    <row r="490" spans="1:7">
      <c r="A490" s="535"/>
      <c r="B490" s="532" t="s">
        <v>429</v>
      </c>
      <c r="D490" s="532"/>
      <c r="E490" s="532"/>
      <c r="G490" s="532"/>
    </row>
    <row r="491" spans="1:7">
      <c r="A491" s="535"/>
      <c r="B491" s="532" t="s">
        <v>430</v>
      </c>
      <c r="D491" s="537" t="s">
        <v>12</v>
      </c>
      <c r="E491" s="538">
        <v>0</v>
      </c>
      <c r="F491" s="523"/>
      <c r="G491" s="556">
        <f t="shared" ref="G491" si="17">E491*F491</f>
        <v>0</v>
      </c>
    </row>
    <row r="492" spans="1:7">
      <c r="A492" s="535"/>
      <c r="D492" s="532"/>
      <c r="E492" s="532"/>
      <c r="G492" s="532"/>
    </row>
    <row r="493" spans="1:7">
      <c r="A493" s="535" t="s">
        <v>433</v>
      </c>
      <c r="B493" s="541" t="s">
        <v>432</v>
      </c>
      <c r="C493" s="536"/>
      <c r="D493" s="537"/>
      <c r="E493" s="538"/>
      <c r="F493" s="523"/>
      <c r="G493" s="556"/>
    </row>
    <row r="494" spans="1:7">
      <c r="A494" s="535"/>
      <c r="B494" s="541" t="s">
        <v>426</v>
      </c>
      <c r="C494" s="536"/>
      <c r="D494" s="537"/>
      <c r="E494" s="538"/>
      <c r="F494" s="523"/>
      <c r="G494" s="556"/>
    </row>
    <row r="495" spans="1:7">
      <c r="A495" s="535"/>
      <c r="B495" s="541" t="s">
        <v>427</v>
      </c>
      <c r="C495" s="536"/>
      <c r="D495" s="532"/>
      <c r="E495" s="532"/>
      <c r="G495" s="532"/>
    </row>
    <row r="496" spans="1:7">
      <c r="A496" s="535"/>
      <c r="B496" s="541" t="s">
        <v>428</v>
      </c>
      <c r="C496" s="536"/>
      <c r="D496" s="537" t="s">
        <v>12</v>
      </c>
      <c r="E496" s="538">
        <v>0</v>
      </c>
      <c r="F496" s="523"/>
      <c r="G496" s="556">
        <f t="shared" ref="G496:G499" si="18">E496*F496</f>
        <v>0</v>
      </c>
    </row>
    <row r="497" spans="1:7">
      <c r="A497" s="535"/>
      <c r="D497" s="532"/>
      <c r="E497" s="532"/>
      <c r="G497" s="556"/>
    </row>
    <row r="498" spans="1:7">
      <c r="A498" s="535" t="s">
        <v>436</v>
      </c>
      <c r="B498" s="532" t="s">
        <v>434</v>
      </c>
      <c r="D498" s="532"/>
      <c r="E498" s="532"/>
      <c r="G498" s="556"/>
    </row>
    <row r="499" spans="1:7">
      <c r="A499" s="535"/>
      <c r="B499" s="541" t="s">
        <v>435</v>
      </c>
      <c r="C499" s="536"/>
      <c r="D499" s="537" t="s">
        <v>12</v>
      </c>
      <c r="E499" s="538">
        <v>0</v>
      </c>
      <c r="F499" s="523"/>
      <c r="G499" s="556">
        <f t="shared" si="18"/>
        <v>0</v>
      </c>
    </row>
    <row r="500" spans="1:7">
      <c r="A500" s="535"/>
      <c r="B500" s="541"/>
      <c r="C500" s="536"/>
      <c r="D500" s="537"/>
      <c r="E500" s="538"/>
      <c r="F500" s="523"/>
      <c r="G500" s="556"/>
    </row>
    <row r="501" spans="1:7">
      <c r="A501" s="535" t="s">
        <v>441</v>
      </c>
      <c r="B501" s="541" t="s">
        <v>437</v>
      </c>
      <c r="C501" s="536"/>
      <c r="D501" s="537"/>
      <c r="E501" s="538"/>
      <c r="F501" s="523"/>
      <c r="G501" s="556"/>
    </row>
    <row r="502" spans="1:7">
      <c r="A502" s="535"/>
      <c r="B502" s="541" t="s">
        <v>438</v>
      </c>
      <c r="C502" s="536"/>
      <c r="D502" s="537"/>
      <c r="E502" s="538"/>
      <c r="F502" s="523"/>
      <c r="G502" s="556"/>
    </row>
    <row r="503" spans="1:7">
      <c r="A503" s="535"/>
      <c r="B503" s="541" t="s">
        <v>439</v>
      </c>
      <c r="C503" s="536"/>
      <c r="D503" s="537"/>
      <c r="E503" s="538"/>
      <c r="F503" s="523"/>
      <c r="G503" s="556"/>
    </row>
    <row r="504" spans="1:7">
      <c r="A504" s="535"/>
      <c r="B504" s="541" t="s">
        <v>440</v>
      </c>
      <c r="C504" s="536"/>
      <c r="D504" s="537" t="s">
        <v>12</v>
      </c>
      <c r="E504" s="538">
        <v>0</v>
      </c>
      <c r="F504" s="523"/>
      <c r="G504" s="556">
        <f t="shared" ref="G504" si="19">E504*F504</f>
        <v>0</v>
      </c>
    </row>
    <row r="505" spans="1:7">
      <c r="A505" s="535"/>
      <c r="B505" s="541"/>
      <c r="C505" s="536"/>
      <c r="D505" s="537"/>
      <c r="E505" s="538"/>
      <c r="F505" s="523"/>
      <c r="G505" s="556"/>
    </row>
    <row r="506" spans="1:7">
      <c r="A506" s="535"/>
      <c r="B506" s="541"/>
      <c r="C506" s="536"/>
      <c r="D506" s="537"/>
      <c r="E506" s="538"/>
      <c r="F506" s="523"/>
      <c r="G506" s="556"/>
    </row>
    <row r="507" spans="1:7" ht="15">
      <c r="A507" s="535"/>
      <c r="B507" s="541" t="s">
        <v>28</v>
      </c>
      <c r="C507" s="536"/>
      <c r="D507" s="537"/>
      <c r="E507" s="538"/>
      <c r="F507" s="523"/>
      <c r="G507" s="766">
        <f>SUM(G472:G506)</f>
        <v>0</v>
      </c>
    </row>
    <row r="508" spans="1:7">
      <c r="A508" s="535"/>
      <c r="B508" s="541"/>
      <c r="C508" s="536"/>
      <c r="D508" s="537"/>
      <c r="E508" s="538"/>
      <c r="F508" s="523"/>
      <c r="G508" s="556"/>
    </row>
    <row r="509" spans="1:7">
      <c r="A509" s="535"/>
      <c r="B509" s="541"/>
      <c r="C509" s="536"/>
      <c r="D509" s="537"/>
      <c r="E509" s="538"/>
      <c r="F509" s="523"/>
      <c r="G509" s="556"/>
    </row>
    <row r="510" spans="1:7">
      <c r="A510" s="535"/>
      <c r="B510" s="541"/>
      <c r="C510" s="536"/>
      <c r="D510" s="537"/>
      <c r="E510" s="538"/>
      <c r="F510" s="523"/>
      <c r="G510" s="556"/>
    </row>
    <row r="511" spans="1:7">
      <c r="A511" s="535"/>
      <c r="B511" s="541"/>
      <c r="C511" s="536"/>
      <c r="D511" s="537"/>
      <c r="E511" s="538"/>
      <c r="F511" s="523"/>
      <c r="G511" s="556"/>
    </row>
    <row r="512" spans="1:7">
      <c r="A512" s="535"/>
      <c r="B512" s="541"/>
      <c r="C512" s="536"/>
      <c r="D512" s="537"/>
      <c r="E512" s="538"/>
      <c r="F512" s="523"/>
      <c r="G512" s="556"/>
    </row>
    <row r="513" spans="1:7">
      <c r="A513" s="535"/>
      <c r="B513" s="541"/>
      <c r="C513" s="536"/>
      <c r="D513" s="537"/>
      <c r="E513" s="538"/>
      <c r="F513" s="523"/>
      <c r="G513" s="556"/>
    </row>
    <row r="514" spans="1:7">
      <c r="A514" s="535"/>
      <c r="B514" s="541"/>
      <c r="C514" s="536"/>
      <c r="D514" s="537"/>
      <c r="E514" s="538"/>
      <c r="F514" s="523"/>
      <c r="G514" s="556"/>
    </row>
    <row r="515" spans="1:7">
      <c r="A515" s="535"/>
      <c r="B515" s="541"/>
      <c r="C515" s="536"/>
      <c r="D515" s="537"/>
      <c r="E515" s="538"/>
      <c r="F515" s="523"/>
      <c r="G515" s="556"/>
    </row>
    <row r="516" spans="1:7">
      <c r="A516" s="535"/>
      <c r="B516" s="541"/>
      <c r="C516" s="536"/>
      <c r="D516" s="537"/>
      <c r="E516" s="538"/>
      <c r="F516" s="523"/>
      <c r="G516" s="556"/>
    </row>
    <row r="517" spans="1:7">
      <c r="A517" s="535"/>
      <c r="B517" s="541"/>
      <c r="C517" s="536"/>
      <c r="D517" s="537"/>
      <c r="E517" s="538"/>
      <c r="F517" s="523"/>
      <c r="G517" s="556"/>
    </row>
    <row r="518" spans="1:7">
      <c r="A518" s="535"/>
      <c r="B518" s="541"/>
      <c r="C518" s="536"/>
      <c r="D518" s="537"/>
      <c r="E518" s="538"/>
      <c r="F518" s="523"/>
      <c r="G518" s="556"/>
    </row>
    <row r="519" spans="1:7">
      <c r="A519" s="535"/>
      <c r="B519" s="541"/>
      <c r="C519" s="536"/>
      <c r="D519" s="537"/>
      <c r="E519" s="538"/>
      <c r="F519" s="523"/>
      <c r="G519" s="556"/>
    </row>
    <row r="520" spans="1:7">
      <c r="A520" s="535"/>
      <c r="B520" s="541"/>
      <c r="C520" s="536"/>
      <c r="D520" s="537"/>
      <c r="E520" s="538"/>
      <c r="F520" s="523"/>
      <c r="G520" s="556"/>
    </row>
    <row r="521" spans="1:7">
      <c r="A521" s="535"/>
      <c r="B521" s="541"/>
      <c r="C521" s="536"/>
      <c r="D521" s="537"/>
      <c r="E521" s="538"/>
      <c r="F521" s="523"/>
      <c r="G521" s="556"/>
    </row>
    <row r="522" spans="1:7">
      <c r="A522" s="535"/>
      <c r="B522" s="541"/>
      <c r="C522" s="536"/>
      <c r="D522" s="537"/>
      <c r="E522" s="538"/>
      <c r="F522" s="523"/>
      <c r="G522" s="556"/>
    </row>
    <row r="523" spans="1:7">
      <c r="A523" s="535"/>
      <c r="B523" s="541"/>
      <c r="C523" s="536"/>
      <c r="D523" s="537"/>
      <c r="E523" s="538"/>
      <c r="F523" s="523"/>
      <c r="G523" s="556"/>
    </row>
    <row r="524" spans="1:7">
      <c r="A524" s="535"/>
      <c r="B524" s="541"/>
      <c r="C524" s="536"/>
      <c r="D524" s="537"/>
      <c r="E524" s="538"/>
      <c r="F524" s="523"/>
      <c r="G524" s="556"/>
    </row>
    <row r="525" spans="1:7">
      <c r="A525" s="535"/>
      <c r="B525" s="541"/>
      <c r="C525" s="536"/>
      <c r="D525" s="537"/>
      <c r="E525" s="538"/>
      <c r="F525" s="523"/>
      <c r="G525" s="556"/>
    </row>
    <row r="526" spans="1:7">
      <c r="A526" s="535"/>
      <c r="B526" s="541"/>
      <c r="C526" s="536"/>
      <c r="D526" s="537"/>
      <c r="E526" s="538"/>
      <c r="F526" s="523"/>
      <c r="G526" s="556"/>
    </row>
    <row r="527" spans="1:7">
      <c r="A527" s="535"/>
      <c r="B527" s="541"/>
      <c r="C527" s="536"/>
      <c r="D527" s="537"/>
      <c r="E527" s="538"/>
      <c r="F527" s="523"/>
      <c r="G527" s="556"/>
    </row>
    <row r="528" spans="1:7">
      <c r="A528" s="535"/>
      <c r="B528" s="541"/>
      <c r="C528" s="536"/>
      <c r="D528" s="537"/>
      <c r="E528" s="538"/>
      <c r="F528" s="523"/>
      <c r="G528" s="556"/>
    </row>
    <row r="529" spans="1:7">
      <c r="A529" s="535"/>
      <c r="B529" s="541"/>
      <c r="C529" s="536"/>
      <c r="D529" s="537"/>
      <c r="E529" s="538"/>
      <c r="F529" s="523"/>
      <c r="G529" s="556"/>
    </row>
    <row r="530" spans="1:7">
      <c r="A530" s="535"/>
      <c r="B530" s="541"/>
      <c r="C530" s="536"/>
      <c r="D530" s="537"/>
      <c r="E530" s="538"/>
      <c r="F530" s="523"/>
      <c r="G530" s="556"/>
    </row>
    <row r="531" spans="1:7">
      <c r="A531" s="535"/>
      <c r="B531" s="541"/>
      <c r="C531" s="536"/>
      <c r="D531" s="537"/>
      <c r="E531" s="538"/>
      <c r="F531" s="523"/>
      <c r="G531" s="556"/>
    </row>
    <row r="532" spans="1:7">
      <c r="A532" s="535"/>
      <c r="B532" s="541"/>
      <c r="C532" s="536"/>
      <c r="D532" s="537"/>
      <c r="E532" s="538"/>
      <c r="F532" s="523"/>
      <c r="G532" s="556"/>
    </row>
    <row r="533" spans="1:7">
      <c r="A533" s="535"/>
      <c r="B533" s="541"/>
      <c r="C533" s="536"/>
      <c r="D533" s="537"/>
      <c r="E533" s="538"/>
      <c r="F533" s="523"/>
      <c r="G533" s="556"/>
    </row>
    <row r="534" spans="1:7">
      <c r="A534" s="535"/>
      <c r="B534" s="541"/>
      <c r="C534" s="536"/>
      <c r="D534" s="537"/>
      <c r="E534" s="538"/>
      <c r="F534" s="523"/>
      <c r="G534" s="556"/>
    </row>
    <row r="535" spans="1:7">
      <c r="A535" s="535"/>
      <c r="B535" s="541"/>
      <c r="C535" s="536"/>
      <c r="D535" s="537"/>
      <c r="E535" s="538"/>
      <c r="F535" s="523"/>
      <c r="G535" s="556"/>
    </row>
    <row r="536" spans="1:7">
      <c r="A536" s="535"/>
      <c r="B536" s="541"/>
      <c r="C536" s="536"/>
      <c r="D536" s="537"/>
      <c r="E536" s="538"/>
      <c r="F536" s="523"/>
      <c r="G536" s="556"/>
    </row>
    <row r="537" spans="1:7">
      <c r="A537" s="535"/>
      <c r="B537" s="541"/>
      <c r="C537" s="536"/>
      <c r="D537" s="537"/>
      <c r="E537" s="538"/>
      <c r="F537" s="523"/>
      <c r="G537" s="556"/>
    </row>
    <row r="538" spans="1:7">
      <c r="A538" s="535"/>
      <c r="B538" s="541"/>
      <c r="C538" s="536"/>
      <c r="D538" s="537"/>
      <c r="E538" s="538"/>
      <c r="F538" s="523"/>
      <c r="G538" s="556"/>
    </row>
    <row r="539" spans="1:7">
      <c r="A539" s="535"/>
      <c r="B539" s="541"/>
      <c r="C539" s="536"/>
      <c r="D539" s="537"/>
      <c r="E539" s="538"/>
      <c r="F539" s="523"/>
      <c r="G539" s="556"/>
    </row>
    <row r="540" spans="1:7">
      <c r="A540" s="535"/>
      <c r="B540" s="541"/>
      <c r="C540" s="536"/>
      <c r="D540" s="537"/>
      <c r="E540" s="538"/>
      <c r="F540" s="523"/>
      <c r="G540" s="556"/>
    </row>
    <row r="541" spans="1:7">
      <c r="A541" s="535"/>
      <c r="B541" s="541"/>
      <c r="C541" s="536"/>
      <c r="D541" s="537"/>
      <c r="E541" s="538"/>
      <c r="F541" s="523"/>
      <c r="G541" s="556"/>
    </row>
    <row r="542" spans="1:7">
      <c r="A542" s="535"/>
      <c r="B542" s="541"/>
      <c r="C542" s="536"/>
      <c r="D542" s="537"/>
      <c r="E542" s="538"/>
      <c r="F542" s="523"/>
      <c r="G542" s="556"/>
    </row>
    <row r="543" spans="1:7">
      <c r="A543" s="535"/>
      <c r="B543" s="541"/>
      <c r="C543" s="536"/>
      <c r="D543" s="537"/>
      <c r="E543" s="538"/>
      <c r="F543" s="523"/>
      <c r="G543" s="556"/>
    </row>
    <row r="544" spans="1:7">
      <c r="A544" s="535"/>
      <c r="B544" s="541"/>
      <c r="C544" s="536"/>
      <c r="D544" s="537"/>
      <c r="E544" s="538"/>
      <c r="F544" s="523"/>
      <c r="G544" s="556"/>
    </row>
    <row r="545" spans="1:7">
      <c r="A545" s="535"/>
      <c r="B545" s="541"/>
      <c r="C545" s="536"/>
      <c r="D545" s="537"/>
      <c r="E545" s="538"/>
      <c r="F545" s="523"/>
      <c r="G545" s="556"/>
    </row>
    <row r="546" spans="1:7">
      <c r="A546" s="535"/>
      <c r="B546" s="541"/>
      <c r="C546" s="536"/>
      <c r="D546" s="537"/>
      <c r="E546" s="538"/>
      <c r="F546" s="523"/>
      <c r="G546" s="556"/>
    </row>
    <row r="547" spans="1:7">
      <c r="A547" s="535"/>
      <c r="B547" s="541"/>
      <c r="C547" s="536"/>
      <c r="D547" s="537"/>
      <c r="E547" s="538"/>
      <c r="F547" s="523"/>
      <c r="G547" s="556"/>
    </row>
    <row r="548" spans="1:7">
      <c r="A548" s="535"/>
      <c r="B548" s="541"/>
      <c r="C548" s="536"/>
      <c r="D548" s="537"/>
      <c r="E548" s="538"/>
      <c r="F548" s="523"/>
      <c r="G548" s="556"/>
    </row>
    <row r="549" spans="1:7">
      <c r="A549" s="535"/>
      <c r="B549" s="541"/>
      <c r="C549" s="536"/>
      <c r="D549" s="537"/>
      <c r="E549" s="538"/>
      <c r="F549" s="523"/>
      <c r="G549" s="556"/>
    </row>
    <row r="550" spans="1:7">
      <c r="A550" s="535"/>
      <c r="B550" s="541"/>
      <c r="C550" s="536"/>
      <c r="D550" s="537"/>
      <c r="E550" s="538"/>
      <c r="F550" s="523"/>
      <c r="G550" s="556"/>
    </row>
    <row r="551" spans="1:7">
      <c r="A551" s="535"/>
      <c r="B551" s="541"/>
      <c r="C551" s="536"/>
      <c r="D551" s="537"/>
      <c r="E551" s="538"/>
      <c r="F551" s="523"/>
      <c r="G551" s="556"/>
    </row>
    <row r="552" spans="1:7">
      <c r="A552" s="535"/>
      <c r="B552" s="541"/>
      <c r="C552" s="536"/>
      <c r="D552" s="537"/>
      <c r="E552" s="538"/>
      <c r="F552" s="523"/>
      <c r="G552" s="556"/>
    </row>
    <row r="553" spans="1:7">
      <c r="A553" s="535"/>
      <c r="B553" s="541"/>
      <c r="C553" s="536"/>
      <c r="D553" s="537"/>
      <c r="E553" s="538"/>
      <c r="F553" s="523"/>
      <c r="G553" s="556"/>
    </row>
    <row r="554" spans="1:7">
      <c r="A554" s="535"/>
      <c r="B554" s="541"/>
      <c r="C554" s="536"/>
      <c r="D554" s="537"/>
      <c r="E554" s="538"/>
      <c r="F554" s="523"/>
      <c r="G554" s="556"/>
    </row>
    <row r="555" spans="1:7">
      <c r="A555" s="535"/>
      <c r="B555" s="541"/>
      <c r="C555" s="536"/>
      <c r="D555" s="537"/>
      <c r="E555" s="538"/>
      <c r="F555" s="523"/>
      <c r="G555" s="556"/>
    </row>
    <row r="556" spans="1:7">
      <c r="A556" s="535"/>
      <c r="B556" s="541"/>
      <c r="C556" s="536"/>
      <c r="D556" s="537"/>
      <c r="E556" s="538"/>
      <c r="F556" s="523"/>
      <c r="G556" s="556"/>
    </row>
    <row r="557" spans="1:7">
      <c r="A557" s="535"/>
      <c r="B557" s="541"/>
      <c r="C557" s="536"/>
      <c r="D557" s="537"/>
      <c r="E557" s="538"/>
      <c r="F557" s="523"/>
      <c r="G557" s="556"/>
    </row>
    <row r="558" spans="1:7">
      <c r="A558" s="535"/>
      <c r="B558" s="541"/>
      <c r="C558" s="536"/>
      <c r="D558" s="537"/>
      <c r="E558" s="538"/>
      <c r="F558" s="523"/>
      <c r="G558" s="556"/>
    </row>
    <row r="559" spans="1:7">
      <c r="A559" s="535"/>
      <c r="B559" s="541"/>
      <c r="C559" s="536"/>
      <c r="D559" s="537"/>
      <c r="E559" s="538"/>
      <c r="F559" s="523"/>
      <c r="G559" s="556"/>
    </row>
    <row r="560" spans="1:7">
      <c r="A560" s="535"/>
      <c r="B560" s="541"/>
      <c r="C560" s="536"/>
      <c r="D560" s="537"/>
      <c r="E560" s="538"/>
      <c r="F560" s="523"/>
      <c r="G560" s="556"/>
    </row>
    <row r="561" spans="1:7">
      <c r="A561" s="535"/>
      <c r="B561" s="541"/>
      <c r="C561" s="536"/>
      <c r="D561" s="537"/>
      <c r="E561" s="538"/>
      <c r="F561" s="523"/>
      <c r="G561" s="556"/>
    </row>
    <row r="562" spans="1:7">
      <c r="A562" s="535"/>
      <c r="B562" s="541"/>
      <c r="C562" s="536"/>
      <c r="D562" s="537"/>
      <c r="E562" s="538"/>
      <c r="F562" s="523"/>
      <c r="G562" s="556"/>
    </row>
    <row r="563" spans="1:7">
      <c r="A563" s="535"/>
      <c r="B563" s="541"/>
      <c r="C563" s="536"/>
      <c r="D563" s="537"/>
      <c r="E563" s="538"/>
      <c r="F563" s="523"/>
      <c r="G563" s="556"/>
    </row>
    <row r="564" spans="1:7">
      <c r="A564" s="535"/>
      <c r="B564" s="541"/>
      <c r="C564" s="536"/>
      <c r="D564" s="537"/>
      <c r="E564" s="538"/>
      <c r="F564" s="523"/>
      <c r="G564" s="556"/>
    </row>
    <row r="565" spans="1:7">
      <c r="A565" s="535"/>
      <c r="B565" s="541"/>
      <c r="C565" s="536"/>
      <c r="D565" s="537"/>
      <c r="E565" s="538"/>
      <c r="F565" s="523"/>
      <c r="G565" s="556"/>
    </row>
    <row r="566" spans="1:7">
      <c r="A566" s="535"/>
      <c r="B566" s="541"/>
      <c r="C566" s="536"/>
      <c r="D566" s="537"/>
      <c r="E566" s="538"/>
      <c r="F566" s="523"/>
      <c r="G566" s="556"/>
    </row>
    <row r="567" spans="1:7">
      <c r="A567" s="535"/>
      <c r="B567" s="541"/>
      <c r="C567" s="536"/>
      <c r="D567" s="537"/>
      <c r="E567" s="538"/>
      <c r="F567" s="523"/>
      <c r="G567" s="556"/>
    </row>
    <row r="568" spans="1:7">
      <c r="A568" s="535"/>
      <c r="B568" s="541"/>
      <c r="C568" s="536"/>
      <c r="D568" s="537"/>
      <c r="E568" s="538"/>
      <c r="F568" s="523"/>
      <c r="G568" s="556"/>
    </row>
    <row r="569" spans="1:7">
      <c r="A569" s="535"/>
      <c r="B569" s="541"/>
      <c r="C569" s="536"/>
      <c r="D569" s="537"/>
      <c r="E569" s="538"/>
      <c r="F569" s="523"/>
      <c r="G569" s="556"/>
    </row>
    <row r="570" spans="1:7">
      <c r="A570" s="535"/>
      <c r="B570" s="541"/>
      <c r="C570" s="536"/>
      <c r="D570" s="537"/>
      <c r="E570" s="538"/>
      <c r="F570" s="523"/>
      <c r="G570" s="556"/>
    </row>
    <row r="571" spans="1:7">
      <c r="A571" s="535"/>
      <c r="B571" s="541"/>
      <c r="C571" s="536"/>
      <c r="D571" s="537"/>
      <c r="E571" s="538"/>
      <c r="F571" s="523"/>
      <c r="G571" s="556"/>
    </row>
    <row r="572" spans="1:7">
      <c r="A572" s="535"/>
      <c r="B572" s="541"/>
      <c r="C572" s="536"/>
      <c r="D572" s="537"/>
      <c r="E572" s="538"/>
      <c r="F572" s="523"/>
      <c r="G572" s="556"/>
    </row>
    <row r="573" spans="1:7">
      <c r="A573" s="535"/>
      <c r="B573" s="541"/>
      <c r="C573" s="536"/>
      <c r="D573" s="537"/>
      <c r="E573" s="538"/>
      <c r="F573" s="523"/>
      <c r="G573" s="556"/>
    </row>
    <row r="574" spans="1:7">
      <c r="A574" s="535"/>
      <c r="B574" s="541"/>
      <c r="C574" s="536"/>
      <c r="D574" s="537"/>
      <c r="E574" s="538"/>
      <c r="F574" s="523"/>
      <c r="G574" s="556"/>
    </row>
    <row r="575" spans="1:7">
      <c r="A575" s="535"/>
      <c r="B575" s="541"/>
      <c r="C575" s="536"/>
      <c r="D575" s="537"/>
      <c r="E575" s="538"/>
      <c r="F575" s="523"/>
      <c r="G575" s="556"/>
    </row>
    <row r="576" spans="1:7">
      <c r="A576" s="535"/>
      <c r="B576" s="541"/>
      <c r="C576" s="536"/>
      <c r="D576" s="537"/>
      <c r="E576" s="538"/>
      <c r="F576" s="523"/>
      <c r="G576" s="556"/>
    </row>
    <row r="577" spans="1:7">
      <c r="A577" s="535"/>
      <c r="B577" s="541"/>
      <c r="C577" s="536"/>
      <c r="D577" s="537"/>
      <c r="E577" s="538"/>
      <c r="F577" s="523"/>
      <c r="G577" s="556"/>
    </row>
    <row r="578" spans="1:7">
      <c r="A578" s="535"/>
      <c r="B578" s="541"/>
      <c r="C578" s="536"/>
      <c r="D578" s="537"/>
      <c r="E578" s="538"/>
      <c r="F578" s="523"/>
      <c r="G578" s="556"/>
    </row>
    <row r="579" spans="1:7">
      <c r="A579" s="535"/>
      <c r="B579" s="541"/>
      <c r="C579" s="536"/>
      <c r="D579" s="537"/>
      <c r="E579" s="538"/>
      <c r="F579" s="523"/>
      <c r="G579" s="556"/>
    </row>
    <row r="580" spans="1:7">
      <c r="A580" s="535"/>
      <c r="B580" s="541"/>
      <c r="C580" s="536"/>
      <c r="D580" s="537"/>
      <c r="E580" s="538"/>
      <c r="F580" s="523"/>
      <c r="G580" s="556"/>
    </row>
    <row r="581" spans="1:7">
      <c r="A581" s="535"/>
      <c r="B581" s="541"/>
      <c r="C581" s="536"/>
      <c r="D581" s="537"/>
      <c r="E581" s="538"/>
      <c r="F581" s="523"/>
      <c r="G581" s="556"/>
    </row>
    <row r="582" spans="1:7">
      <c r="A582" s="535"/>
      <c r="B582" s="541"/>
      <c r="C582" s="536"/>
      <c r="D582" s="537"/>
      <c r="E582" s="538"/>
      <c r="F582" s="523"/>
      <c r="G582" s="556"/>
    </row>
    <row r="583" spans="1:7">
      <c r="A583" s="535"/>
      <c r="B583" s="541"/>
      <c r="C583" s="536"/>
      <c r="D583" s="537"/>
      <c r="E583" s="538"/>
      <c r="F583" s="523"/>
      <c r="G583" s="556"/>
    </row>
    <row r="584" spans="1:7">
      <c r="A584" s="535"/>
      <c r="B584" s="541"/>
      <c r="C584" s="536"/>
      <c r="D584" s="537"/>
      <c r="E584" s="538"/>
      <c r="F584" s="523"/>
      <c r="G584" s="556"/>
    </row>
    <row r="585" spans="1:7">
      <c r="A585" s="535"/>
      <c r="B585" s="541"/>
      <c r="C585" s="536"/>
      <c r="D585" s="537"/>
      <c r="E585" s="538"/>
      <c r="F585" s="523"/>
      <c r="G585" s="556"/>
    </row>
    <row r="586" spans="1:7">
      <c r="A586" s="535"/>
      <c r="B586" s="541"/>
      <c r="C586" s="536"/>
      <c r="D586" s="537"/>
      <c r="E586" s="538"/>
      <c r="F586" s="523"/>
      <c r="G586" s="556"/>
    </row>
    <row r="587" spans="1:7">
      <c r="A587" s="535"/>
      <c r="B587" s="541"/>
      <c r="C587" s="536"/>
      <c r="D587" s="537"/>
      <c r="E587" s="538"/>
      <c r="F587" s="523"/>
      <c r="G587" s="556"/>
    </row>
    <row r="588" spans="1:7">
      <c r="A588" s="535"/>
      <c r="B588" s="541"/>
      <c r="C588" s="536"/>
      <c r="D588" s="537"/>
      <c r="E588" s="538"/>
      <c r="F588" s="523"/>
      <c r="G588" s="556"/>
    </row>
    <row r="589" spans="1:7">
      <c r="A589" s="535"/>
      <c r="B589" s="541"/>
      <c r="C589" s="536"/>
      <c r="D589" s="537"/>
      <c r="E589" s="538"/>
      <c r="F589" s="523"/>
      <c r="G589" s="556"/>
    </row>
    <row r="590" spans="1:7">
      <c r="A590" s="535"/>
      <c r="B590" s="541"/>
      <c r="C590" s="536"/>
      <c r="D590" s="537"/>
      <c r="E590" s="538"/>
      <c r="F590" s="523"/>
      <c r="G590" s="556"/>
    </row>
    <row r="591" spans="1:7">
      <c r="A591" s="535"/>
      <c r="B591" s="541"/>
      <c r="C591" s="536"/>
      <c r="D591" s="537"/>
      <c r="E591" s="538"/>
      <c r="F591" s="523"/>
      <c r="G591" s="556"/>
    </row>
    <row r="592" spans="1:7">
      <c r="A592" s="535"/>
      <c r="B592" s="541"/>
      <c r="C592" s="536"/>
      <c r="D592" s="537"/>
      <c r="E592" s="538"/>
      <c r="F592" s="523"/>
      <c r="G592" s="556"/>
    </row>
    <row r="593" spans="1:7">
      <c r="A593" s="535"/>
      <c r="B593" s="541"/>
      <c r="C593" s="536"/>
      <c r="D593" s="537"/>
      <c r="E593" s="538"/>
      <c r="F593" s="523"/>
      <c r="G593" s="556"/>
    </row>
    <row r="594" spans="1:7">
      <c r="A594" s="535"/>
      <c r="B594" s="541"/>
      <c r="C594" s="536"/>
      <c r="D594" s="537"/>
      <c r="E594" s="538"/>
      <c r="F594" s="523"/>
      <c r="G594" s="556"/>
    </row>
    <row r="595" spans="1:7">
      <c r="A595" s="535"/>
      <c r="B595" s="541"/>
      <c r="C595" s="536"/>
      <c r="D595" s="537"/>
      <c r="E595" s="538"/>
      <c r="F595" s="523"/>
      <c r="G595" s="556"/>
    </row>
    <row r="596" spans="1:7">
      <c r="A596" s="535"/>
      <c r="B596" s="541"/>
      <c r="C596" s="536"/>
      <c r="D596" s="537"/>
      <c r="E596" s="538"/>
      <c r="F596" s="523"/>
      <c r="G596" s="556"/>
    </row>
    <row r="597" spans="1:7">
      <c r="A597" s="535"/>
      <c r="B597" s="541"/>
      <c r="C597" s="536"/>
      <c r="D597" s="537"/>
      <c r="E597" s="538"/>
      <c r="F597" s="523"/>
      <c r="G597" s="556"/>
    </row>
    <row r="598" spans="1:7">
      <c r="A598" s="535"/>
      <c r="B598" s="541"/>
      <c r="C598" s="536"/>
      <c r="D598" s="537"/>
      <c r="E598" s="538"/>
      <c r="F598" s="523"/>
      <c r="G598" s="556"/>
    </row>
    <row r="599" spans="1:7">
      <c r="A599" s="535"/>
      <c r="B599" s="541"/>
      <c r="C599" s="536"/>
      <c r="D599" s="537"/>
      <c r="E599" s="538"/>
      <c r="F599" s="523"/>
      <c r="G599" s="556"/>
    </row>
    <row r="600" spans="1:7">
      <c r="A600" s="535"/>
      <c r="B600" s="541"/>
      <c r="C600" s="536"/>
      <c r="D600" s="537"/>
      <c r="E600" s="538"/>
      <c r="F600" s="523"/>
      <c r="G600" s="556"/>
    </row>
    <row r="601" spans="1:7">
      <c r="A601" s="535"/>
      <c r="B601" s="541"/>
      <c r="C601" s="536"/>
      <c r="D601" s="537"/>
      <c r="E601" s="538"/>
      <c r="F601" s="523"/>
      <c r="G601" s="556"/>
    </row>
    <row r="602" spans="1:7">
      <c r="A602" s="535"/>
      <c r="B602" s="541"/>
      <c r="C602" s="536"/>
      <c r="D602" s="537"/>
      <c r="E602" s="538"/>
      <c r="F602" s="523"/>
      <c r="G602" s="556"/>
    </row>
    <row r="603" spans="1:7">
      <c r="A603" s="535"/>
      <c r="B603" s="541"/>
      <c r="C603" s="536"/>
      <c r="D603" s="537"/>
      <c r="E603" s="538"/>
      <c r="F603" s="523"/>
      <c r="G603" s="556"/>
    </row>
    <row r="604" spans="1:7">
      <c r="A604" s="535"/>
      <c r="B604" s="541"/>
      <c r="C604" s="536"/>
      <c r="D604" s="537"/>
      <c r="E604" s="538"/>
      <c r="F604" s="523"/>
      <c r="G604" s="556"/>
    </row>
    <row r="605" spans="1:7">
      <c r="A605" s="535"/>
      <c r="B605" s="541"/>
      <c r="C605" s="536"/>
      <c r="D605" s="537"/>
      <c r="E605" s="538"/>
      <c r="F605" s="523"/>
      <c r="G605" s="556"/>
    </row>
    <row r="606" spans="1:7">
      <c r="A606" s="535"/>
      <c r="B606" s="541"/>
      <c r="C606" s="536"/>
      <c r="D606" s="537"/>
      <c r="E606" s="538"/>
      <c r="F606" s="523"/>
      <c r="G606" s="556"/>
    </row>
    <row r="607" spans="1:7">
      <c r="A607" s="535"/>
      <c r="B607" s="541"/>
      <c r="C607" s="536"/>
      <c r="D607" s="537"/>
      <c r="E607" s="538"/>
      <c r="F607" s="523"/>
      <c r="G607" s="556"/>
    </row>
    <row r="608" spans="1:7">
      <c r="A608" s="535"/>
      <c r="B608" s="541"/>
      <c r="C608" s="536"/>
      <c r="D608" s="537"/>
      <c r="E608" s="538"/>
      <c r="F608" s="523"/>
      <c r="G608" s="556"/>
    </row>
    <row r="609" spans="1:7">
      <c r="A609" s="535"/>
      <c r="B609" s="541"/>
      <c r="C609" s="536"/>
      <c r="D609" s="537"/>
      <c r="E609" s="538"/>
      <c r="F609" s="523"/>
      <c r="G609" s="556"/>
    </row>
    <row r="610" spans="1:7">
      <c r="A610" s="535"/>
      <c r="B610" s="541"/>
      <c r="C610" s="536"/>
      <c r="D610" s="537"/>
      <c r="E610" s="538"/>
      <c r="F610" s="523"/>
      <c r="G610" s="556"/>
    </row>
    <row r="611" spans="1:7">
      <c r="A611" s="535"/>
      <c r="B611" s="541"/>
      <c r="C611" s="536"/>
      <c r="D611" s="537"/>
      <c r="E611" s="538"/>
      <c r="F611" s="523"/>
      <c r="G611" s="556"/>
    </row>
    <row r="612" spans="1:7">
      <c r="A612" s="535"/>
      <c r="B612" s="541"/>
      <c r="C612" s="536"/>
      <c r="D612" s="537"/>
      <c r="E612" s="538"/>
      <c r="F612" s="523"/>
      <c r="G612" s="556"/>
    </row>
    <row r="613" spans="1:7">
      <c r="A613" s="535"/>
      <c r="B613" s="541"/>
      <c r="C613" s="536"/>
      <c r="D613" s="537"/>
      <c r="E613" s="538"/>
      <c r="F613" s="523"/>
      <c r="G613" s="556"/>
    </row>
    <row r="614" spans="1:7">
      <c r="A614" s="535"/>
      <c r="B614" s="541"/>
      <c r="C614" s="536"/>
      <c r="D614" s="537"/>
      <c r="E614" s="538"/>
      <c r="F614" s="523"/>
      <c r="G614" s="556"/>
    </row>
    <row r="615" spans="1:7">
      <c r="A615" s="535"/>
      <c r="B615" s="541"/>
      <c r="C615" s="536"/>
      <c r="D615" s="537"/>
      <c r="E615" s="538"/>
      <c r="F615" s="523"/>
      <c r="G615" s="556"/>
    </row>
    <row r="616" spans="1:7">
      <c r="A616" s="535"/>
      <c r="B616" s="541"/>
      <c r="C616" s="536"/>
      <c r="D616" s="537"/>
      <c r="E616" s="538"/>
      <c r="F616" s="523"/>
      <c r="G616" s="556"/>
    </row>
    <row r="617" spans="1:7">
      <c r="A617" s="535"/>
      <c r="B617" s="541"/>
      <c r="C617" s="536"/>
      <c r="D617" s="537"/>
      <c r="E617" s="538"/>
      <c r="F617" s="523"/>
      <c r="G617" s="556"/>
    </row>
    <row r="618" spans="1:7">
      <c r="A618" s="535"/>
      <c r="B618" s="541"/>
      <c r="C618" s="536"/>
      <c r="D618" s="537"/>
      <c r="E618" s="538"/>
      <c r="F618" s="523"/>
      <c r="G618" s="556"/>
    </row>
    <row r="619" spans="1:7">
      <c r="A619" s="535"/>
      <c r="B619" s="541"/>
      <c r="C619" s="536"/>
      <c r="D619" s="537"/>
      <c r="E619" s="538"/>
      <c r="F619" s="523"/>
      <c r="G619" s="556"/>
    </row>
    <row r="620" spans="1:7">
      <c r="A620" s="535"/>
      <c r="B620" s="541"/>
      <c r="C620" s="536"/>
      <c r="D620" s="537"/>
      <c r="E620" s="538"/>
      <c r="F620" s="523"/>
      <c r="G620" s="556"/>
    </row>
    <row r="621" spans="1:7">
      <c r="A621" s="535"/>
      <c r="B621" s="541"/>
      <c r="C621" s="536"/>
      <c r="D621" s="537"/>
      <c r="E621" s="538"/>
      <c r="F621" s="523"/>
      <c r="G621" s="556"/>
    </row>
    <row r="622" spans="1:7">
      <c r="A622" s="535"/>
      <c r="B622" s="541"/>
      <c r="C622" s="536"/>
      <c r="D622" s="537"/>
      <c r="E622" s="538"/>
      <c r="F622" s="523"/>
      <c r="G622" s="556"/>
    </row>
    <row r="623" spans="1:7">
      <c r="A623" s="535"/>
      <c r="B623" s="541"/>
      <c r="C623" s="536"/>
      <c r="D623" s="537"/>
      <c r="E623" s="538"/>
      <c r="F623" s="523"/>
      <c r="G623" s="556"/>
    </row>
    <row r="624" spans="1:7">
      <c r="A624" s="535"/>
      <c r="B624" s="541"/>
      <c r="C624" s="536"/>
      <c r="D624" s="537"/>
      <c r="E624" s="538"/>
      <c r="F624" s="523"/>
      <c r="G624" s="556"/>
    </row>
    <row r="625" spans="1:7">
      <c r="A625" s="535"/>
      <c r="B625" s="541"/>
      <c r="C625" s="536"/>
      <c r="D625" s="537"/>
      <c r="E625" s="538"/>
      <c r="F625" s="523"/>
      <c r="G625" s="556"/>
    </row>
    <row r="626" spans="1:7">
      <c r="A626" s="535"/>
      <c r="B626" s="541"/>
      <c r="C626" s="536"/>
      <c r="D626" s="537"/>
      <c r="E626" s="538"/>
      <c r="F626" s="523"/>
      <c r="G626" s="556"/>
    </row>
    <row r="627" spans="1:7">
      <c r="A627" s="535"/>
      <c r="B627" s="541"/>
      <c r="C627" s="536"/>
      <c r="D627" s="537"/>
      <c r="E627" s="538"/>
      <c r="F627" s="523"/>
      <c r="G627" s="556"/>
    </row>
    <row r="628" spans="1:7">
      <c r="A628" s="535"/>
      <c r="B628" s="541"/>
      <c r="C628" s="536"/>
      <c r="D628" s="537"/>
      <c r="E628" s="538"/>
      <c r="F628" s="523"/>
      <c r="G628" s="556"/>
    </row>
    <row r="629" spans="1:7">
      <c r="A629" s="535"/>
      <c r="B629" s="541"/>
      <c r="C629" s="536"/>
      <c r="D629" s="537"/>
      <c r="E629" s="538"/>
      <c r="F629" s="523"/>
      <c r="G629" s="556"/>
    </row>
    <row r="630" spans="1:7">
      <c r="A630" s="535"/>
      <c r="B630" s="541"/>
      <c r="C630" s="536"/>
      <c r="D630" s="537"/>
      <c r="E630" s="538"/>
      <c r="F630" s="523"/>
      <c r="G630" s="556"/>
    </row>
    <row r="631" spans="1:7">
      <c r="A631" s="535"/>
      <c r="B631" s="541"/>
      <c r="C631" s="536"/>
      <c r="D631" s="537"/>
      <c r="E631" s="538"/>
      <c r="F631" s="523"/>
      <c r="G631" s="556"/>
    </row>
    <row r="632" spans="1:7">
      <c r="A632" s="535"/>
      <c r="B632" s="541"/>
      <c r="C632" s="536"/>
      <c r="D632" s="537"/>
      <c r="E632" s="538"/>
      <c r="F632" s="523"/>
      <c r="G632" s="556"/>
    </row>
    <row r="633" spans="1:7">
      <c r="A633" s="535"/>
      <c r="B633" s="541"/>
      <c r="C633" s="536"/>
      <c r="D633" s="537"/>
      <c r="E633" s="538"/>
      <c r="F633" s="523"/>
      <c r="G633" s="556"/>
    </row>
    <row r="634" spans="1:7">
      <c r="A634" s="535"/>
      <c r="B634" s="541"/>
      <c r="C634" s="536"/>
      <c r="D634" s="537"/>
      <c r="E634" s="538"/>
      <c r="F634" s="523"/>
      <c r="G634" s="556"/>
    </row>
    <row r="635" spans="1:7">
      <c r="A635" s="535"/>
      <c r="B635" s="541"/>
      <c r="C635" s="536"/>
      <c r="D635" s="537"/>
      <c r="E635" s="538"/>
      <c r="F635" s="523"/>
      <c r="G635" s="556"/>
    </row>
    <row r="636" spans="1:7">
      <c r="A636" s="535"/>
      <c r="B636" s="541"/>
      <c r="C636" s="536"/>
      <c r="D636" s="537"/>
      <c r="E636" s="538"/>
      <c r="F636" s="523"/>
      <c r="G636" s="556"/>
    </row>
    <row r="637" spans="1:7">
      <c r="A637" s="535"/>
      <c r="B637" s="541"/>
      <c r="C637" s="536"/>
      <c r="D637" s="537"/>
      <c r="E637" s="538"/>
      <c r="F637" s="523"/>
      <c r="G637" s="556"/>
    </row>
    <row r="638" spans="1:7">
      <c r="A638" s="535"/>
      <c r="B638" s="541"/>
      <c r="C638" s="536"/>
      <c r="D638" s="537"/>
      <c r="E638" s="538"/>
      <c r="F638" s="523"/>
      <c r="G638" s="556"/>
    </row>
    <row r="639" spans="1:7">
      <c r="A639" s="535"/>
      <c r="B639" s="541"/>
      <c r="C639" s="536"/>
      <c r="D639" s="537"/>
      <c r="E639" s="538"/>
      <c r="F639" s="523"/>
      <c r="G639" s="556"/>
    </row>
    <row r="640" spans="1:7">
      <c r="A640" s="535"/>
      <c r="B640" s="541"/>
      <c r="C640" s="536"/>
      <c r="D640" s="537"/>
      <c r="E640" s="538"/>
      <c r="F640" s="523"/>
      <c r="G640" s="556"/>
    </row>
    <row r="641" spans="1:7">
      <c r="A641" s="535"/>
      <c r="B641" s="541"/>
      <c r="C641" s="536"/>
      <c r="D641" s="537"/>
      <c r="E641" s="538"/>
      <c r="F641" s="523"/>
      <c r="G641" s="556"/>
    </row>
    <row r="642" spans="1:7">
      <c r="A642" s="535"/>
      <c r="B642" s="541"/>
      <c r="C642" s="536"/>
      <c r="D642" s="537"/>
      <c r="E642" s="538"/>
      <c r="F642" s="523"/>
      <c r="G642" s="556"/>
    </row>
    <row r="643" spans="1:7">
      <c r="A643" s="535"/>
      <c r="B643" s="541"/>
      <c r="C643" s="536"/>
      <c r="D643" s="537"/>
      <c r="E643" s="538"/>
      <c r="F643" s="523"/>
      <c r="G643" s="556"/>
    </row>
    <row r="644" spans="1:7">
      <c r="A644" s="535"/>
      <c r="B644" s="541"/>
      <c r="C644" s="536"/>
      <c r="D644" s="537"/>
      <c r="E644" s="538"/>
      <c r="F644" s="523"/>
      <c r="G644" s="556"/>
    </row>
    <row r="645" spans="1:7">
      <c r="A645" s="535"/>
      <c r="B645" s="541"/>
      <c r="C645" s="536"/>
      <c r="D645" s="537"/>
      <c r="E645" s="538"/>
      <c r="F645" s="523"/>
      <c r="G645" s="556"/>
    </row>
    <row r="646" spans="1:7">
      <c r="A646" s="535"/>
      <c r="B646" s="541"/>
      <c r="C646" s="536"/>
      <c r="D646" s="537"/>
      <c r="E646" s="538"/>
      <c r="F646" s="523"/>
      <c r="G646" s="556"/>
    </row>
    <row r="647" spans="1:7">
      <c r="A647" s="535"/>
      <c r="B647" s="541"/>
      <c r="C647" s="536"/>
      <c r="D647" s="537"/>
      <c r="E647" s="538"/>
      <c r="F647" s="523"/>
      <c r="G647" s="556"/>
    </row>
    <row r="648" spans="1:7">
      <c r="A648" s="535"/>
      <c r="B648" s="541"/>
      <c r="C648" s="536"/>
      <c r="D648" s="537"/>
      <c r="E648" s="538"/>
      <c r="F648" s="523"/>
      <c r="G648" s="556"/>
    </row>
    <row r="649" spans="1:7">
      <c r="A649" s="535"/>
      <c r="B649" s="541"/>
      <c r="C649" s="536"/>
      <c r="D649" s="537"/>
      <c r="E649" s="538"/>
      <c r="F649" s="523"/>
      <c r="G649" s="556"/>
    </row>
    <row r="650" spans="1:7">
      <c r="A650" s="535"/>
      <c r="B650" s="541"/>
      <c r="C650" s="536"/>
      <c r="D650" s="537"/>
      <c r="E650" s="538"/>
      <c r="F650" s="523"/>
      <c r="G650" s="556"/>
    </row>
    <row r="651" spans="1:7">
      <c r="A651" s="535"/>
      <c r="B651" s="541"/>
      <c r="C651" s="536"/>
      <c r="D651" s="537"/>
      <c r="E651" s="538"/>
      <c r="F651" s="523"/>
      <c r="G651" s="556"/>
    </row>
    <row r="652" spans="1:7">
      <c r="A652" s="535"/>
      <c r="B652" s="541"/>
      <c r="C652" s="536"/>
      <c r="D652" s="537"/>
      <c r="E652" s="538"/>
      <c r="F652" s="523"/>
      <c r="G652" s="556"/>
    </row>
    <row r="653" spans="1:7">
      <c r="A653" s="535"/>
      <c r="B653" s="541"/>
      <c r="C653" s="536"/>
      <c r="D653" s="537"/>
      <c r="E653" s="538"/>
      <c r="F653" s="523"/>
      <c r="G653" s="556"/>
    </row>
    <row r="654" spans="1:7">
      <c r="A654" s="535"/>
      <c r="B654" s="541"/>
      <c r="C654" s="536"/>
      <c r="D654" s="537"/>
      <c r="E654" s="538"/>
      <c r="F654" s="523"/>
      <c r="G654" s="556"/>
    </row>
    <row r="655" spans="1:7">
      <c r="A655" s="535"/>
      <c r="B655" s="541"/>
      <c r="C655" s="536"/>
      <c r="D655" s="537"/>
      <c r="E655" s="538"/>
      <c r="F655" s="523"/>
      <c r="G655" s="556"/>
    </row>
    <row r="656" spans="1:7">
      <c r="A656" s="549"/>
      <c r="B656" s="550"/>
      <c r="C656" s="551"/>
      <c r="D656" s="552"/>
      <c r="E656" s="553"/>
      <c r="F656" s="525"/>
      <c r="G656" s="560"/>
    </row>
    <row r="657" spans="1:7">
      <c r="A657" s="549"/>
      <c r="B657" s="550"/>
      <c r="C657" s="551"/>
      <c r="D657" s="552"/>
      <c r="E657" s="553"/>
      <c r="F657" s="525"/>
      <c r="G657" s="560"/>
    </row>
    <row r="658" spans="1:7">
      <c r="A658" s="549"/>
      <c r="B658" s="550"/>
      <c r="C658" s="551"/>
      <c r="D658" s="552"/>
      <c r="E658" s="553"/>
      <c r="F658" s="525"/>
      <c r="G658" s="560"/>
    </row>
    <row r="659" spans="1:7">
      <c r="A659" s="549"/>
      <c r="B659" s="550"/>
      <c r="C659" s="551"/>
      <c r="D659" s="552"/>
      <c r="E659" s="553"/>
      <c r="F659" s="525"/>
      <c r="G659" s="560"/>
    </row>
    <row r="660" spans="1:7">
      <c r="A660" s="549"/>
      <c r="B660" s="550"/>
      <c r="C660" s="551"/>
      <c r="D660" s="552"/>
      <c r="E660" s="553"/>
      <c r="F660" s="525"/>
      <c r="G660" s="560"/>
    </row>
    <row r="661" spans="1:7">
      <c r="A661" s="549"/>
      <c r="B661" s="550"/>
      <c r="C661" s="551"/>
      <c r="D661" s="552"/>
      <c r="E661" s="553"/>
      <c r="F661" s="525"/>
      <c r="G661" s="560"/>
    </row>
    <row r="662" spans="1:7">
      <c r="A662" s="549"/>
      <c r="B662" s="550"/>
      <c r="C662" s="551"/>
      <c r="D662" s="552"/>
      <c r="E662" s="553"/>
      <c r="F662" s="525"/>
      <c r="G662" s="560"/>
    </row>
    <row r="663" spans="1:7">
      <c r="A663" s="549"/>
      <c r="B663" s="550"/>
      <c r="C663" s="551"/>
      <c r="D663" s="552"/>
      <c r="E663" s="553"/>
      <c r="F663" s="525"/>
      <c r="G663" s="560"/>
    </row>
    <row r="664" spans="1:7">
      <c r="A664" s="549"/>
      <c r="B664" s="550"/>
      <c r="C664" s="551"/>
      <c r="D664" s="552"/>
      <c r="E664" s="553"/>
      <c r="F664" s="525"/>
      <c r="G664" s="560"/>
    </row>
    <row r="665" spans="1:7">
      <c r="A665" s="549"/>
      <c r="B665" s="550"/>
      <c r="C665" s="551"/>
      <c r="D665" s="552"/>
      <c r="E665" s="553"/>
      <c r="F665" s="525"/>
      <c r="G665" s="560"/>
    </row>
    <row r="666" spans="1:7">
      <c r="A666" s="549"/>
      <c r="B666" s="550"/>
      <c r="C666" s="551"/>
      <c r="D666" s="552"/>
      <c r="E666" s="553"/>
      <c r="F666" s="525"/>
      <c r="G666" s="560"/>
    </row>
    <row r="667" spans="1:7">
      <c r="A667" s="549"/>
      <c r="B667" s="550"/>
      <c r="C667" s="551"/>
      <c r="D667" s="552"/>
      <c r="E667" s="553"/>
      <c r="F667" s="525"/>
      <c r="G667" s="560"/>
    </row>
    <row r="668" spans="1:7">
      <c r="A668" s="549"/>
      <c r="B668" s="550"/>
      <c r="C668" s="551"/>
      <c r="D668" s="552"/>
      <c r="E668" s="553"/>
      <c r="F668" s="525"/>
      <c r="G668" s="560"/>
    </row>
    <row r="669" spans="1:7">
      <c r="A669" s="549"/>
      <c r="B669" s="550"/>
      <c r="C669" s="551"/>
      <c r="D669" s="552"/>
      <c r="E669" s="553"/>
      <c r="F669" s="525"/>
      <c r="G669" s="560"/>
    </row>
    <row r="670" spans="1:7">
      <c r="A670" s="549"/>
      <c r="B670" s="550"/>
      <c r="C670" s="551"/>
      <c r="D670" s="552"/>
      <c r="E670" s="553"/>
      <c r="F670" s="525"/>
      <c r="G670" s="560"/>
    </row>
    <row r="671" spans="1:7">
      <c r="A671" s="549"/>
      <c r="B671" s="550"/>
      <c r="C671" s="551"/>
      <c r="D671" s="552"/>
      <c r="E671" s="553"/>
      <c r="F671" s="525"/>
      <c r="G671" s="560"/>
    </row>
    <row r="672" spans="1:7">
      <c r="A672" s="549"/>
      <c r="B672" s="550"/>
      <c r="C672" s="551"/>
      <c r="D672" s="552"/>
      <c r="E672" s="553"/>
      <c r="F672" s="525"/>
      <c r="G672" s="560"/>
    </row>
    <row r="673" spans="1:7">
      <c r="A673" s="549"/>
      <c r="B673" s="550"/>
      <c r="C673" s="551"/>
      <c r="D673" s="552"/>
      <c r="E673" s="553"/>
      <c r="F673" s="525"/>
      <c r="G673" s="560"/>
    </row>
    <row r="674" spans="1:7">
      <c r="A674" s="549"/>
      <c r="B674" s="550"/>
      <c r="C674" s="551"/>
      <c r="D674" s="552"/>
      <c r="E674" s="553"/>
      <c r="F674" s="525"/>
      <c r="G674" s="560"/>
    </row>
    <row r="675" spans="1:7">
      <c r="A675" s="549"/>
      <c r="B675" s="550"/>
      <c r="C675" s="551"/>
      <c r="D675" s="552"/>
      <c r="E675" s="553"/>
      <c r="F675" s="525"/>
      <c r="G675" s="560"/>
    </row>
    <row r="676" spans="1:7">
      <c r="A676" s="549"/>
      <c r="B676" s="550"/>
      <c r="C676" s="551"/>
      <c r="D676" s="552"/>
      <c r="E676" s="553"/>
      <c r="F676" s="525"/>
      <c r="G676" s="560"/>
    </row>
    <row r="677" spans="1:7">
      <c r="A677" s="549"/>
      <c r="B677" s="550"/>
      <c r="C677" s="551"/>
      <c r="D677" s="552"/>
      <c r="E677" s="553"/>
      <c r="F677" s="525"/>
      <c r="G677" s="560"/>
    </row>
    <row r="678" spans="1:7">
      <c r="A678" s="549"/>
      <c r="B678" s="550"/>
      <c r="C678" s="551"/>
      <c r="D678" s="552"/>
      <c r="E678" s="553"/>
      <c r="F678" s="525"/>
      <c r="G678" s="560"/>
    </row>
    <row r="679" spans="1:7">
      <c r="A679" s="549"/>
      <c r="B679" s="550"/>
      <c r="C679" s="551"/>
      <c r="D679" s="552"/>
      <c r="E679" s="553"/>
      <c r="F679" s="525"/>
      <c r="G679" s="560"/>
    </row>
    <row r="680" spans="1:7">
      <c r="A680" s="549"/>
      <c r="B680" s="550"/>
      <c r="C680" s="551"/>
      <c r="D680" s="552"/>
      <c r="E680" s="553"/>
      <c r="F680" s="525"/>
      <c r="G680" s="560"/>
    </row>
    <row r="681" spans="1:7">
      <c r="A681" s="549"/>
      <c r="B681" s="550"/>
      <c r="C681" s="551"/>
      <c r="D681" s="552"/>
      <c r="E681" s="553"/>
      <c r="F681" s="525"/>
      <c r="G681" s="560"/>
    </row>
    <row r="682" spans="1:7">
      <c r="A682" s="549"/>
      <c r="B682" s="550"/>
      <c r="C682" s="551"/>
      <c r="D682" s="552"/>
      <c r="E682" s="553"/>
      <c r="F682" s="525"/>
      <c r="G682" s="560"/>
    </row>
    <row r="683" spans="1:7">
      <c r="A683" s="549"/>
      <c r="B683" s="550"/>
      <c r="C683" s="551"/>
      <c r="D683" s="552"/>
      <c r="E683" s="553"/>
      <c r="F683" s="525"/>
      <c r="G683" s="560"/>
    </row>
    <row r="684" spans="1:7">
      <c r="A684" s="549"/>
      <c r="B684" s="550"/>
      <c r="C684" s="551"/>
      <c r="D684" s="552"/>
      <c r="E684" s="553"/>
      <c r="F684" s="525"/>
      <c r="G684" s="560"/>
    </row>
    <row r="685" spans="1:7">
      <c r="A685" s="549"/>
      <c r="B685" s="550"/>
      <c r="C685" s="551"/>
      <c r="D685" s="552"/>
      <c r="E685" s="553"/>
      <c r="F685" s="525"/>
      <c r="G685" s="560"/>
    </row>
    <row r="686" spans="1:7">
      <c r="A686" s="549"/>
      <c r="B686" s="550"/>
      <c r="C686" s="551"/>
      <c r="D686" s="552"/>
      <c r="E686" s="553"/>
      <c r="F686" s="525"/>
      <c r="G686" s="560"/>
    </row>
    <row r="687" spans="1:7">
      <c r="A687" s="549"/>
      <c r="B687" s="550"/>
      <c r="C687" s="551"/>
      <c r="D687" s="552"/>
      <c r="E687" s="553"/>
      <c r="F687" s="525"/>
      <c r="G687" s="560"/>
    </row>
    <row r="688" spans="1:7">
      <c r="A688" s="549"/>
      <c r="B688" s="550"/>
      <c r="C688" s="551"/>
      <c r="D688" s="552"/>
      <c r="E688" s="553"/>
      <c r="F688" s="525"/>
      <c r="G688" s="560"/>
    </row>
    <row r="689" spans="1:7">
      <c r="A689" s="549"/>
      <c r="B689" s="550"/>
      <c r="C689" s="551"/>
      <c r="D689" s="552"/>
      <c r="E689" s="553"/>
      <c r="F689" s="525"/>
      <c r="G689" s="560"/>
    </row>
    <row r="690" spans="1:7">
      <c r="A690" s="549"/>
      <c r="B690" s="550"/>
      <c r="C690" s="551"/>
      <c r="D690" s="552"/>
      <c r="E690" s="553"/>
      <c r="F690" s="525"/>
      <c r="G690" s="560"/>
    </row>
    <row r="691" spans="1:7">
      <c r="A691" s="549"/>
      <c r="B691" s="550"/>
      <c r="C691" s="551"/>
      <c r="D691" s="552"/>
      <c r="E691" s="553"/>
      <c r="F691" s="525"/>
      <c r="G691" s="560"/>
    </row>
    <row r="692" spans="1:7">
      <c r="A692" s="549"/>
      <c r="B692" s="550"/>
      <c r="C692" s="551"/>
      <c r="D692" s="552"/>
      <c r="E692" s="553"/>
      <c r="F692" s="525"/>
      <c r="G692" s="560"/>
    </row>
    <row r="693" spans="1:7">
      <c r="A693" s="549"/>
      <c r="B693" s="550"/>
      <c r="C693" s="551"/>
      <c r="D693" s="552"/>
      <c r="E693" s="553"/>
      <c r="F693" s="525"/>
      <c r="G693" s="560"/>
    </row>
    <row r="694" spans="1:7">
      <c r="A694" s="549"/>
      <c r="B694" s="550"/>
      <c r="C694" s="551"/>
      <c r="D694" s="552"/>
      <c r="E694" s="553"/>
      <c r="F694" s="525"/>
      <c r="G694" s="560"/>
    </row>
    <row r="695" spans="1:7">
      <c r="A695" s="549"/>
      <c r="B695" s="550"/>
      <c r="C695" s="551"/>
      <c r="D695" s="552"/>
      <c r="E695" s="553"/>
      <c r="F695" s="525"/>
      <c r="G695" s="560"/>
    </row>
    <row r="696" spans="1:7">
      <c r="A696" s="549"/>
      <c r="B696" s="550"/>
      <c r="C696" s="551"/>
      <c r="D696" s="552"/>
      <c r="E696" s="553"/>
      <c r="F696" s="525"/>
      <c r="G696" s="560"/>
    </row>
    <row r="697" spans="1:7">
      <c r="A697" s="549"/>
      <c r="B697" s="550"/>
      <c r="C697" s="551"/>
      <c r="D697" s="552"/>
      <c r="E697" s="553"/>
      <c r="F697" s="525"/>
      <c r="G697" s="560"/>
    </row>
    <row r="698" spans="1:7">
      <c r="A698" s="549"/>
      <c r="B698" s="550"/>
      <c r="C698" s="551"/>
      <c r="D698" s="552"/>
      <c r="E698" s="553"/>
      <c r="F698" s="525"/>
      <c r="G698" s="560"/>
    </row>
    <row r="699" spans="1:7">
      <c r="A699" s="549"/>
      <c r="B699" s="550"/>
      <c r="C699" s="551"/>
      <c r="D699" s="552"/>
      <c r="E699" s="553"/>
      <c r="F699" s="525"/>
      <c r="G699" s="560"/>
    </row>
    <row r="700" spans="1:7">
      <c r="A700" s="549"/>
      <c r="B700" s="550"/>
      <c r="C700" s="551"/>
      <c r="D700" s="552"/>
      <c r="E700" s="553"/>
      <c r="F700" s="525"/>
      <c r="G700" s="560"/>
    </row>
    <row r="701" spans="1:7">
      <c r="A701" s="549"/>
      <c r="B701" s="550"/>
      <c r="C701" s="551"/>
      <c r="D701" s="552"/>
      <c r="E701" s="553"/>
      <c r="F701" s="525"/>
      <c r="G701" s="560"/>
    </row>
    <row r="702" spans="1:7">
      <c r="A702" s="549"/>
      <c r="B702" s="550"/>
      <c r="C702" s="551"/>
      <c r="D702" s="552"/>
      <c r="E702" s="553"/>
      <c r="F702" s="525"/>
      <c r="G702" s="560"/>
    </row>
    <row r="703" spans="1:7">
      <c r="A703" s="549"/>
      <c r="B703" s="550"/>
      <c r="C703" s="551"/>
      <c r="D703" s="552"/>
      <c r="E703" s="553"/>
      <c r="F703" s="525"/>
      <c r="G703" s="560"/>
    </row>
    <row r="704" spans="1:7">
      <c r="A704" s="549"/>
      <c r="B704" s="550"/>
      <c r="C704" s="551"/>
      <c r="D704" s="552"/>
      <c r="E704" s="553"/>
      <c r="F704" s="525"/>
      <c r="G704" s="560"/>
    </row>
    <row r="705" spans="1:7">
      <c r="A705" s="549"/>
      <c r="B705" s="550"/>
      <c r="C705" s="551"/>
      <c r="D705" s="552"/>
      <c r="E705" s="553"/>
      <c r="F705" s="525"/>
      <c r="G705" s="560"/>
    </row>
    <row r="706" spans="1:7">
      <c r="A706" s="549"/>
      <c r="B706" s="550"/>
      <c r="C706" s="551"/>
      <c r="D706" s="552"/>
      <c r="E706" s="553"/>
      <c r="F706" s="525"/>
      <c r="G706" s="560"/>
    </row>
    <row r="707" spans="1:7">
      <c r="A707" s="549"/>
      <c r="B707" s="550"/>
      <c r="C707" s="551"/>
      <c r="D707" s="552"/>
      <c r="E707" s="553"/>
      <c r="F707" s="525"/>
      <c r="G707" s="560"/>
    </row>
    <row r="708" spans="1:7">
      <c r="A708" s="549"/>
      <c r="B708" s="550"/>
      <c r="C708" s="551"/>
      <c r="D708" s="552"/>
      <c r="E708" s="553"/>
      <c r="F708" s="525"/>
      <c r="G708" s="560"/>
    </row>
    <row r="709" spans="1:7">
      <c r="A709" s="549"/>
      <c r="B709" s="550"/>
      <c r="C709" s="551"/>
      <c r="D709" s="552"/>
      <c r="E709" s="553"/>
      <c r="F709" s="525"/>
      <c r="G709" s="560"/>
    </row>
    <row r="710" spans="1:7">
      <c r="A710" s="549"/>
      <c r="B710" s="550"/>
      <c r="C710" s="551"/>
      <c r="D710" s="552"/>
      <c r="E710" s="553"/>
      <c r="F710" s="525"/>
      <c r="G710" s="560"/>
    </row>
    <row r="711" spans="1:7">
      <c r="A711" s="549"/>
      <c r="B711" s="550"/>
      <c r="C711" s="551"/>
      <c r="D711" s="552"/>
      <c r="E711" s="553"/>
      <c r="F711" s="525"/>
      <c r="G711" s="560"/>
    </row>
    <row r="712" spans="1:7">
      <c r="A712" s="549"/>
      <c r="B712" s="550"/>
      <c r="C712" s="551"/>
      <c r="D712" s="552"/>
      <c r="E712" s="553"/>
      <c r="F712" s="525"/>
      <c r="G712" s="560"/>
    </row>
    <row r="713" spans="1:7">
      <c r="A713" s="549"/>
      <c r="B713" s="550"/>
      <c r="C713" s="551"/>
      <c r="D713" s="552"/>
      <c r="E713" s="553"/>
      <c r="F713" s="525"/>
      <c r="G713" s="560"/>
    </row>
    <row r="714" spans="1:7">
      <c r="A714" s="549"/>
      <c r="B714" s="550"/>
      <c r="C714" s="551"/>
      <c r="D714" s="552"/>
      <c r="E714" s="553"/>
      <c r="F714" s="525"/>
      <c r="G714" s="560"/>
    </row>
    <row r="715" spans="1:7">
      <c r="A715" s="549"/>
      <c r="B715" s="550"/>
      <c r="C715" s="551"/>
      <c r="D715" s="552"/>
      <c r="E715" s="553"/>
      <c r="F715" s="525"/>
      <c r="G715" s="560"/>
    </row>
    <row r="716" spans="1:7">
      <c r="A716" s="549"/>
      <c r="B716" s="550"/>
      <c r="C716" s="551"/>
      <c r="D716" s="552"/>
      <c r="E716" s="553"/>
      <c r="F716" s="525"/>
      <c r="G716" s="560"/>
    </row>
    <row r="717" spans="1:7">
      <c r="A717" s="549"/>
      <c r="B717" s="550"/>
      <c r="C717" s="551"/>
      <c r="D717" s="552"/>
      <c r="E717" s="553"/>
      <c r="F717" s="525"/>
      <c r="G717" s="560"/>
    </row>
    <row r="718" spans="1:7">
      <c r="A718" s="549"/>
      <c r="B718" s="550"/>
      <c r="C718" s="551"/>
      <c r="D718" s="552"/>
      <c r="E718" s="553"/>
      <c r="F718" s="525"/>
      <c r="G718" s="560"/>
    </row>
    <row r="719" spans="1:7">
      <c r="A719" s="549"/>
      <c r="B719" s="550"/>
      <c r="C719" s="551"/>
      <c r="D719" s="552"/>
      <c r="E719" s="553"/>
      <c r="F719" s="525"/>
      <c r="G719" s="560"/>
    </row>
    <row r="720" spans="1:7">
      <c r="A720" s="549"/>
      <c r="B720" s="550"/>
      <c r="C720" s="551"/>
      <c r="D720" s="552"/>
      <c r="E720" s="553"/>
      <c r="F720" s="525"/>
      <c r="G720" s="560"/>
    </row>
    <row r="721" spans="1:7">
      <c r="A721" s="549"/>
      <c r="B721" s="550"/>
      <c r="C721" s="551"/>
      <c r="D721" s="552"/>
      <c r="E721" s="553"/>
      <c r="F721" s="525"/>
      <c r="G721" s="560"/>
    </row>
    <row r="722" spans="1:7">
      <c r="A722" s="549"/>
      <c r="B722" s="550"/>
      <c r="C722" s="551"/>
      <c r="D722" s="552"/>
      <c r="E722" s="553"/>
      <c r="F722" s="525"/>
      <c r="G722" s="560"/>
    </row>
    <row r="723" spans="1:7">
      <c r="A723" s="549"/>
      <c r="B723" s="550"/>
      <c r="C723" s="551"/>
      <c r="D723" s="552"/>
      <c r="E723" s="553"/>
      <c r="F723" s="525"/>
      <c r="G723" s="560"/>
    </row>
    <row r="724" spans="1:7">
      <c r="A724" s="549"/>
      <c r="B724" s="550"/>
      <c r="C724" s="551"/>
      <c r="D724" s="552"/>
      <c r="E724" s="553"/>
      <c r="F724" s="525"/>
      <c r="G724" s="560"/>
    </row>
    <row r="725" spans="1:7">
      <c r="A725" s="549"/>
      <c r="B725" s="550"/>
      <c r="C725" s="551"/>
      <c r="D725" s="552"/>
      <c r="E725" s="553"/>
      <c r="F725" s="525"/>
      <c r="G725" s="560"/>
    </row>
    <row r="726" spans="1:7">
      <c r="A726" s="549"/>
      <c r="B726" s="550"/>
      <c r="C726" s="551"/>
      <c r="D726" s="552"/>
      <c r="E726" s="553"/>
      <c r="F726" s="525"/>
      <c r="G726" s="560"/>
    </row>
    <row r="727" spans="1:7">
      <c r="A727" s="549"/>
      <c r="B727" s="550"/>
      <c r="C727" s="551"/>
      <c r="D727" s="552"/>
      <c r="E727" s="553"/>
      <c r="F727" s="525"/>
      <c r="G727" s="560"/>
    </row>
    <row r="728" spans="1:7">
      <c r="A728" s="549"/>
      <c r="B728" s="550"/>
      <c r="C728" s="551"/>
      <c r="D728" s="552"/>
      <c r="E728" s="553"/>
      <c r="F728" s="525"/>
      <c r="G728" s="560"/>
    </row>
    <row r="729" spans="1:7">
      <c r="A729" s="549"/>
      <c r="B729" s="550"/>
      <c r="C729" s="551"/>
      <c r="D729" s="552"/>
      <c r="E729" s="553"/>
      <c r="F729" s="525"/>
      <c r="G729" s="560"/>
    </row>
    <row r="730" spans="1:7">
      <c r="A730" s="549"/>
      <c r="B730" s="550"/>
      <c r="C730" s="551"/>
      <c r="D730" s="552"/>
      <c r="E730" s="553"/>
      <c r="F730" s="525"/>
      <c r="G730" s="560"/>
    </row>
    <row r="731" spans="1:7">
      <c r="A731" s="549"/>
      <c r="B731" s="550"/>
      <c r="C731" s="551"/>
      <c r="D731" s="552"/>
      <c r="E731" s="553"/>
      <c r="F731" s="525"/>
      <c r="G731" s="560"/>
    </row>
    <row r="732" spans="1:7">
      <c r="A732" s="549"/>
      <c r="B732" s="550"/>
      <c r="C732" s="551"/>
      <c r="D732" s="552"/>
      <c r="E732" s="553"/>
      <c r="F732" s="525"/>
      <c r="G732" s="560"/>
    </row>
    <row r="733" spans="1:7">
      <c r="A733" s="549"/>
      <c r="B733" s="550"/>
      <c r="C733" s="551"/>
      <c r="D733" s="552"/>
      <c r="E733" s="553"/>
      <c r="F733" s="525"/>
      <c r="G733" s="560"/>
    </row>
    <row r="734" spans="1:7">
      <c r="A734" s="549"/>
      <c r="B734" s="550"/>
      <c r="C734" s="551"/>
      <c r="D734" s="552"/>
      <c r="E734" s="553"/>
      <c r="F734" s="525"/>
      <c r="G734" s="560"/>
    </row>
    <row r="735" spans="1:7">
      <c r="A735" s="549"/>
      <c r="B735" s="550"/>
      <c r="C735" s="551"/>
      <c r="D735" s="552"/>
      <c r="E735" s="553"/>
      <c r="F735" s="525"/>
      <c r="G735" s="560"/>
    </row>
    <row r="736" spans="1:7">
      <c r="A736" s="549"/>
      <c r="B736" s="550"/>
      <c r="C736" s="551"/>
      <c r="D736" s="552"/>
      <c r="E736" s="553"/>
      <c r="F736" s="525"/>
      <c r="G736" s="560"/>
    </row>
    <row r="737" spans="1:7">
      <c r="A737" s="549"/>
      <c r="B737" s="550"/>
      <c r="C737" s="551"/>
      <c r="D737" s="552"/>
      <c r="E737" s="553"/>
      <c r="F737" s="525"/>
      <c r="G737" s="560"/>
    </row>
    <row r="738" spans="1:7">
      <c r="A738" s="549"/>
      <c r="B738" s="550"/>
      <c r="C738" s="551"/>
      <c r="D738" s="552"/>
      <c r="E738" s="553"/>
      <c r="F738" s="525"/>
      <c r="G738" s="560"/>
    </row>
    <row r="739" spans="1:7">
      <c r="A739" s="549"/>
      <c r="B739" s="550"/>
      <c r="C739" s="551"/>
      <c r="D739" s="552"/>
      <c r="E739" s="553"/>
      <c r="F739" s="525"/>
      <c r="G739" s="560"/>
    </row>
    <row r="740" spans="1:7">
      <c r="A740" s="549"/>
      <c r="B740" s="550"/>
      <c r="C740" s="551"/>
      <c r="D740" s="552"/>
      <c r="E740" s="553"/>
      <c r="F740" s="525"/>
      <c r="G740" s="560"/>
    </row>
    <row r="741" spans="1:7">
      <c r="A741" s="549"/>
      <c r="B741" s="550"/>
      <c r="C741" s="551"/>
      <c r="D741" s="552"/>
      <c r="E741" s="553"/>
      <c r="F741" s="525"/>
      <c r="G741" s="560"/>
    </row>
    <row r="742" spans="1:7">
      <c r="A742" s="549"/>
      <c r="B742" s="550"/>
      <c r="C742" s="551"/>
      <c r="D742" s="552"/>
      <c r="E742" s="553"/>
      <c r="F742" s="525"/>
      <c r="G742" s="560"/>
    </row>
    <row r="743" spans="1:7">
      <c r="A743" s="549"/>
      <c r="B743" s="550"/>
      <c r="C743" s="551"/>
      <c r="D743" s="552"/>
      <c r="E743" s="553"/>
      <c r="F743" s="525"/>
      <c r="G743" s="560"/>
    </row>
    <row r="744" spans="1:7">
      <c r="A744" s="549"/>
      <c r="B744" s="550"/>
      <c r="C744" s="551"/>
      <c r="D744" s="552"/>
      <c r="E744" s="553"/>
      <c r="F744" s="525"/>
      <c r="G744" s="560"/>
    </row>
    <row r="745" spans="1:7">
      <c r="A745" s="549"/>
      <c r="B745" s="550"/>
      <c r="C745" s="551"/>
      <c r="D745" s="552"/>
      <c r="E745" s="553"/>
      <c r="F745" s="525"/>
      <c r="G745" s="560"/>
    </row>
    <row r="746" spans="1:7">
      <c r="A746" s="549"/>
      <c r="B746" s="550"/>
      <c r="C746" s="551"/>
      <c r="D746" s="552"/>
      <c r="E746" s="553"/>
      <c r="F746" s="525"/>
      <c r="G746" s="560"/>
    </row>
    <row r="747" spans="1:7">
      <c r="A747" s="549"/>
      <c r="B747" s="550"/>
      <c r="C747" s="551"/>
      <c r="D747" s="552"/>
      <c r="E747" s="553"/>
      <c r="F747" s="525"/>
      <c r="G747" s="560"/>
    </row>
    <row r="748" spans="1:7">
      <c r="A748" s="549"/>
      <c r="B748" s="550"/>
      <c r="C748" s="551"/>
      <c r="D748" s="552"/>
      <c r="E748" s="553"/>
      <c r="F748" s="525"/>
      <c r="G748" s="560"/>
    </row>
    <row r="749" spans="1:7">
      <c r="A749" s="549"/>
      <c r="B749" s="550"/>
      <c r="C749" s="551"/>
      <c r="D749" s="552"/>
      <c r="E749" s="553"/>
      <c r="F749" s="525"/>
      <c r="G749" s="560"/>
    </row>
    <row r="750" spans="1:7">
      <c r="A750" s="549"/>
      <c r="B750" s="550"/>
      <c r="C750" s="551"/>
      <c r="D750" s="552"/>
      <c r="E750" s="553"/>
      <c r="F750" s="525"/>
      <c r="G750" s="560"/>
    </row>
    <row r="751" spans="1:7">
      <c r="A751" s="549"/>
      <c r="B751" s="550"/>
      <c r="C751" s="551"/>
      <c r="D751" s="552"/>
      <c r="E751" s="553"/>
      <c r="F751" s="525"/>
      <c r="G751" s="560"/>
    </row>
    <row r="752" spans="1:7">
      <c r="A752" s="549"/>
      <c r="B752" s="550"/>
      <c r="C752" s="551"/>
      <c r="D752" s="552"/>
      <c r="E752" s="553"/>
      <c r="F752" s="525"/>
      <c r="G752" s="560"/>
    </row>
    <row r="753" spans="1:7">
      <c r="A753" s="549"/>
      <c r="B753" s="550"/>
      <c r="C753" s="551"/>
      <c r="D753" s="552"/>
      <c r="E753" s="553"/>
      <c r="F753" s="525"/>
      <c r="G753" s="560"/>
    </row>
    <row r="754" spans="1:7">
      <c r="A754" s="549"/>
      <c r="B754" s="550"/>
      <c r="C754" s="551"/>
      <c r="D754" s="552"/>
      <c r="E754" s="553"/>
      <c r="F754" s="525"/>
      <c r="G754" s="560"/>
    </row>
    <row r="755" spans="1:7">
      <c r="A755" s="549"/>
      <c r="B755" s="550"/>
      <c r="C755" s="551"/>
      <c r="D755" s="552"/>
      <c r="E755" s="553"/>
      <c r="F755" s="525"/>
      <c r="G755" s="560"/>
    </row>
    <row r="756" spans="1:7">
      <c r="A756" s="549"/>
      <c r="B756" s="550"/>
      <c r="C756" s="551"/>
      <c r="D756" s="552"/>
      <c r="E756" s="553"/>
      <c r="F756" s="525"/>
      <c r="G756" s="560"/>
    </row>
    <row r="757" spans="1:7">
      <c r="A757" s="549"/>
      <c r="B757" s="550"/>
      <c r="C757" s="551"/>
      <c r="D757" s="552"/>
      <c r="E757" s="553"/>
      <c r="F757" s="525"/>
      <c r="G757" s="560"/>
    </row>
    <row r="758" spans="1:7">
      <c r="A758" s="549"/>
      <c r="B758" s="550"/>
      <c r="C758" s="551"/>
      <c r="D758" s="552"/>
      <c r="E758" s="553"/>
      <c r="F758" s="525"/>
      <c r="G758" s="560"/>
    </row>
    <row r="759" spans="1:7">
      <c r="A759" s="549"/>
      <c r="B759" s="550"/>
      <c r="C759" s="551"/>
      <c r="D759" s="552"/>
      <c r="E759" s="553"/>
      <c r="F759" s="525"/>
      <c r="G759" s="560"/>
    </row>
    <row r="760" spans="1:7">
      <c r="A760" s="549"/>
      <c r="B760" s="550"/>
      <c r="C760" s="551"/>
      <c r="D760" s="552"/>
      <c r="E760" s="553"/>
      <c r="F760" s="525"/>
      <c r="G760" s="560"/>
    </row>
    <row r="761" spans="1:7">
      <c r="A761" s="549"/>
      <c r="B761" s="550"/>
      <c r="C761" s="551"/>
      <c r="D761" s="552"/>
      <c r="E761" s="553"/>
      <c r="F761" s="525"/>
      <c r="G761" s="560"/>
    </row>
    <row r="762" spans="1:7">
      <c r="A762" s="549"/>
      <c r="B762" s="550"/>
      <c r="C762" s="551"/>
      <c r="D762" s="552"/>
      <c r="E762" s="553"/>
      <c r="F762" s="525"/>
      <c r="G762" s="560"/>
    </row>
    <row r="763" spans="1:7">
      <c r="A763" s="549"/>
      <c r="B763" s="550"/>
      <c r="C763" s="551"/>
      <c r="D763" s="552"/>
      <c r="E763" s="553"/>
      <c r="F763" s="525"/>
      <c r="G763" s="560"/>
    </row>
    <row r="764" spans="1:7">
      <c r="A764" s="549"/>
      <c r="B764" s="550"/>
      <c r="C764" s="551"/>
      <c r="D764" s="552"/>
      <c r="E764" s="553"/>
      <c r="F764" s="525"/>
      <c r="G764" s="560"/>
    </row>
    <row r="765" spans="1:7">
      <c r="A765" s="549"/>
      <c r="B765" s="550"/>
      <c r="C765" s="551"/>
      <c r="D765" s="552"/>
      <c r="E765" s="553"/>
      <c r="F765" s="525"/>
      <c r="G765" s="560"/>
    </row>
    <row r="766" spans="1:7">
      <c r="A766" s="549"/>
      <c r="B766" s="550"/>
      <c r="C766" s="551"/>
      <c r="D766" s="552"/>
      <c r="E766" s="553"/>
      <c r="F766" s="525"/>
      <c r="G766" s="560"/>
    </row>
    <row r="767" spans="1:7">
      <c r="A767" s="549"/>
      <c r="B767" s="550"/>
      <c r="C767" s="551"/>
      <c r="D767" s="552"/>
      <c r="E767" s="553"/>
      <c r="F767" s="525"/>
      <c r="G767" s="560"/>
    </row>
    <row r="768" spans="1:7">
      <c r="A768" s="549"/>
      <c r="B768" s="550"/>
      <c r="C768" s="551"/>
      <c r="D768" s="552"/>
      <c r="E768" s="553"/>
      <c r="F768" s="525"/>
      <c r="G768" s="560"/>
    </row>
    <row r="769" spans="1:7">
      <c r="A769" s="549"/>
      <c r="B769" s="550"/>
      <c r="C769" s="551"/>
      <c r="D769" s="552"/>
      <c r="E769" s="553"/>
      <c r="F769" s="525"/>
      <c r="G769" s="560"/>
    </row>
    <row r="770" spans="1:7">
      <c r="A770" s="549"/>
      <c r="B770" s="550"/>
      <c r="C770" s="551"/>
      <c r="D770" s="552"/>
      <c r="E770" s="553"/>
      <c r="F770" s="525"/>
      <c r="G770" s="560"/>
    </row>
    <row r="771" spans="1:7">
      <c r="A771" s="549"/>
      <c r="B771" s="550"/>
      <c r="C771" s="551"/>
      <c r="D771" s="552"/>
      <c r="E771" s="553"/>
      <c r="F771" s="525"/>
      <c r="G771" s="560"/>
    </row>
    <row r="772" spans="1:7">
      <c r="A772" s="549"/>
      <c r="B772" s="550"/>
      <c r="C772" s="551"/>
      <c r="D772" s="552"/>
      <c r="E772" s="553"/>
      <c r="F772" s="525"/>
      <c r="G772" s="560"/>
    </row>
    <row r="773" spans="1:7">
      <c r="A773" s="549"/>
      <c r="B773" s="550"/>
      <c r="C773" s="551"/>
      <c r="D773" s="552"/>
      <c r="E773" s="553"/>
      <c r="F773" s="525"/>
      <c r="G773" s="560"/>
    </row>
    <row r="774" spans="1:7">
      <c r="A774" s="549"/>
      <c r="B774" s="550"/>
      <c r="C774" s="551"/>
      <c r="D774" s="552"/>
      <c r="E774" s="553"/>
      <c r="F774" s="525"/>
      <c r="G774" s="560"/>
    </row>
    <row r="775" spans="1:7">
      <c r="A775" s="549"/>
      <c r="B775" s="550"/>
      <c r="C775" s="551"/>
      <c r="D775" s="552"/>
      <c r="E775" s="553"/>
      <c r="F775" s="525"/>
      <c r="G775" s="560"/>
    </row>
    <row r="776" spans="1:7">
      <c r="A776" s="549"/>
      <c r="B776" s="550"/>
      <c r="C776" s="551"/>
      <c r="D776" s="552"/>
      <c r="E776" s="553"/>
      <c r="F776" s="525"/>
      <c r="G776" s="560"/>
    </row>
    <row r="777" spans="1:7">
      <c r="A777" s="549"/>
      <c r="B777" s="550"/>
      <c r="C777" s="551"/>
      <c r="D777" s="552"/>
      <c r="E777" s="553"/>
      <c r="F777" s="525"/>
      <c r="G777" s="560"/>
    </row>
    <row r="778" spans="1:7">
      <c r="A778" s="549"/>
      <c r="B778" s="550"/>
      <c r="C778" s="551"/>
      <c r="D778" s="552"/>
      <c r="E778" s="553"/>
      <c r="F778" s="525"/>
      <c r="G778" s="560"/>
    </row>
    <row r="779" spans="1:7">
      <c r="A779" s="549"/>
      <c r="B779" s="550"/>
      <c r="C779" s="551"/>
      <c r="D779" s="552"/>
      <c r="E779" s="553"/>
      <c r="F779" s="525"/>
      <c r="G779" s="560"/>
    </row>
    <row r="780" spans="1:7">
      <c r="A780" s="549"/>
      <c r="B780" s="550"/>
      <c r="C780" s="551"/>
      <c r="D780" s="552"/>
      <c r="E780" s="553"/>
      <c r="F780" s="525"/>
      <c r="G780" s="560"/>
    </row>
    <row r="781" spans="1:7">
      <c r="A781" s="549"/>
      <c r="B781" s="550"/>
      <c r="C781" s="551"/>
      <c r="D781" s="552"/>
      <c r="E781" s="553"/>
      <c r="F781" s="525"/>
      <c r="G781" s="560"/>
    </row>
    <row r="782" spans="1:7">
      <c r="A782" s="549"/>
      <c r="B782" s="550"/>
      <c r="C782" s="551"/>
      <c r="D782" s="552"/>
      <c r="E782" s="553"/>
      <c r="F782" s="525"/>
      <c r="G782" s="560"/>
    </row>
    <row r="783" spans="1:7">
      <c r="A783" s="549"/>
      <c r="B783" s="550"/>
      <c r="C783" s="551"/>
      <c r="D783" s="552"/>
      <c r="E783" s="553"/>
      <c r="F783" s="525"/>
      <c r="G783" s="560"/>
    </row>
    <row r="784" spans="1:7">
      <c r="A784" s="549"/>
      <c r="B784" s="550"/>
      <c r="C784" s="551"/>
      <c r="D784" s="552"/>
      <c r="E784" s="553"/>
      <c r="F784" s="525"/>
      <c r="G784" s="560"/>
    </row>
    <row r="785" spans="1:7">
      <c r="A785" s="549"/>
      <c r="B785" s="550"/>
      <c r="C785" s="551"/>
      <c r="D785" s="552"/>
      <c r="E785" s="553"/>
      <c r="F785" s="525"/>
      <c r="G785" s="560"/>
    </row>
    <row r="786" spans="1:7">
      <c r="A786" s="549"/>
      <c r="B786" s="550"/>
      <c r="C786" s="551"/>
      <c r="D786" s="552"/>
      <c r="E786" s="553"/>
      <c r="F786" s="525"/>
      <c r="G786" s="560"/>
    </row>
    <row r="787" spans="1:7">
      <c r="A787" s="549"/>
      <c r="B787" s="550"/>
      <c r="C787" s="551"/>
      <c r="D787" s="552"/>
      <c r="E787" s="553"/>
      <c r="F787" s="525"/>
      <c r="G787" s="560"/>
    </row>
    <row r="788" spans="1:7">
      <c r="A788" s="549"/>
      <c r="B788" s="550"/>
      <c r="C788" s="551"/>
      <c r="D788" s="552"/>
      <c r="E788" s="553"/>
      <c r="F788" s="525"/>
      <c r="G788" s="560"/>
    </row>
    <row r="789" spans="1:7">
      <c r="A789" s="549"/>
      <c r="B789" s="550"/>
      <c r="C789" s="551"/>
      <c r="D789" s="552"/>
      <c r="E789" s="553"/>
      <c r="F789" s="525"/>
      <c r="G789" s="560"/>
    </row>
    <row r="790" spans="1:7">
      <c r="A790" s="549"/>
      <c r="B790" s="550"/>
      <c r="C790" s="551"/>
      <c r="D790" s="552"/>
      <c r="E790" s="553"/>
      <c r="F790" s="525"/>
      <c r="G790" s="560"/>
    </row>
    <row r="791" spans="1:7">
      <c r="A791" s="549"/>
      <c r="B791" s="550"/>
      <c r="C791" s="551"/>
      <c r="D791" s="552"/>
      <c r="E791" s="553"/>
      <c r="F791" s="525"/>
      <c r="G791" s="560"/>
    </row>
    <row r="792" spans="1:7">
      <c r="A792" s="549"/>
      <c r="B792" s="550"/>
      <c r="C792" s="551"/>
      <c r="D792" s="552"/>
      <c r="E792" s="553"/>
      <c r="F792" s="525"/>
      <c r="G792" s="560"/>
    </row>
    <row r="793" spans="1:7">
      <c r="A793" s="549"/>
      <c r="B793" s="550"/>
      <c r="C793" s="551"/>
      <c r="D793" s="552"/>
      <c r="E793" s="553"/>
      <c r="F793" s="525"/>
      <c r="G793" s="560"/>
    </row>
    <row r="794" spans="1:7">
      <c r="A794" s="549"/>
      <c r="B794" s="550"/>
      <c r="C794" s="551"/>
      <c r="D794" s="552"/>
      <c r="E794" s="553"/>
      <c r="F794" s="525"/>
      <c r="G794" s="560"/>
    </row>
    <row r="795" spans="1:7">
      <c r="A795" s="549"/>
      <c r="B795" s="550"/>
      <c r="C795" s="551"/>
      <c r="D795" s="552"/>
      <c r="E795" s="553"/>
      <c r="F795" s="525"/>
      <c r="G795" s="560"/>
    </row>
    <row r="796" spans="1:7">
      <c r="A796" s="549"/>
      <c r="B796" s="550"/>
      <c r="C796" s="551"/>
      <c r="D796" s="552"/>
      <c r="E796" s="553"/>
      <c r="F796" s="525"/>
      <c r="G796" s="560"/>
    </row>
    <row r="797" spans="1:7">
      <c r="A797" s="549"/>
      <c r="B797" s="550"/>
      <c r="C797" s="551"/>
      <c r="D797" s="552"/>
      <c r="E797" s="553"/>
      <c r="F797" s="525"/>
      <c r="G797" s="560"/>
    </row>
    <row r="798" spans="1:7">
      <c r="A798" s="549"/>
      <c r="B798" s="550"/>
      <c r="C798" s="551"/>
      <c r="D798" s="552"/>
      <c r="E798" s="553"/>
      <c r="F798" s="525"/>
      <c r="G798" s="560"/>
    </row>
    <row r="799" spans="1:7">
      <c r="A799" s="549"/>
      <c r="B799" s="550"/>
      <c r="C799" s="551"/>
      <c r="D799" s="552"/>
      <c r="E799" s="553"/>
      <c r="F799" s="525"/>
      <c r="G799" s="560"/>
    </row>
    <row r="800" spans="1:7">
      <c r="A800" s="549"/>
      <c r="B800" s="550"/>
      <c r="C800" s="551"/>
      <c r="D800" s="552"/>
      <c r="E800" s="553"/>
      <c r="F800" s="525"/>
      <c r="G800" s="560"/>
    </row>
    <row r="801" spans="1:7">
      <c r="A801" s="549"/>
      <c r="B801" s="550"/>
      <c r="C801" s="551"/>
      <c r="D801" s="552"/>
      <c r="E801" s="553"/>
      <c r="F801" s="525"/>
      <c r="G801" s="560"/>
    </row>
    <row r="802" spans="1:7">
      <c r="A802" s="549"/>
      <c r="B802" s="550"/>
      <c r="C802" s="551"/>
      <c r="D802" s="552"/>
      <c r="E802" s="553"/>
      <c r="F802" s="525"/>
      <c r="G802" s="560"/>
    </row>
    <row r="803" spans="1:7">
      <c r="A803" s="549"/>
      <c r="B803" s="550"/>
      <c r="C803" s="551"/>
      <c r="D803" s="552"/>
      <c r="E803" s="553"/>
      <c r="F803" s="525"/>
      <c r="G803" s="560"/>
    </row>
    <row r="804" spans="1:7">
      <c r="A804" s="549"/>
      <c r="B804" s="550"/>
      <c r="C804" s="551"/>
      <c r="D804" s="552"/>
      <c r="E804" s="553"/>
      <c r="F804" s="525"/>
      <c r="G804" s="560"/>
    </row>
    <row r="805" spans="1:7">
      <c r="A805" s="549"/>
      <c r="B805" s="550"/>
      <c r="C805" s="551"/>
      <c r="D805" s="552"/>
      <c r="E805" s="553"/>
      <c r="F805" s="525"/>
      <c r="G805" s="560"/>
    </row>
    <row r="806" spans="1:7">
      <c r="A806" s="549"/>
      <c r="B806" s="550"/>
      <c r="C806" s="551"/>
      <c r="D806" s="552"/>
      <c r="E806" s="553"/>
      <c r="F806" s="525"/>
      <c r="G806" s="560"/>
    </row>
    <row r="807" spans="1:7">
      <c r="A807" s="549"/>
      <c r="B807" s="550"/>
      <c r="C807" s="551"/>
      <c r="D807" s="552"/>
      <c r="E807" s="553"/>
      <c r="F807" s="525"/>
      <c r="G807" s="560"/>
    </row>
    <row r="808" spans="1:7">
      <c r="A808" s="549"/>
      <c r="B808" s="550"/>
      <c r="C808" s="551"/>
      <c r="D808" s="552"/>
      <c r="E808" s="553"/>
      <c r="F808" s="525"/>
      <c r="G808" s="560"/>
    </row>
    <row r="809" spans="1:7">
      <c r="A809" s="549"/>
      <c r="B809" s="550"/>
      <c r="C809" s="551"/>
      <c r="D809" s="552"/>
      <c r="E809" s="553"/>
      <c r="F809" s="525"/>
      <c r="G809" s="560"/>
    </row>
    <row r="810" spans="1:7">
      <c r="A810" s="549"/>
      <c r="B810" s="550"/>
      <c r="C810" s="551"/>
      <c r="D810" s="552"/>
      <c r="E810" s="553"/>
      <c r="F810" s="525"/>
      <c r="G810" s="560"/>
    </row>
    <row r="811" spans="1:7">
      <c r="A811" s="549"/>
      <c r="B811" s="550"/>
      <c r="C811" s="551"/>
      <c r="D811" s="552"/>
      <c r="E811" s="553"/>
      <c r="F811" s="525"/>
      <c r="G811" s="560"/>
    </row>
    <row r="812" spans="1:7">
      <c r="A812" s="549"/>
      <c r="B812" s="550"/>
      <c r="C812" s="551"/>
      <c r="D812" s="552"/>
      <c r="E812" s="553"/>
      <c r="F812" s="525"/>
      <c r="G812" s="560"/>
    </row>
    <row r="813" spans="1:7">
      <c r="A813" s="549"/>
      <c r="B813" s="550"/>
      <c r="C813" s="551"/>
      <c r="D813" s="552"/>
      <c r="E813" s="553"/>
      <c r="F813" s="525"/>
      <c r="G813" s="560"/>
    </row>
    <row r="814" spans="1:7">
      <c r="A814" s="549"/>
      <c r="B814" s="550"/>
      <c r="C814" s="551"/>
      <c r="D814" s="552"/>
      <c r="E814" s="553"/>
      <c r="F814" s="525"/>
      <c r="G814" s="560"/>
    </row>
    <row r="815" spans="1:7">
      <c r="A815" s="549"/>
      <c r="B815" s="550"/>
      <c r="C815" s="551"/>
      <c r="D815" s="552"/>
      <c r="E815" s="553"/>
      <c r="F815" s="525"/>
      <c r="G815" s="560"/>
    </row>
    <row r="816" spans="1:7">
      <c r="A816" s="549"/>
      <c r="B816" s="550"/>
      <c r="C816" s="551"/>
      <c r="D816" s="552"/>
      <c r="E816" s="553"/>
      <c r="F816" s="525"/>
      <c r="G816" s="560"/>
    </row>
    <row r="817" spans="1:7">
      <c r="A817" s="549"/>
      <c r="B817" s="550"/>
      <c r="C817" s="551"/>
      <c r="D817" s="552"/>
      <c r="E817" s="553"/>
      <c r="F817" s="525"/>
      <c r="G817" s="560"/>
    </row>
    <row r="818" spans="1:7">
      <c r="A818" s="549"/>
      <c r="B818" s="550"/>
      <c r="C818" s="551"/>
      <c r="D818" s="552"/>
      <c r="E818" s="553"/>
      <c r="F818" s="525"/>
      <c r="G818" s="560"/>
    </row>
    <row r="819" spans="1:7">
      <c r="A819" s="549"/>
      <c r="B819" s="550"/>
      <c r="C819" s="551"/>
      <c r="D819" s="552"/>
      <c r="E819" s="553"/>
      <c r="F819" s="525"/>
      <c r="G819" s="560"/>
    </row>
    <row r="820" spans="1:7">
      <c r="A820" s="549"/>
      <c r="B820" s="550"/>
      <c r="C820" s="551"/>
      <c r="D820" s="552"/>
      <c r="E820" s="553"/>
      <c r="F820" s="525"/>
      <c r="G820" s="560"/>
    </row>
    <row r="821" spans="1:7">
      <c r="A821" s="549"/>
      <c r="B821" s="550"/>
      <c r="C821" s="551"/>
      <c r="D821" s="552"/>
      <c r="E821" s="553"/>
      <c r="F821" s="525"/>
      <c r="G821" s="560"/>
    </row>
    <row r="822" spans="1:7">
      <c r="A822" s="549"/>
      <c r="B822" s="550"/>
      <c r="C822" s="551"/>
      <c r="D822" s="552"/>
      <c r="E822" s="553"/>
      <c r="F822" s="525"/>
      <c r="G822" s="560"/>
    </row>
    <row r="823" spans="1:7">
      <c r="A823" s="549"/>
      <c r="B823" s="550"/>
      <c r="C823" s="551"/>
      <c r="D823" s="552"/>
      <c r="E823" s="553"/>
      <c r="F823" s="525"/>
      <c r="G823" s="560"/>
    </row>
    <row r="824" spans="1:7">
      <c r="A824" s="549"/>
      <c r="B824" s="550"/>
      <c r="C824" s="551"/>
      <c r="D824" s="552"/>
      <c r="E824" s="553"/>
      <c r="F824" s="525"/>
      <c r="G824" s="560"/>
    </row>
    <row r="825" spans="1:7">
      <c r="A825" s="549"/>
      <c r="B825" s="550"/>
      <c r="C825" s="551"/>
      <c r="D825" s="552"/>
      <c r="E825" s="553"/>
      <c r="F825" s="525"/>
      <c r="G825" s="560"/>
    </row>
    <row r="826" spans="1:7">
      <c r="A826" s="549"/>
      <c r="B826" s="550"/>
      <c r="C826" s="551"/>
      <c r="D826" s="552"/>
      <c r="E826" s="553"/>
      <c r="F826" s="525"/>
      <c r="G826" s="560"/>
    </row>
    <row r="827" spans="1:7">
      <c r="A827" s="549"/>
      <c r="B827" s="550"/>
      <c r="C827" s="551"/>
      <c r="D827" s="552"/>
      <c r="E827" s="553"/>
      <c r="F827" s="525"/>
      <c r="G827" s="560"/>
    </row>
    <row r="828" spans="1:7">
      <c r="A828" s="549"/>
      <c r="B828" s="550"/>
      <c r="C828" s="551"/>
      <c r="D828" s="552"/>
      <c r="E828" s="553"/>
      <c r="F828" s="525"/>
      <c r="G828" s="560"/>
    </row>
    <row r="829" spans="1:7">
      <c r="A829" s="549"/>
      <c r="B829" s="550"/>
      <c r="C829" s="551"/>
      <c r="D829" s="552"/>
      <c r="E829" s="553"/>
      <c r="F829" s="525"/>
      <c r="G829" s="560"/>
    </row>
    <row r="830" spans="1:7">
      <c r="A830" s="549"/>
      <c r="B830" s="550"/>
      <c r="C830" s="551"/>
      <c r="D830" s="552"/>
      <c r="E830" s="553"/>
      <c r="F830" s="525"/>
      <c r="G830" s="560"/>
    </row>
    <row r="831" spans="1:7">
      <c r="A831" s="549"/>
      <c r="B831" s="550"/>
      <c r="C831" s="551"/>
      <c r="D831" s="552"/>
      <c r="E831" s="553"/>
      <c r="F831" s="525"/>
      <c r="G831" s="560"/>
    </row>
    <row r="832" spans="1:7">
      <c r="A832" s="549"/>
      <c r="B832" s="550"/>
      <c r="C832" s="551"/>
      <c r="D832" s="552"/>
      <c r="E832" s="553"/>
      <c r="F832" s="525"/>
      <c r="G832" s="560"/>
    </row>
    <row r="833" spans="1:7">
      <c r="A833" s="549"/>
      <c r="B833" s="550"/>
      <c r="C833" s="551"/>
      <c r="D833" s="552"/>
      <c r="E833" s="553"/>
      <c r="F833" s="525"/>
      <c r="G833" s="560"/>
    </row>
    <row r="834" spans="1:7">
      <c r="A834" s="549"/>
      <c r="B834" s="550"/>
      <c r="C834" s="551"/>
      <c r="D834" s="552"/>
      <c r="E834" s="553"/>
      <c r="F834" s="525"/>
      <c r="G834" s="560"/>
    </row>
    <row r="835" spans="1:7">
      <c r="A835" s="549"/>
      <c r="B835" s="550"/>
      <c r="C835" s="551"/>
      <c r="D835" s="552"/>
      <c r="E835" s="553"/>
      <c r="F835" s="525"/>
      <c r="G835" s="560"/>
    </row>
    <row r="836" spans="1:7">
      <c r="A836" s="549"/>
      <c r="B836" s="550"/>
      <c r="C836" s="551"/>
      <c r="D836" s="552"/>
      <c r="E836" s="553"/>
      <c r="F836" s="525"/>
      <c r="G836" s="560"/>
    </row>
    <row r="837" spans="1:7">
      <c r="A837" s="549"/>
      <c r="B837" s="550"/>
      <c r="C837" s="551"/>
      <c r="D837" s="552"/>
      <c r="E837" s="553"/>
      <c r="F837" s="525"/>
      <c r="G837" s="560"/>
    </row>
    <row r="838" spans="1:7">
      <c r="A838" s="549"/>
      <c r="B838" s="550"/>
      <c r="C838" s="551"/>
      <c r="D838" s="552"/>
      <c r="E838" s="553"/>
      <c r="F838" s="525"/>
      <c r="G838" s="560"/>
    </row>
    <row r="839" spans="1:7">
      <c r="A839" s="549"/>
      <c r="B839" s="550"/>
      <c r="C839" s="551"/>
      <c r="D839" s="552"/>
      <c r="E839" s="553"/>
      <c r="F839" s="525"/>
      <c r="G839" s="560"/>
    </row>
    <row r="840" spans="1:7">
      <c r="A840" s="549"/>
      <c r="B840" s="550"/>
      <c r="C840" s="551"/>
      <c r="D840" s="552"/>
      <c r="E840" s="553"/>
      <c r="F840" s="525"/>
      <c r="G840" s="560"/>
    </row>
    <row r="841" spans="1:7">
      <c r="A841" s="549"/>
      <c r="B841" s="550"/>
      <c r="C841" s="551"/>
      <c r="D841" s="552"/>
      <c r="E841" s="553"/>
      <c r="F841" s="525"/>
      <c r="G841" s="560"/>
    </row>
    <row r="842" spans="1:7">
      <c r="A842" s="549"/>
      <c r="B842" s="550"/>
      <c r="C842" s="551"/>
      <c r="D842" s="552"/>
      <c r="E842" s="553"/>
      <c r="F842" s="525"/>
      <c r="G842" s="560"/>
    </row>
    <row r="843" spans="1:7">
      <c r="A843" s="549"/>
      <c r="B843" s="550"/>
      <c r="C843" s="551"/>
      <c r="D843" s="552"/>
      <c r="E843" s="553"/>
      <c r="F843" s="525"/>
      <c r="G843" s="560"/>
    </row>
    <row r="844" spans="1:7">
      <c r="A844" s="549"/>
      <c r="B844" s="550"/>
      <c r="C844" s="551"/>
      <c r="D844" s="552"/>
      <c r="E844" s="553"/>
      <c r="F844" s="525"/>
      <c r="G844" s="560"/>
    </row>
    <row r="845" spans="1:7">
      <c r="A845" s="549"/>
      <c r="B845" s="550"/>
      <c r="C845" s="551"/>
      <c r="D845" s="552"/>
      <c r="E845" s="553"/>
      <c r="F845" s="525"/>
      <c r="G845" s="560"/>
    </row>
    <row r="846" spans="1:7">
      <c r="A846" s="549"/>
      <c r="B846" s="550"/>
      <c r="C846" s="551"/>
      <c r="D846" s="552"/>
      <c r="E846" s="553"/>
      <c r="F846" s="525"/>
      <c r="G846" s="560"/>
    </row>
    <row r="847" spans="1:7">
      <c r="A847" s="549"/>
      <c r="B847" s="550"/>
      <c r="C847" s="551"/>
      <c r="D847" s="552"/>
      <c r="E847" s="553"/>
      <c r="F847" s="525"/>
      <c r="G847" s="560"/>
    </row>
    <row r="848" spans="1:7">
      <c r="A848" s="549"/>
      <c r="B848" s="550"/>
      <c r="C848" s="551"/>
      <c r="D848" s="552"/>
      <c r="E848" s="553"/>
      <c r="F848" s="525"/>
      <c r="G848" s="560"/>
    </row>
    <row r="849" spans="1:7">
      <c r="A849" s="549"/>
      <c r="B849" s="550"/>
      <c r="C849" s="551"/>
      <c r="D849" s="552"/>
      <c r="E849" s="553"/>
      <c r="F849" s="525"/>
      <c r="G849" s="560"/>
    </row>
    <row r="850" spans="1:7">
      <c r="A850" s="549"/>
      <c r="B850" s="550"/>
      <c r="C850" s="551"/>
      <c r="D850" s="552"/>
      <c r="E850" s="553"/>
      <c r="F850" s="525"/>
      <c r="G850" s="560"/>
    </row>
    <row r="851" spans="1:7">
      <c r="A851" s="549"/>
      <c r="B851" s="550"/>
      <c r="C851" s="551"/>
      <c r="D851" s="552"/>
      <c r="E851" s="553"/>
      <c r="F851" s="525"/>
      <c r="G851" s="560"/>
    </row>
    <row r="852" spans="1:7">
      <c r="A852" s="549"/>
      <c r="B852" s="550"/>
      <c r="C852" s="551"/>
      <c r="D852" s="552"/>
      <c r="E852" s="553"/>
      <c r="F852" s="525"/>
      <c r="G852" s="560"/>
    </row>
    <row r="853" spans="1:7">
      <c r="A853" s="549"/>
      <c r="B853" s="550"/>
      <c r="C853" s="551"/>
      <c r="D853" s="552"/>
      <c r="E853" s="553"/>
      <c r="F853" s="525"/>
      <c r="G853" s="560"/>
    </row>
    <row r="854" spans="1:7">
      <c r="A854" s="549"/>
      <c r="B854" s="550"/>
      <c r="C854" s="551"/>
      <c r="D854" s="552"/>
      <c r="E854" s="553"/>
      <c r="F854" s="525"/>
      <c r="G854" s="560"/>
    </row>
    <row r="855" spans="1:7">
      <c r="A855" s="549"/>
      <c r="B855" s="550"/>
      <c r="C855" s="551"/>
      <c r="D855" s="552"/>
      <c r="E855" s="553"/>
      <c r="F855" s="525"/>
      <c r="G855" s="560"/>
    </row>
    <row r="856" spans="1:7">
      <c r="A856" s="549"/>
      <c r="B856" s="550"/>
      <c r="C856" s="551"/>
      <c r="D856" s="552"/>
      <c r="E856" s="553"/>
      <c r="F856" s="525"/>
      <c r="G856" s="560"/>
    </row>
    <row r="857" spans="1:7">
      <c r="A857" s="549"/>
      <c r="B857" s="550"/>
      <c r="C857" s="551"/>
      <c r="D857" s="552"/>
      <c r="E857" s="553"/>
      <c r="F857" s="525"/>
      <c r="G857" s="560"/>
    </row>
    <row r="858" spans="1:7">
      <c r="A858" s="549"/>
      <c r="B858" s="550"/>
      <c r="C858" s="551"/>
      <c r="D858" s="552"/>
      <c r="E858" s="553"/>
      <c r="F858" s="525"/>
      <c r="G858" s="560"/>
    </row>
    <row r="859" spans="1:7">
      <c r="A859" s="549"/>
      <c r="B859" s="550"/>
      <c r="C859" s="551"/>
      <c r="D859" s="552"/>
      <c r="E859" s="553"/>
      <c r="F859" s="525"/>
      <c r="G859" s="560"/>
    </row>
    <row r="860" spans="1:7">
      <c r="A860" s="549"/>
      <c r="B860" s="550"/>
      <c r="C860" s="551"/>
      <c r="D860" s="552"/>
      <c r="E860" s="553"/>
      <c r="F860" s="525"/>
      <c r="G860" s="560"/>
    </row>
    <row r="861" spans="1:7">
      <c r="A861" s="549"/>
      <c r="B861" s="550"/>
      <c r="C861" s="551"/>
      <c r="D861" s="552"/>
      <c r="E861" s="553"/>
      <c r="F861" s="525"/>
      <c r="G861" s="560"/>
    </row>
    <row r="862" spans="1:7">
      <c r="A862" s="549"/>
      <c r="B862" s="550"/>
      <c r="C862" s="551"/>
      <c r="D862" s="552"/>
      <c r="E862" s="553"/>
      <c r="F862" s="525"/>
      <c r="G862" s="560"/>
    </row>
    <row r="863" spans="1:7">
      <c r="A863" s="549"/>
      <c r="B863" s="550"/>
      <c r="C863" s="551"/>
      <c r="D863" s="552"/>
      <c r="E863" s="553"/>
      <c r="F863" s="525"/>
      <c r="G863" s="560"/>
    </row>
    <row r="864" spans="1:7">
      <c r="A864" s="549"/>
      <c r="B864" s="550"/>
      <c r="C864" s="551"/>
      <c r="D864" s="552"/>
      <c r="E864" s="553"/>
      <c r="F864" s="525"/>
      <c r="G864" s="560"/>
    </row>
    <row r="865" spans="1:7">
      <c r="A865" s="549"/>
      <c r="B865" s="550"/>
      <c r="C865" s="551"/>
      <c r="D865" s="552"/>
      <c r="E865" s="553"/>
      <c r="F865" s="525"/>
      <c r="G865" s="560"/>
    </row>
    <row r="866" spans="1:7">
      <c r="A866" s="549"/>
      <c r="B866" s="550"/>
      <c r="C866" s="551"/>
      <c r="D866" s="552"/>
      <c r="E866" s="553"/>
      <c r="F866" s="525"/>
      <c r="G866" s="560"/>
    </row>
    <row r="867" spans="1:7">
      <c r="A867" s="549"/>
      <c r="B867" s="550"/>
      <c r="C867" s="551"/>
      <c r="D867" s="552"/>
      <c r="E867" s="553"/>
      <c r="F867" s="525"/>
      <c r="G867" s="560"/>
    </row>
    <row r="868" spans="1:7">
      <c r="A868" s="549"/>
      <c r="B868" s="550"/>
      <c r="C868" s="551"/>
      <c r="D868" s="552"/>
      <c r="E868" s="553"/>
      <c r="F868" s="525"/>
      <c r="G868" s="560"/>
    </row>
    <row r="869" spans="1:7">
      <c r="A869" s="549"/>
      <c r="B869" s="550"/>
      <c r="C869" s="551"/>
      <c r="D869" s="552"/>
      <c r="E869" s="553"/>
      <c r="F869" s="525"/>
      <c r="G869" s="560"/>
    </row>
    <row r="870" spans="1:7">
      <c r="A870" s="549"/>
      <c r="B870" s="550"/>
      <c r="C870" s="551"/>
      <c r="D870" s="552"/>
      <c r="E870" s="553"/>
      <c r="F870" s="525"/>
      <c r="G870" s="560"/>
    </row>
    <row r="871" spans="1:7">
      <c r="A871" s="549"/>
      <c r="B871" s="550"/>
      <c r="C871" s="551"/>
      <c r="D871" s="552"/>
      <c r="E871" s="553"/>
      <c r="F871" s="525"/>
      <c r="G871" s="560"/>
    </row>
    <row r="872" spans="1:7">
      <c r="A872" s="549"/>
      <c r="B872" s="550"/>
      <c r="C872" s="551"/>
      <c r="D872" s="552"/>
      <c r="E872" s="553"/>
      <c r="F872" s="525"/>
      <c r="G872" s="560"/>
    </row>
    <row r="873" spans="1:7">
      <c r="A873" s="549"/>
      <c r="B873" s="550"/>
      <c r="C873" s="551"/>
      <c r="D873" s="552"/>
      <c r="E873" s="553"/>
      <c r="F873" s="525"/>
      <c r="G873" s="560"/>
    </row>
    <row r="874" spans="1:7">
      <c r="A874" s="549"/>
      <c r="B874" s="550"/>
      <c r="C874" s="551"/>
      <c r="D874" s="552"/>
      <c r="E874" s="553"/>
      <c r="F874" s="525"/>
      <c r="G874" s="560"/>
    </row>
    <row r="875" spans="1:7">
      <c r="A875" s="549"/>
      <c r="B875" s="550"/>
      <c r="C875" s="551"/>
      <c r="D875" s="552"/>
      <c r="E875" s="553"/>
      <c r="F875" s="525"/>
      <c r="G875" s="560"/>
    </row>
    <row r="876" spans="1:7">
      <c r="A876" s="549"/>
      <c r="B876" s="550"/>
      <c r="C876" s="551"/>
      <c r="D876" s="552"/>
      <c r="E876" s="553"/>
      <c r="F876" s="525"/>
      <c r="G876" s="560"/>
    </row>
    <row r="877" spans="1:7">
      <c r="A877" s="549"/>
      <c r="B877" s="550"/>
      <c r="C877" s="551"/>
      <c r="D877" s="552"/>
      <c r="E877" s="553"/>
      <c r="F877" s="525"/>
      <c r="G877" s="560"/>
    </row>
    <row r="878" spans="1:7">
      <c r="A878" s="549"/>
      <c r="B878" s="550"/>
      <c r="C878" s="551"/>
      <c r="D878" s="552"/>
      <c r="E878" s="553"/>
      <c r="F878" s="525"/>
      <c r="G878" s="560"/>
    </row>
    <row r="879" spans="1:7">
      <c r="A879" s="549"/>
      <c r="B879" s="550"/>
      <c r="C879" s="551"/>
      <c r="D879" s="552"/>
      <c r="E879" s="553"/>
      <c r="F879" s="525"/>
      <c r="G879" s="560"/>
    </row>
    <row r="880" spans="1:7">
      <c r="A880" s="549"/>
      <c r="B880" s="550"/>
      <c r="C880" s="551"/>
      <c r="D880" s="552"/>
      <c r="E880" s="553"/>
      <c r="F880" s="525"/>
      <c r="G880" s="560"/>
    </row>
    <row r="881" spans="1:7">
      <c r="A881" s="549"/>
      <c r="B881" s="550"/>
      <c r="C881" s="551"/>
      <c r="D881" s="552"/>
      <c r="E881" s="553"/>
      <c r="F881" s="525"/>
      <c r="G881" s="560"/>
    </row>
    <row r="882" spans="1:7">
      <c r="A882" s="549"/>
      <c r="B882" s="550"/>
      <c r="C882" s="551"/>
      <c r="D882" s="552"/>
      <c r="E882" s="553"/>
      <c r="F882" s="525"/>
      <c r="G882" s="560"/>
    </row>
    <row r="883" spans="1:7">
      <c r="A883" s="549"/>
      <c r="B883" s="550"/>
      <c r="C883" s="551"/>
      <c r="D883" s="552"/>
      <c r="E883" s="553"/>
      <c r="F883" s="525"/>
      <c r="G883" s="560"/>
    </row>
    <row r="884" spans="1:7">
      <c r="A884" s="549"/>
      <c r="B884" s="550"/>
      <c r="C884" s="551"/>
      <c r="D884" s="552"/>
      <c r="E884" s="553"/>
      <c r="F884" s="525"/>
      <c r="G884" s="560"/>
    </row>
    <row r="885" spans="1:7">
      <c r="A885" s="549"/>
      <c r="B885" s="550"/>
      <c r="C885" s="551"/>
      <c r="D885" s="552"/>
      <c r="E885" s="553"/>
      <c r="F885" s="525"/>
      <c r="G885" s="560"/>
    </row>
    <row r="886" spans="1:7">
      <c r="A886" s="549"/>
      <c r="B886" s="550"/>
      <c r="C886" s="551"/>
      <c r="D886" s="552"/>
      <c r="E886" s="553"/>
      <c r="F886" s="525"/>
      <c r="G886" s="560"/>
    </row>
    <row r="887" spans="1:7">
      <c r="A887" s="549"/>
      <c r="B887" s="550"/>
      <c r="C887" s="551"/>
      <c r="D887" s="552"/>
      <c r="E887" s="553"/>
      <c r="F887" s="525"/>
      <c r="G887" s="560"/>
    </row>
    <row r="888" spans="1:7">
      <c r="A888" s="549"/>
      <c r="B888" s="550"/>
      <c r="C888" s="551"/>
      <c r="D888" s="552"/>
      <c r="E888" s="553"/>
      <c r="F888" s="525"/>
      <c r="G888" s="560"/>
    </row>
    <row r="889" spans="1:7">
      <c r="A889" s="549"/>
      <c r="B889" s="550"/>
      <c r="C889" s="551"/>
      <c r="D889" s="552"/>
      <c r="E889" s="553"/>
      <c r="F889" s="525"/>
      <c r="G889" s="560"/>
    </row>
    <row r="890" spans="1:7">
      <c r="A890" s="549"/>
      <c r="B890" s="550"/>
      <c r="C890" s="551"/>
      <c r="D890" s="552"/>
      <c r="E890" s="553"/>
      <c r="F890" s="525"/>
      <c r="G890" s="560"/>
    </row>
    <row r="891" spans="1:7">
      <c r="A891" s="549"/>
      <c r="B891" s="550"/>
      <c r="C891" s="551"/>
      <c r="D891" s="552"/>
      <c r="E891" s="553"/>
      <c r="F891" s="525"/>
      <c r="G891" s="560"/>
    </row>
    <row r="892" spans="1:7">
      <c r="A892" s="549"/>
      <c r="B892" s="550"/>
      <c r="C892" s="551"/>
      <c r="D892" s="552"/>
      <c r="E892" s="553"/>
      <c r="F892" s="525"/>
      <c r="G892" s="560"/>
    </row>
    <row r="893" spans="1:7">
      <c r="A893" s="549"/>
      <c r="B893" s="550"/>
      <c r="C893" s="551"/>
      <c r="D893" s="552"/>
      <c r="E893" s="553"/>
      <c r="F893" s="525"/>
      <c r="G893" s="560"/>
    </row>
    <row r="894" spans="1:7">
      <c r="A894" s="549"/>
      <c r="B894" s="550"/>
      <c r="C894" s="551"/>
      <c r="D894" s="552"/>
      <c r="E894" s="553"/>
      <c r="F894" s="525"/>
      <c r="G894" s="560"/>
    </row>
    <row r="895" spans="1:7">
      <c r="A895" s="549"/>
      <c r="B895" s="550"/>
      <c r="C895" s="551"/>
      <c r="D895" s="552"/>
      <c r="E895" s="553"/>
      <c r="F895" s="525"/>
      <c r="G895" s="560"/>
    </row>
    <row r="896" spans="1:7">
      <c r="A896" s="549"/>
      <c r="B896" s="550"/>
      <c r="C896" s="551"/>
      <c r="D896" s="552"/>
      <c r="E896" s="553"/>
      <c r="F896" s="525"/>
      <c r="G896" s="560"/>
    </row>
    <row r="897" spans="1:7">
      <c r="A897" s="549"/>
      <c r="B897" s="550"/>
      <c r="C897" s="551"/>
      <c r="D897" s="552"/>
      <c r="E897" s="553"/>
      <c r="F897" s="525"/>
      <c r="G897" s="560"/>
    </row>
    <row r="898" spans="1:7">
      <c r="A898" s="549"/>
      <c r="B898" s="550"/>
      <c r="C898" s="551"/>
      <c r="D898" s="552"/>
      <c r="E898" s="553"/>
      <c r="F898" s="525"/>
      <c r="G898" s="560"/>
    </row>
    <row r="899" spans="1:7">
      <c r="A899" s="549"/>
      <c r="B899" s="550"/>
      <c r="C899" s="551"/>
      <c r="D899" s="552"/>
      <c r="E899" s="553"/>
      <c r="F899" s="525"/>
      <c r="G899" s="560"/>
    </row>
    <row r="900" spans="1:7">
      <c r="A900" s="549"/>
      <c r="B900" s="550"/>
      <c r="C900" s="551"/>
      <c r="D900" s="552"/>
      <c r="E900" s="553"/>
      <c r="F900" s="525"/>
      <c r="G900" s="560"/>
    </row>
    <row r="901" spans="1:7">
      <c r="A901" s="549"/>
      <c r="B901" s="550"/>
      <c r="C901" s="551"/>
      <c r="D901" s="552"/>
      <c r="E901" s="553"/>
      <c r="F901" s="525"/>
      <c r="G901" s="560"/>
    </row>
    <row r="902" spans="1:7">
      <c r="A902" s="549"/>
      <c r="B902" s="550"/>
      <c r="C902" s="551"/>
      <c r="D902" s="552"/>
      <c r="E902" s="553"/>
      <c r="F902" s="525"/>
      <c r="G902" s="560"/>
    </row>
    <row r="903" spans="1:7">
      <c r="A903" s="549"/>
      <c r="B903" s="550"/>
      <c r="C903" s="551"/>
      <c r="D903" s="552"/>
      <c r="E903" s="553"/>
      <c r="F903" s="525"/>
      <c r="G903" s="560"/>
    </row>
    <row r="904" spans="1:7">
      <c r="A904" s="549"/>
      <c r="B904" s="550"/>
      <c r="C904" s="551"/>
      <c r="D904" s="552"/>
      <c r="E904" s="553"/>
      <c r="F904" s="525"/>
      <c r="G904" s="560"/>
    </row>
    <row r="905" spans="1:7">
      <c r="A905" s="549"/>
      <c r="B905" s="550"/>
      <c r="C905" s="551"/>
      <c r="D905" s="552"/>
      <c r="E905" s="553"/>
      <c r="F905" s="525"/>
      <c r="G905" s="560"/>
    </row>
    <row r="906" spans="1:7">
      <c r="A906" s="549"/>
      <c r="B906" s="550"/>
      <c r="C906" s="551"/>
      <c r="D906" s="552"/>
      <c r="E906" s="553"/>
      <c r="F906" s="525"/>
      <c r="G906" s="560"/>
    </row>
    <row r="907" spans="1:7">
      <c r="A907" s="549"/>
      <c r="B907" s="550"/>
      <c r="C907" s="551"/>
      <c r="D907" s="552"/>
      <c r="E907" s="553"/>
      <c r="F907" s="525"/>
      <c r="G907" s="560"/>
    </row>
    <row r="908" spans="1:7">
      <c r="A908" s="549"/>
      <c r="B908" s="550"/>
      <c r="C908" s="551"/>
      <c r="D908" s="552"/>
      <c r="E908" s="553"/>
      <c r="F908" s="525"/>
      <c r="G908" s="560"/>
    </row>
    <row r="909" spans="1:7">
      <c r="A909" s="549"/>
      <c r="B909" s="550"/>
      <c r="C909" s="551"/>
      <c r="D909" s="552"/>
      <c r="E909" s="553"/>
      <c r="F909" s="525"/>
      <c r="G909" s="560"/>
    </row>
    <row r="910" spans="1:7">
      <c r="A910" s="549"/>
      <c r="B910" s="550"/>
      <c r="C910" s="551"/>
      <c r="D910" s="552"/>
      <c r="E910" s="553"/>
      <c r="F910" s="525"/>
      <c r="G910" s="560"/>
    </row>
    <row r="911" spans="1:7">
      <c r="A911" s="549"/>
      <c r="B911" s="550"/>
      <c r="C911" s="551"/>
      <c r="D911" s="552"/>
      <c r="E911" s="553"/>
      <c r="F911" s="525"/>
      <c r="G911" s="560"/>
    </row>
    <row r="912" spans="1:7">
      <c r="A912" s="549"/>
      <c r="B912" s="550"/>
      <c r="C912" s="551"/>
      <c r="D912" s="552"/>
      <c r="E912" s="553"/>
      <c r="F912" s="525"/>
      <c r="G912" s="560"/>
    </row>
    <row r="913" spans="1:7">
      <c r="A913" s="549"/>
      <c r="B913" s="550"/>
      <c r="C913" s="551"/>
      <c r="D913" s="552"/>
      <c r="E913" s="553"/>
      <c r="F913" s="525"/>
      <c r="G913" s="560"/>
    </row>
    <row r="914" spans="1:7">
      <c r="A914" s="549"/>
      <c r="B914" s="550"/>
      <c r="C914" s="551"/>
      <c r="D914" s="552"/>
      <c r="E914" s="553"/>
      <c r="F914" s="525"/>
      <c r="G914" s="560"/>
    </row>
    <row r="915" spans="1:7">
      <c r="A915" s="549"/>
      <c r="B915" s="550"/>
      <c r="C915" s="551"/>
      <c r="D915" s="552"/>
      <c r="E915" s="553"/>
      <c r="F915" s="525"/>
      <c r="G915" s="560"/>
    </row>
    <row r="916" spans="1:7">
      <c r="A916" s="549"/>
      <c r="B916" s="550"/>
      <c r="C916" s="551"/>
      <c r="D916" s="552"/>
      <c r="E916" s="553"/>
      <c r="F916" s="525"/>
      <c r="G916" s="560"/>
    </row>
    <row r="917" spans="1:7">
      <c r="A917" s="549"/>
      <c r="B917" s="550"/>
      <c r="C917" s="551"/>
      <c r="D917" s="552"/>
      <c r="E917" s="553"/>
      <c r="F917" s="525"/>
      <c r="G917" s="560"/>
    </row>
    <row r="918" spans="1:7">
      <c r="A918" s="549"/>
      <c r="B918" s="550"/>
      <c r="C918" s="551"/>
      <c r="D918" s="552"/>
      <c r="E918" s="553"/>
      <c r="F918" s="525"/>
      <c r="G918" s="560"/>
    </row>
    <row r="919" spans="1:7">
      <c r="A919" s="549"/>
      <c r="B919" s="550"/>
      <c r="C919" s="551"/>
      <c r="D919" s="552"/>
      <c r="E919" s="553"/>
      <c r="F919" s="525"/>
      <c r="G919" s="560"/>
    </row>
    <row r="920" spans="1:7">
      <c r="A920" s="549"/>
      <c r="B920" s="550"/>
      <c r="C920" s="551"/>
      <c r="D920" s="552"/>
      <c r="E920" s="553"/>
      <c r="F920" s="525"/>
      <c r="G920" s="560"/>
    </row>
    <row r="921" spans="1:7">
      <c r="A921" s="549"/>
      <c r="B921" s="550"/>
      <c r="C921" s="551"/>
      <c r="D921" s="552"/>
      <c r="E921" s="553"/>
      <c r="F921" s="525"/>
      <c r="G921" s="560"/>
    </row>
    <row r="922" spans="1:7">
      <c r="A922" s="549"/>
      <c r="B922" s="550"/>
      <c r="C922" s="551"/>
      <c r="D922" s="552"/>
      <c r="E922" s="553"/>
      <c r="F922" s="525"/>
      <c r="G922" s="560"/>
    </row>
    <row r="923" spans="1:7">
      <c r="A923" s="549"/>
      <c r="B923" s="550"/>
      <c r="C923" s="551"/>
      <c r="D923" s="552"/>
      <c r="E923" s="553"/>
      <c r="F923" s="525"/>
      <c r="G923" s="560"/>
    </row>
    <row r="924" spans="1:7">
      <c r="A924" s="549"/>
      <c r="B924" s="550"/>
      <c r="C924" s="551"/>
      <c r="D924" s="552"/>
      <c r="E924" s="553"/>
      <c r="F924" s="525"/>
      <c r="G924" s="560"/>
    </row>
    <row r="925" spans="1:7">
      <c r="A925" s="549"/>
      <c r="B925" s="550"/>
      <c r="C925" s="551"/>
      <c r="D925" s="552"/>
      <c r="E925" s="553"/>
      <c r="F925" s="525"/>
      <c r="G925" s="560"/>
    </row>
    <row r="926" spans="1:7">
      <c r="A926" s="549"/>
      <c r="B926" s="550"/>
      <c r="C926" s="551"/>
      <c r="D926" s="552"/>
      <c r="E926" s="553"/>
      <c r="F926" s="525"/>
      <c r="G926" s="560"/>
    </row>
    <row r="927" spans="1:7">
      <c r="A927" s="549"/>
      <c r="B927" s="550"/>
      <c r="C927" s="551"/>
      <c r="D927" s="552"/>
      <c r="E927" s="553"/>
      <c r="F927" s="525"/>
      <c r="G927" s="560"/>
    </row>
    <row r="928" spans="1:7">
      <c r="A928" s="549"/>
      <c r="B928" s="550"/>
      <c r="C928" s="551"/>
      <c r="D928" s="552"/>
      <c r="E928" s="553"/>
      <c r="F928" s="525"/>
      <c r="G928" s="560"/>
    </row>
    <row r="929" spans="1:7">
      <c r="A929" s="549"/>
      <c r="B929" s="550"/>
      <c r="C929" s="551"/>
      <c r="D929" s="552"/>
      <c r="E929" s="553"/>
      <c r="F929" s="525"/>
      <c r="G929" s="560"/>
    </row>
    <row r="930" spans="1:7">
      <c r="A930" s="549"/>
      <c r="B930" s="550"/>
      <c r="C930" s="551"/>
      <c r="D930" s="552"/>
      <c r="E930" s="553"/>
      <c r="F930" s="525"/>
      <c r="G930" s="560"/>
    </row>
    <row r="931" spans="1:7">
      <c r="A931" s="549"/>
      <c r="B931" s="550"/>
      <c r="C931" s="551"/>
      <c r="D931" s="552"/>
      <c r="E931" s="553"/>
      <c r="F931" s="525"/>
      <c r="G931" s="560"/>
    </row>
    <row r="932" spans="1:7">
      <c r="A932" s="549"/>
      <c r="B932" s="550"/>
      <c r="C932" s="551"/>
      <c r="D932" s="552"/>
      <c r="E932" s="553"/>
      <c r="F932" s="525"/>
      <c r="G932" s="560"/>
    </row>
    <row r="933" spans="1:7">
      <c r="A933" s="549"/>
      <c r="B933" s="550"/>
      <c r="C933" s="551"/>
      <c r="D933" s="552"/>
      <c r="E933" s="553"/>
      <c r="F933" s="525"/>
      <c r="G933" s="560"/>
    </row>
    <row r="934" spans="1:7">
      <c r="A934" s="549"/>
      <c r="B934" s="550"/>
      <c r="C934" s="551"/>
      <c r="D934" s="552"/>
      <c r="E934" s="553"/>
      <c r="F934" s="525"/>
      <c r="G934" s="560"/>
    </row>
    <row r="935" spans="1:7">
      <c r="A935" s="549"/>
      <c r="B935" s="550"/>
      <c r="C935" s="551"/>
      <c r="D935" s="552"/>
      <c r="E935" s="553"/>
      <c r="F935" s="525"/>
      <c r="G935" s="560"/>
    </row>
    <row r="936" spans="1:7">
      <c r="A936" s="549"/>
      <c r="B936" s="550"/>
      <c r="C936" s="551"/>
      <c r="D936" s="552"/>
      <c r="E936" s="553"/>
      <c r="F936" s="525"/>
      <c r="G936" s="560"/>
    </row>
    <row r="937" spans="1:7">
      <c r="A937" s="549"/>
      <c r="B937" s="550"/>
      <c r="C937" s="551"/>
      <c r="D937" s="552"/>
      <c r="E937" s="553"/>
      <c r="F937" s="525"/>
      <c r="G937" s="560"/>
    </row>
    <row r="938" spans="1:7">
      <c r="A938" s="549"/>
      <c r="B938" s="550"/>
      <c r="C938" s="551"/>
      <c r="D938" s="552"/>
      <c r="E938" s="553"/>
      <c r="F938" s="525"/>
      <c r="G938" s="560"/>
    </row>
    <row r="939" spans="1:7">
      <c r="A939" s="549"/>
      <c r="B939" s="550"/>
      <c r="C939" s="551"/>
      <c r="D939" s="552"/>
      <c r="E939" s="553"/>
      <c r="F939" s="525"/>
      <c r="G939" s="560"/>
    </row>
    <row r="940" spans="1:7">
      <c r="A940" s="549"/>
      <c r="B940" s="550"/>
      <c r="C940" s="551"/>
      <c r="D940" s="552"/>
      <c r="E940" s="553"/>
      <c r="F940" s="525"/>
      <c r="G940" s="560"/>
    </row>
    <row r="941" spans="1:7">
      <c r="A941" s="549"/>
      <c r="B941" s="550"/>
      <c r="C941" s="551"/>
      <c r="D941" s="552"/>
      <c r="E941" s="553"/>
      <c r="F941" s="525"/>
      <c r="G941" s="560"/>
    </row>
    <row r="942" spans="1:7">
      <c r="A942" s="549"/>
      <c r="B942" s="550"/>
      <c r="C942" s="551"/>
      <c r="D942" s="552"/>
      <c r="E942" s="553"/>
      <c r="F942" s="525"/>
      <c r="G942" s="560"/>
    </row>
    <row r="943" spans="1:7">
      <c r="A943" s="549"/>
      <c r="B943" s="550"/>
      <c r="C943" s="551"/>
      <c r="D943" s="552"/>
      <c r="E943" s="553"/>
      <c r="F943" s="525"/>
      <c r="G943" s="560"/>
    </row>
    <row r="944" spans="1:7">
      <c r="A944" s="549"/>
      <c r="B944" s="550"/>
      <c r="C944" s="551"/>
      <c r="D944" s="552"/>
      <c r="E944" s="553"/>
      <c r="F944" s="525"/>
      <c r="G944" s="560"/>
    </row>
    <row r="945" spans="1:7">
      <c r="A945" s="549"/>
      <c r="B945" s="550"/>
      <c r="C945" s="551"/>
      <c r="D945" s="552"/>
      <c r="E945" s="553"/>
      <c r="F945" s="525"/>
      <c r="G945" s="560"/>
    </row>
    <row r="946" spans="1:7">
      <c r="A946" s="549"/>
      <c r="B946" s="550"/>
      <c r="C946" s="551"/>
      <c r="D946" s="552"/>
      <c r="E946" s="553"/>
      <c r="F946" s="525"/>
      <c r="G946" s="560"/>
    </row>
    <row r="947" spans="1:7">
      <c r="A947" s="549"/>
      <c r="B947" s="550"/>
      <c r="C947" s="551"/>
      <c r="D947" s="552"/>
      <c r="E947" s="553"/>
      <c r="F947" s="525"/>
      <c r="G947" s="560"/>
    </row>
    <row r="948" spans="1:7">
      <c r="A948" s="549"/>
      <c r="B948" s="550"/>
      <c r="C948" s="551"/>
      <c r="D948" s="552"/>
      <c r="E948" s="553"/>
      <c r="F948" s="525"/>
      <c r="G948" s="560"/>
    </row>
    <row r="949" spans="1:7">
      <c r="A949" s="549"/>
      <c r="B949" s="550"/>
      <c r="C949" s="551"/>
      <c r="D949" s="552"/>
      <c r="E949" s="553"/>
      <c r="F949" s="525"/>
      <c r="G949" s="560"/>
    </row>
    <row r="950" spans="1:7">
      <c r="A950" s="549"/>
      <c r="B950" s="550"/>
      <c r="C950" s="551"/>
      <c r="D950" s="552"/>
      <c r="E950" s="553"/>
      <c r="F950" s="525"/>
      <c r="G950" s="560"/>
    </row>
    <row r="951" spans="1:7">
      <c r="A951" s="549"/>
      <c r="B951" s="550"/>
      <c r="C951" s="551"/>
      <c r="D951" s="552"/>
      <c r="E951" s="553"/>
      <c r="F951" s="525"/>
      <c r="G951" s="560"/>
    </row>
    <row r="952" spans="1:7">
      <c r="A952" s="549"/>
      <c r="B952" s="550"/>
      <c r="C952" s="551"/>
      <c r="D952" s="552"/>
      <c r="E952" s="553"/>
      <c r="F952" s="525"/>
      <c r="G952" s="560"/>
    </row>
    <row r="953" spans="1:7">
      <c r="A953" s="549"/>
      <c r="B953" s="550"/>
      <c r="C953" s="551"/>
      <c r="D953" s="552"/>
      <c r="E953" s="553"/>
      <c r="F953" s="525"/>
      <c r="G953" s="560"/>
    </row>
    <row r="954" spans="1:7">
      <c r="A954" s="549"/>
      <c r="B954" s="550"/>
      <c r="C954" s="551"/>
      <c r="D954" s="552"/>
      <c r="E954" s="553"/>
      <c r="F954" s="525"/>
      <c r="G954" s="560"/>
    </row>
    <row r="955" spans="1:7">
      <c r="A955" s="549"/>
      <c r="B955" s="550"/>
      <c r="C955" s="551"/>
      <c r="D955" s="552"/>
      <c r="E955" s="553"/>
      <c r="F955" s="525"/>
      <c r="G955" s="560"/>
    </row>
    <row r="956" spans="1:7">
      <c r="A956" s="549"/>
      <c r="B956" s="550"/>
      <c r="C956" s="551"/>
      <c r="D956" s="552"/>
      <c r="E956" s="553"/>
      <c r="F956" s="525"/>
      <c r="G956" s="560"/>
    </row>
    <row r="957" spans="1:7">
      <c r="A957" s="549"/>
      <c r="B957" s="550"/>
      <c r="C957" s="551"/>
      <c r="D957" s="552"/>
      <c r="E957" s="553"/>
      <c r="F957" s="525"/>
      <c r="G957" s="560"/>
    </row>
    <row r="958" spans="1:7">
      <c r="A958" s="549"/>
      <c r="B958" s="550"/>
      <c r="C958" s="551"/>
      <c r="D958" s="552"/>
      <c r="E958" s="553"/>
      <c r="F958" s="525"/>
      <c r="G958" s="560"/>
    </row>
    <row r="959" spans="1:7">
      <c r="A959" s="549"/>
      <c r="B959" s="550"/>
      <c r="C959" s="551"/>
      <c r="D959" s="552"/>
      <c r="E959" s="553"/>
      <c r="F959" s="525"/>
      <c r="G959" s="560"/>
    </row>
    <row r="960" spans="1:7">
      <c r="A960" s="549"/>
      <c r="B960" s="550"/>
      <c r="C960" s="551"/>
      <c r="D960" s="552"/>
      <c r="E960" s="553"/>
      <c r="F960" s="525"/>
      <c r="G960" s="560"/>
    </row>
    <row r="961" spans="1:7">
      <c r="A961" s="549"/>
      <c r="B961" s="550"/>
      <c r="C961" s="551"/>
      <c r="D961" s="552"/>
      <c r="E961" s="553"/>
      <c r="F961" s="525"/>
      <c r="G961" s="560"/>
    </row>
    <row r="962" spans="1:7">
      <c r="A962" s="549"/>
      <c r="B962" s="550"/>
      <c r="C962" s="551"/>
      <c r="D962" s="552"/>
      <c r="E962" s="553"/>
      <c r="F962" s="525"/>
      <c r="G962" s="560"/>
    </row>
    <row r="963" spans="1:7">
      <c r="A963" s="549"/>
      <c r="B963" s="550"/>
      <c r="C963" s="551"/>
      <c r="D963" s="552"/>
      <c r="E963" s="553"/>
      <c r="F963" s="525"/>
      <c r="G963" s="560"/>
    </row>
    <row r="964" spans="1:7">
      <c r="A964" s="549"/>
      <c r="B964" s="550"/>
      <c r="C964" s="551"/>
      <c r="D964" s="552"/>
      <c r="E964" s="553"/>
      <c r="F964" s="525"/>
      <c r="G964" s="560"/>
    </row>
    <row r="965" spans="1:7">
      <c r="A965" s="549"/>
      <c r="B965" s="550"/>
      <c r="C965" s="551"/>
      <c r="D965" s="552"/>
      <c r="E965" s="553"/>
      <c r="F965" s="525"/>
      <c r="G965" s="560"/>
    </row>
    <row r="966" spans="1:7">
      <c r="A966" s="549"/>
      <c r="B966" s="550"/>
      <c r="C966" s="551"/>
      <c r="D966" s="552"/>
      <c r="E966" s="553"/>
      <c r="F966" s="525"/>
      <c r="G966" s="560"/>
    </row>
    <row r="967" spans="1:7">
      <c r="A967" s="549"/>
      <c r="B967" s="550"/>
      <c r="C967" s="551"/>
      <c r="D967" s="552"/>
      <c r="E967" s="553"/>
      <c r="F967" s="525"/>
      <c r="G967" s="560"/>
    </row>
    <row r="968" spans="1:7">
      <c r="A968" s="549"/>
      <c r="B968" s="550"/>
      <c r="C968" s="551"/>
      <c r="D968" s="552"/>
      <c r="E968" s="553"/>
      <c r="F968" s="525"/>
      <c r="G968" s="560"/>
    </row>
    <row r="969" spans="1:7">
      <c r="A969" s="549"/>
      <c r="B969" s="550"/>
      <c r="C969" s="551"/>
      <c r="D969" s="552"/>
      <c r="E969" s="553"/>
      <c r="F969" s="525"/>
      <c r="G969" s="560"/>
    </row>
    <row r="970" spans="1:7">
      <c r="A970" s="549"/>
      <c r="B970" s="550"/>
      <c r="C970" s="551"/>
      <c r="D970" s="552"/>
      <c r="E970" s="553"/>
      <c r="F970" s="525"/>
      <c r="G970" s="560"/>
    </row>
    <row r="971" spans="1:7">
      <c r="A971" s="549"/>
      <c r="B971" s="550"/>
      <c r="C971" s="551"/>
      <c r="D971" s="552"/>
      <c r="E971" s="553"/>
      <c r="F971" s="525"/>
      <c r="G971" s="560"/>
    </row>
    <row r="972" spans="1:7">
      <c r="A972" s="549"/>
      <c r="B972" s="550"/>
      <c r="C972" s="551"/>
      <c r="D972" s="552"/>
      <c r="E972" s="553"/>
      <c r="F972" s="525"/>
      <c r="G972" s="560"/>
    </row>
    <row r="973" spans="1:7">
      <c r="A973" s="549"/>
      <c r="B973" s="550"/>
      <c r="C973" s="551"/>
      <c r="D973" s="552"/>
      <c r="E973" s="553"/>
      <c r="F973" s="525"/>
      <c r="G973" s="560"/>
    </row>
    <row r="974" spans="1:7">
      <c r="A974" s="549"/>
      <c r="B974" s="550"/>
      <c r="C974" s="551"/>
      <c r="D974" s="552"/>
      <c r="E974" s="553"/>
      <c r="F974" s="525"/>
      <c r="G974" s="560"/>
    </row>
    <row r="975" spans="1:7">
      <c r="A975" s="549"/>
      <c r="B975" s="550"/>
      <c r="C975" s="551"/>
      <c r="D975" s="552"/>
      <c r="E975" s="553"/>
      <c r="F975" s="525"/>
      <c r="G975" s="560"/>
    </row>
    <row r="976" spans="1:7">
      <c r="A976" s="549"/>
      <c r="B976" s="550"/>
      <c r="C976" s="551"/>
      <c r="D976" s="552"/>
      <c r="E976" s="553"/>
      <c r="F976" s="525"/>
      <c r="G976" s="560"/>
    </row>
    <row r="977" spans="1:7">
      <c r="A977" s="549"/>
      <c r="B977" s="550"/>
      <c r="C977" s="551"/>
      <c r="D977" s="552"/>
      <c r="E977" s="553"/>
      <c r="F977" s="525"/>
      <c r="G977" s="560"/>
    </row>
    <row r="978" spans="1:7">
      <c r="A978" s="549"/>
      <c r="B978" s="550"/>
      <c r="C978" s="551"/>
      <c r="D978" s="552"/>
      <c r="E978" s="553"/>
      <c r="F978" s="525"/>
      <c r="G978" s="560"/>
    </row>
    <row r="979" spans="1:7">
      <c r="A979" s="549"/>
      <c r="B979" s="550"/>
      <c r="C979" s="551"/>
      <c r="D979" s="552"/>
      <c r="E979" s="553"/>
      <c r="F979" s="525"/>
      <c r="G979" s="560"/>
    </row>
    <row r="980" spans="1:7">
      <c r="A980" s="549"/>
      <c r="B980" s="550"/>
      <c r="C980" s="551"/>
      <c r="D980" s="552"/>
      <c r="E980" s="553"/>
      <c r="F980" s="525"/>
      <c r="G980" s="560"/>
    </row>
    <row r="981" spans="1:7">
      <c r="A981" s="549"/>
      <c r="B981" s="550"/>
      <c r="C981" s="551"/>
      <c r="D981" s="552"/>
      <c r="E981" s="553"/>
      <c r="F981" s="525"/>
      <c r="G981" s="560"/>
    </row>
    <row r="982" spans="1:7">
      <c r="A982" s="549"/>
      <c r="B982" s="550"/>
      <c r="C982" s="551"/>
      <c r="D982" s="552"/>
      <c r="E982" s="553"/>
      <c r="F982" s="525"/>
      <c r="G982" s="560"/>
    </row>
    <row r="983" spans="1:7">
      <c r="A983" s="549"/>
      <c r="B983" s="550"/>
      <c r="C983" s="551"/>
      <c r="D983" s="552"/>
      <c r="E983" s="553"/>
      <c r="F983" s="525"/>
      <c r="G983" s="560"/>
    </row>
    <row r="984" spans="1:7">
      <c r="A984" s="549"/>
      <c r="B984" s="550"/>
      <c r="C984" s="551"/>
      <c r="D984" s="552"/>
      <c r="E984" s="553"/>
      <c r="F984" s="525"/>
      <c r="G984" s="560"/>
    </row>
    <row r="985" spans="1:7">
      <c r="A985" s="549"/>
      <c r="B985" s="550"/>
      <c r="C985" s="551"/>
      <c r="D985" s="552"/>
      <c r="E985" s="553"/>
      <c r="F985" s="525"/>
      <c r="G985" s="560"/>
    </row>
    <row r="986" spans="1:7">
      <c r="A986" s="549"/>
      <c r="B986" s="550"/>
      <c r="C986" s="551"/>
      <c r="D986" s="552"/>
      <c r="E986" s="553"/>
      <c r="F986" s="525"/>
      <c r="G986" s="560"/>
    </row>
    <row r="987" spans="1:7">
      <c r="A987" s="549"/>
      <c r="B987" s="550"/>
      <c r="C987" s="551"/>
      <c r="D987" s="552"/>
      <c r="E987" s="553"/>
      <c r="F987" s="525"/>
      <c r="G987" s="560"/>
    </row>
    <row r="988" spans="1:7">
      <c r="A988" s="549"/>
      <c r="B988" s="550"/>
      <c r="C988" s="551"/>
      <c r="D988" s="552"/>
      <c r="E988" s="553"/>
      <c r="F988" s="525"/>
      <c r="G988" s="560"/>
    </row>
    <row r="989" spans="1:7">
      <c r="A989" s="549"/>
      <c r="B989" s="550"/>
      <c r="C989" s="551"/>
      <c r="D989" s="552"/>
      <c r="E989" s="553"/>
      <c r="F989" s="525"/>
      <c r="G989" s="560"/>
    </row>
    <row r="990" spans="1:7">
      <c r="A990" s="549"/>
      <c r="B990" s="550"/>
      <c r="C990" s="551"/>
      <c r="D990" s="552"/>
      <c r="E990" s="553"/>
      <c r="F990" s="525"/>
      <c r="G990" s="560"/>
    </row>
    <row r="991" spans="1:7">
      <c r="A991" s="549"/>
      <c r="B991" s="550"/>
      <c r="C991" s="551"/>
      <c r="D991" s="552"/>
      <c r="E991" s="553"/>
      <c r="F991" s="525"/>
      <c r="G991" s="560"/>
    </row>
    <row r="992" spans="1:7">
      <c r="A992" s="549"/>
      <c r="B992" s="550"/>
      <c r="C992" s="551"/>
      <c r="D992" s="552"/>
      <c r="E992" s="553"/>
      <c r="F992" s="525"/>
      <c r="G992" s="560"/>
    </row>
    <row r="993" spans="1:7">
      <c r="A993" s="549"/>
      <c r="B993" s="550"/>
      <c r="C993" s="551"/>
      <c r="D993" s="552"/>
      <c r="E993" s="553"/>
      <c r="F993" s="525"/>
      <c r="G993" s="560"/>
    </row>
    <row r="994" spans="1:7">
      <c r="A994" s="549"/>
      <c r="B994" s="550"/>
      <c r="C994" s="551"/>
      <c r="D994" s="552"/>
      <c r="E994" s="553"/>
      <c r="F994" s="525"/>
      <c r="G994" s="560"/>
    </row>
    <row r="995" spans="1:7">
      <c r="A995" s="549"/>
      <c r="B995" s="550"/>
      <c r="C995" s="551"/>
      <c r="D995" s="552"/>
      <c r="E995" s="553"/>
      <c r="F995" s="525"/>
      <c r="G995" s="560"/>
    </row>
    <row r="996" spans="1:7">
      <c r="A996" s="549"/>
      <c r="B996" s="550"/>
      <c r="C996" s="551"/>
      <c r="D996" s="552"/>
      <c r="E996" s="553"/>
      <c r="F996" s="525"/>
      <c r="G996" s="560"/>
    </row>
    <row r="997" spans="1:7">
      <c r="A997" s="549"/>
      <c r="B997" s="550"/>
      <c r="C997" s="551"/>
      <c r="D997" s="552"/>
      <c r="E997" s="553"/>
      <c r="F997" s="525"/>
      <c r="G997" s="560"/>
    </row>
    <row r="998" spans="1:7">
      <c r="A998" s="549"/>
      <c r="B998" s="550"/>
      <c r="C998" s="551"/>
      <c r="D998" s="552"/>
      <c r="E998" s="553"/>
      <c r="F998" s="525"/>
      <c r="G998" s="560"/>
    </row>
    <row r="999" spans="1:7">
      <c r="A999" s="549"/>
      <c r="B999" s="550"/>
      <c r="C999" s="551"/>
      <c r="D999" s="552"/>
      <c r="E999" s="553"/>
      <c r="F999" s="525"/>
      <c r="G999" s="560"/>
    </row>
    <row r="1000" spans="1:7">
      <c r="A1000" s="549"/>
      <c r="B1000" s="550"/>
      <c r="C1000" s="551"/>
      <c r="D1000" s="552"/>
      <c r="E1000" s="553"/>
      <c r="F1000" s="525"/>
      <c r="G1000" s="560"/>
    </row>
    <row r="1001" spans="1:7">
      <c r="A1001" s="549"/>
      <c r="B1001" s="550"/>
      <c r="C1001" s="551"/>
      <c r="D1001" s="552"/>
      <c r="E1001" s="553"/>
      <c r="F1001" s="525"/>
      <c r="G1001" s="560"/>
    </row>
    <row r="1002" spans="1:7">
      <c r="A1002" s="549"/>
      <c r="B1002" s="550"/>
      <c r="C1002" s="551"/>
      <c r="D1002" s="552"/>
      <c r="E1002" s="553"/>
      <c r="F1002" s="525"/>
      <c r="G1002" s="560"/>
    </row>
    <row r="1003" spans="1:7">
      <c r="A1003" s="549"/>
      <c r="B1003" s="550"/>
      <c r="C1003" s="551"/>
      <c r="D1003" s="552"/>
      <c r="E1003" s="553"/>
      <c r="F1003" s="525"/>
      <c r="G1003" s="560"/>
    </row>
    <row r="1004" spans="1:7">
      <c r="A1004" s="549"/>
      <c r="B1004" s="550"/>
      <c r="C1004" s="551"/>
      <c r="D1004" s="552"/>
      <c r="E1004" s="553"/>
      <c r="F1004" s="525"/>
      <c r="G1004" s="560"/>
    </row>
    <row r="1005" spans="1:7">
      <c r="A1005" s="549"/>
      <c r="B1005" s="550"/>
      <c r="C1005" s="551"/>
      <c r="D1005" s="552"/>
      <c r="E1005" s="553"/>
      <c r="F1005" s="525"/>
      <c r="G1005" s="560"/>
    </row>
    <row r="1006" spans="1:7">
      <c r="A1006" s="549"/>
      <c r="B1006" s="550"/>
      <c r="C1006" s="551"/>
      <c r="D1006" s="552"/>
      <c r="E1006" s="553"/>
      <c r="F1006" s="525"/>
      <c r="G1006" s="560"/>
    </row>
    <row r="1007" spans="1:7">
      <c r="A1007" s="549"/>
      <c r="B1007" s="550"/>
      <c r="C1007" s="551"/>
      <c r="D1007" s="552"/>
      <c r="E1007" s="553"/>
      <c r="F1007" s="525"/>
      <c r="G1007" s="560"/>
    </row>
    <row r="1008" spans="1:7">
      <c r="A1008" s="549"/>
      <c r="B1008" s="550"/>
      <c r="C1008" s="551"/>
      <c r="D1008" s="552"/>
      <c r="E1008" s="553"/>
      <c r="F1008" s="525"/>
      <c r="G1008" s="560"/>
    </row>
    <row r="1009" spans="1:7">
      <c r="A1009" s="549"/>
      <c r="B1009" s="550"/>
      <c r="C1009" s="551"/>
      <c r="D1009" s="552"/>
      <c r="E1009" s="553"/>
      <c r="F1009" s="525"/>
      <c r="G1009" s="560"/>
    </row>
    <row r="1010" spans="1:7">
      <c r="A1010" s="549"/>
      <c r="B1010" s="550"/>
      <c r="C1010" s="551"/>
      <c r="D1010" s="552"/>
      <c r="E1010" s="553"/>
      <c r="F1010" s="525"/>
      <c r="G1010" s="560"/>
    </row>
    <row r="1011" spans="1:7">
      <c r="A1011" s="549"/>
      <c r="B1011" s="550"/>
      <c r="C1011" s="551"/>
      <c r="D1011" s="552"/>
      <c r="E1011" s="553"/>
      <c r="F1011" s="525"/>
      <c r="G1011" s="560"/>
    </row>
    <row r="1012" spans="1:7">
      <c r="A1012" s="549"/>
      <c r="B1012" s="550"/>
      <c r="C1012" s="551"/>
      <c r="D1012" s="552"/>
      <c r="E1012" s="553"/>
      <c r="F1012" s="525"/>
      <c r="G1012" s="560"/>
    </row>
    <row r="1013" spans="1:7">
      <c r="A1013" s="549"/>
      <c r="B1013" s="550"/>
      <c r="C1013" s="551"/>
      <c r="D1013" s="552"/>
      <c r="E1013" s="553"/>
      <c r="F1013" s="525"/>
      <c r="G1013" s="560"/>
    </row>
    <row r="1014" spans="1:7">
      <c r="A1014" s="549"/>
      <c r="B1014" s="550"/>
      <c r="C1014" s="551"/>
      <c r="D1014" s="552"/>
      <c r="E1014" s="553"/>
      <c r="F1014" s="525"/>
      <c r="G1014" s="560"/>
    </row>
    <row r="1015" spans="1:7">
      <c r="A1015" s="549"/>
      <c r="B1015" s="550"/>
      <c r="C1015" s="551"/>
      <c r="D1015" s="552"/>
      <c r="E1015" s="553"/>
      <c r="F1015" s="525"/>
      <c r="G1015" s="560"/>
    </row>
    <row r="1016" spans="1:7">
      <c r="A1016" s="549"/>
      <c r="B1016" s="550"/>
      <c r="C1016" s="551"/>
      <c r="D1016" s="552"/>
      <c r="E1016" s="553"/>
      <c r="F1016" s="525"/>
      <c r="G1016" s="560"/>
    </row>
    <row r="1017" spans="1:7">
      <c r="A1017" s="549"/>
      <c r="B1017" s="550"/>
      <c r="C1017" s="551"/>
      <c r="D1017" s="552"/>
      <c r="E1017" s="553"/>
      <c r="F1017" s="525"/>
      <c r="G1017" s="560"/>
    </row>
    <row r="1018" spans="1:7">
      <c r="A1018" s="549"/>
      <c r="B1018" s="550"/>
      <c r="C1018" s="551"/>
      <c r="D1018" s="552"/>
      <c r="E1018" s="553"/>
      <c r="F1018" s="525"/>
      <c r="G1018" s="560"/>
    </row>
    <row r="1019" spans="1:7">
      <c r="A1019" s="549"/>
      <c r="B1019" s="550"/>
      <c r="C1019" s="551"/>
      <c r="D1019" s="552"/>
      <c r="E1019" s="553"/>
      <c r="F1019" s="525"/>
      <c r="G1019" s="560"/>
    </row>
    <row r="1020" spans="1:7">
      <c r="A1020" s="549"/>
      <c r="B1020" s="550"/>
      <c r="C1020" s="551"/>
      <c r="D1020" s="552"/>
      <c r="E1020" s="553"/>
      <c r="F1020" s="525"/>
      <c r="G1020" s="560"/>
    </row>
    <row r="1021" spans="1:7">
      <c r="A1021" s="549"/>
      <c r="B1021" s="550"/>
      <c r="C1021" s="551"/>
      <c r="D1021" s="552"/>
      <c r="E1021" s="553"/>
      <c r="F1021" s="525"/>
      <c r="G1021" s="560"/>
    </row>
    <row r="1022" spans="1:7">
      <c r="A1022" s="549"/>
      <c r="B1022" s="550"/>
      <c r="C1022" s="551"/>
      <c r="D1022" s="552"/>
      <c r="E1022" s="553"/>
      <c r="F1022" s="525"/>
      <c r="G1022" s="560"/>
    </row>
    <row r="1023" spans="1:7">
      <c r="A1023" s="549"/>
      <c r="B1023" s="550"/>
      <c r="C1023" s="551"/>
      <c r="D1023" s="552"/>
      <c r="E1023" s="553"/>
      <c r="F1023" s="525"/>
      <c r="G1023" s="560"/>
    </row>
    <row r="1024" spans="1:7">
      <c r="A1024" s="549"/>
      <c r="B1024" s="550"/>
      <c r="C1024" s="551"/>
      <c r="D1024" s="552"/>
      <c r="E1024" s="553"/>
      <c r="F1024" s="525"/>
      <c r="G1024" s="560"/>
    </row>
    <row r="1025" spans="1:7">
      <c r="A1025" s="549"/>
      <c r="B1025" s="550"/>
      <c r="C1025" s="551"/>
      <c r="D1025" s="552"/>
      <c r="E1025" s="553"/>
      <c r="F1025" s="525"/>
      <c r="G1025" s="560"/>
    </row>
    <row r="1026" spans="1:7">
      <c r="A1026" s="549"/>
      <c r="B1026" s="550"/>
      <c r="C1026" s="551"/>
      <c r="D1026" s="552"/>
      <c r="E1026" s="553"/>
      <c r="F1026" s="525"/>
      <c r="G1026" s="560"/>
    </row>
    <row r="1027" spans="1:7">
      <c r="A1027" s="549"/>
      <c r="B1027" s="550"/>
      <c r="C1027" s="551"/>
      <c r="D1027" s="552"/>
      <c r="E1027" s="553"/>
      <c r="F1027" s="525"/>
      <c r="G1027" s="560"/>
    </row>
    <row r="1028" spans="1:7">
      <c r="A1028" s="549"/>
      <c r="B1028" s="550"/>
      <c r="C1028" s="551"/>
      <c r="D1028" s="552"/>
      <c r="E1028" s="553"/>
      <c r="F1028" s="525"/>
      <c r="G1028" s="560"/>
    </row>
    <row r="1029" spans="1:7">
      <c r="A1029" s="549"/>
      <c r="B1029" s="550"/>
      <c r="C1029" s="551"/>
      <c r="D1029" s="552"/>
      <c r="E1029" s="553"/>
      <c r="F1029" s="525"/>
      <c r="G1029" s="560"/>
    </row>
    <row r="1030" spans="1:7">
      <c r="A1030" s="549"/>
      <c r="B1030" s="550"/>
      <c r="C1030" s="551"/>
      <c r="D1030" s="552"/>
      <c r="E1030" s="553"/>
      <c r="F1030" s="525"/>
      <c r="G1030" s="560"/>
    </row>
    <row r="1031" spans="1:7">
      <c r="A1031" s="549"/>
      <c r="B1031" s="550"/>
      <c r="C1031" s="551"/>
      <c r="D1031" s="552"/>
      <c r="E1031" s="553"/>
      <c r="F1031" s="525"/>
      <c r="G1031" s="560"/>
    </row>
    <row r="1032" spans="1:7">
      <c r="A1032" s="549"/>
      <c r="B1032" s="550"/>
      <c r="C1032" s="551"/>
      <c r="D1032" s="552"/>
      <c r="E1032" s="553"/>
      <c r="F1032" s="525"/>
      <c r="G1032" s="560"/>
    </row>
    <row r="1033" spans="1:7">
      <c r="A1033" s="549"/>
      <c r="B1033" s="550"/>
      <c r="C1033" s="551"/>
      <c r="D1033" s="552"/>
      <c r="E1033" s="553"/>
      <c r="F1033" s="525"/>
      <c r="G1033" s="560"/>
    </row>
    <row r="1034" spans="1:7">
      <c r="A1034" s="549"/>
      <c r="B1034" s="550"/>
      <c r="C1034" s="551"/>
      <c r="D1034" s="552"/>
      <c r="E1034" s="553"/>
      <c r="F1034" s="525"/>
      <c r="G1034" s="560"/>
    </row>
    <row r="1035" spans="1:7">
      <c r="A1035" s="549"/>
      <c r="B1035" s="550"/>
      <c r="C1035" s="551"/>
      <c r="D1035" s="552"/>
      <c r="E1035" s="553"/>
      <c r="F1035" s="525"/>
      <c r="G1035" s="560"/>
    </row>
    <row r="1036" spans="1:7">
      <c r="A1036" s="549"/>
      <c r="B1036" s="550"/>
      <c r="C1036" s="551"/>
      <c r="D1036" s="552"/>
      <c r="E1036" s="553"/>
      <c r="F1036" s="525"/>
      <c r="G1036" s="560"/>
    </row>
    <row r="1037" spans="1:7">
      <c r="A1037" s="549"/>
      <c r="B1037" s="550"/>
      <c r="C1037" s="551"/>
      <c r="D1037" s="552"/>
      <c r="E1037" s="553"/>
      <c r="F1037" s="525"/>
      <c r="G1037" s="560"/>
    </row>
    <row r="1038" spans="1:7">
      <c r="A1038" s="549"/>
      <c r="B1038" s="550"/>
      <c r="C1038" s="551"/>
      <c r="D1038" s="552"/>
      <c r="E1038" s="553"/>
      <c r="F1038" s="525"/>
      <c r="G1038" s="560"/>
    </row>
    <row r="1039" spans="1:7">
      <c r="A1039" s="549"/>
      <c r="B1039" s="550"/>
      <c r="C1039" s="551"/>
      <c r="D1039" s="552"/>
      <c r="E1039" s="553"/>
      <c r="F1039" s="525"/>
      <c r="G1039" s="560"/>
    </row>
    <row r="1040" spans="1:7">
      <c r="A1040" s="549"/>
      <c r="B1040" s="550"/>
      <c r="C1040" s="551"/>
      <c r="D1040" s="552"/>
      <c r="E1040" s="553"/>
      <c r="F1040" s="525"/>
      <c r="G1040" s="560"/>
    </row>
    <row r="1041" spans="1:7">
      <c r="A1041" s="549"/>
      <c r="B1041" s="550"/>
      <c r="C1041" s="551"/>
      <c r="D1041" s="552"/>
      <c r="E1041" s="553"/>
      <c r="F1041" s="525"/>
      <c r="G1041" s="560"/>
    </row>
    <row r="1042" spans="1:7">
      <c r="A1042" s="549"/>
      <c r="B1042" s="550"/>
      <c r="C1042" s="551"/>
      <c r="D1042" s="552"/>
      <c r="E1042" s="553"/>
      <c r="F1042" s="525"/>
      <c r="G1042" s="560"/>
    </row>
    <row r="1043" spans="1:7">
      <c r="A1043" s="549"/>
      <c r="B1043" s="550"/>
      <c r="C1043" s="551"/>
      <c r="D1043" s="552"/>
      <c r="E1043" s="553"/>
      <c r="F1043" s="525"/>
      <c r="G1043" s="560"/>
    </row>
    <row r="1044" spans="1:7">
      <c r="A1044" s="549"/>
      <c r="B1044" s="550"/>
      <c r="C1044" s="551"/>
      <c r="D1044" s="552"/>
      <c r="E1044" s="553"/>
      <c r="F1044" s="525"/>
      <c r="G1044" s="560"/>
    </row>
    <row r="1045" spans="1:7">
      <c r="A1045" s="549"/>
      <c r="B1045" s="550"/>
      <c r="C1045" s="551"/>
      <c r="D1045" s="552"/>
      <c r="E1045" s="553"/>
      <c r="F1045" s="525"/>
      <c r="G1045" s="560"/>
    </row>
    <row r="1046" spans="1:7">
      <c r="A1046" s="549"/>
      <c r="B1046" s="550"/>
      <c r="C1046" s="551"/>
      <c r="D1046" s="552"/>
      <c r="E1046" s="553"/>
      <c r="F1046" s="525"/>
      <c r="G1046" s="560"/>
    </row>
    <row r="1047" spans="1:7">
      <c r="A1047" s="549"/>
      <c r="B1047" s="550"/>
      <c r="C1047" s="551"/>
      <c r="D1047" s="552"/>
      <c r="E1047" s="553"/>
      <c r="F1047" s="525"/>
      <c r="G1047" s="560"/>
    </row>
    <row r="1048" spans="1:7">
      <c r="A1048" s="549"/>
      <c r="B1048" s="550"/>
      <c r="C1048" s="551"/>
      <c r="D1048" s="552"/>
      <c r="E1048" s="553"/>
      <c r="F1048" s="525"/>
      <c r="G1048" s="560"/>
    </row>
    <row r="1049" spans="1:7">
      <c r="A1049" s="549"/>
      <c r="B1049" s="550"/>
      <c r="C1049" s="551"/>
      <c r="D1049" s="552"/>
      <c r="E1049" s="553"/>
      <c r="F1049" s="525"/>
      <c r="G1049" s="560"/>
    </row>
    <row r="1050" spans="1:7">
      <c r="A1050" s="549"/>
      <c r="B1050" s="550"/>
      <c r="C1050" s="551"/>
      <c r="D1050" s="552"/>
      <c r="E1050" s="553"/>
      <c r="F1050" s="525"/>
      <c r="G1050" s="560"/>
    </row>
    <row r="1051" spans="1:7">
      <c r="A1051" s="549"/>
      <c r="B1051" s="550"/>
      <c r="C1051" s="551"/>
      <c r="D1051" s="552"/>
      <c r="E1051" s="553"/>
      <c r="F1051" s="525"/>
      <c r="G1051" s="560"/>
    </row>
    <row r="1052" spans="1:7">
      <c r="A1052" s="549"/>
      <c r="B1052" s="550"/>
      <c r="C1052" s="551"/>
      <c r="D1052" s="552"/>
      <c r="E1052" s="553"/>
      <c r="F1052" s="525"/>
      <c r="G1052" s="560"/>
    </row>
    <row r="1053" spans="1:7">
      <c r="A1053" s="549"/>
      <c r="B1053" s="550"/>
      <c r="C1053" s="551"/>
      <c r="D1053" s="552"/>
      <c r="E1053" s="553"/>
      <c r="F1053" s="525"/>
      <c r="G1053" s="560"/>
    </row>
    <row r="1054" spans="1:7">
      <c r="A1054" s="549"/>
      <c r="B1054" s="550"/>
      <c r="C1054" s="551"/>
      <c r="D1054" s="552"/>
      <c r="E1054" s="553"/>
      <c r="F1054" s="525"/>
      <c r="G1054" s="560"/>
    </row>
    <row r="1055" spans="1:7">
      <c r="A1055" s="549"/>
      <c r="B1055" s="550"/>
      <c r="C1055" s="551"/>
      <c r="D1055" s="552"/>
      <c r="E1055" s="553"/>
      <c r="F1055" s="525"/>
      <c r="G1055" s="560"/>
    </row>
    <row r="1056" spans="1:7">
      <c r="A1056" s="549"/>
      <c r="B1056" s="550"/>
      <c r="C1056" s="551"/>
      <c r="D1056" s="552"/>
      <c r="E1056" s="553"/>
      <c r="F1056" s="525"/>
      <c r="G1056" s="560"/>
    </row>
    <row r="1057" spans="1:7">
      <c r="A1057" s="549"/>
      <c r="B1057" s="550"/>
      <c r="C1057" s="551"/>
      <c r="D1057" s="552"/>
      <c r="E1057" s="553"/>
      <c r="F1057" s="525"/>
      <c r="G1057" s="560"/>
    </row>
    <row r="1058" spans="1:7">
      <c r="A1058" s="549"/>
      <c r="B1058" s="550"/>
      <c r="C1058" s="551"/>
      <c r="D1058" s="552"/>
      <c r="E1058" s="553"/>
      <c r="F1058" s="525"/>
      <c r="G1058" s="560"/>
    </row>
    <row r="1059" spans="1:7">
      <c r="A1059" s="549"/>
      <c r="B1059" s="550"/>
      <c r="C1059" s="551"/>
      <c r="D1059" s="552"/>
      <c r="E1059" s="553"/>
      <c r="F1059" s="525"/>
      <c r="G1059" s="560"/>
    </row>
    <row r="1060" spans="1:7">
      <c r="A1060" s="549"/>
      <c r="B1060" s="550"/>
      <c r="C1060" s="551"/>
      <c r="D1060" s="552"/>
      <c r="E1060" s="553"/>
      <c r="F1060" s="525"/>
      <c r="G1060" s="560"/>
    </row>
    <row r="1061" spans="1:7">
      <c r="A1061" s="549"/>
      <c r="B1061" s="550"/>
      <c r="C1061" s="551"/>
      <c r="D1061" s="552"/>
      <c r="E1061" s="553"/>
      <c r="F1061" s="525"/>
      <c r="G1061" s="560"/>
    </row>
    <row r="1062" spans="1:7">
      <c r="A1062" s="549"/>
      <c r="B1062" s="550"/>
      <c r="C1062" s="551"/>
      <c r="D1062" s="552"/>
      <c r="E1062" s="553"/>
      <c r="F1062" s="525"/>
      <c r="G1062" s="560"/>
    </row>
    <row r="1063" spans="1:7">
      <c r="A1063" s="549"/>
      <c r="B1063" s="550"/>
      <c r="C1063" s="551"/>
      <c r="D1063" s="552"/>
      <c r="E1063" s="553"/>
      <c r="F1063" s="525"/>
      <c r="G1063" s="560"/>
    </row>
    <row r="1064" spans="1:7">
      <c r="A1064" s="549"/>
      <c r="B1064" s="550"/>
      <c r="C1064" s="551"/>
      <c r="D1064" s="552"/>
      <c r="E1064" s="553"/>
      <c r="F1064" s="525"/>
      <c r="G1064" s="560"/>
    </row>
    <row r="1065" spans="1:7">
      <c r="A1065" s="549"/>
      <c r="B1065" s="550"/>
      <c r="C1065" s="551"/>
      <c r="D1065" s="552"/>
      <c r="E1065" s="553"/>
      <c r="F1065" s="525"/>
      <c r="G1065" s="560"/>
    </row>
    <row r="1066" spans="1:7">
      <c r="A1066" s="549"/>
      <c r="B1066" s="550"/>
      <c r="C1066" s="551"/>
      <c r="D1066" s="552"/>
      <c r="E1066" s="553"/>
      <c r="F1066" s="525"/>
      <c r="G1066" s="560"/>
    </row>
    <row r="1067" spans="1:7">
      <c r="A1067" s="549"/>
      <c r="B1067" s="550"/>
      <c r="C1067" s="551"/>
      <c r="D1067" s="552"/>
      <c r="E1067" s="553"/>
      <c r="F1067" s="525"/>
      <c r="G1067" s="560"/>
    </row>
    <row r="1068" spans="1:7">
      <c r="A1068" s="549"/>
      <c r="B1068" s="550"/>
      <c r="C1068" s="551"/>
      <c r="D1068" s="552"/>
      <c r="E1068" s="553"/>
      <c r="F1068" s="525"/>
      <c r="G1068" s="560"/>
    </row>
    <row r="1069" spans="1:7">
      <c r="A1069" s="549"/>
      <c r="B1069" s="550"/>
      <c r="C1069" s="551"/>
      <c r="D1069" s="552"/>
      <c r="E1069" s="553"/>
      <c r="F1069" s="525"/>
      <c r="G1069" s="560"/>
    </row>
    <row r="1070" spans="1:7">
      <c r="A1070" s="549"/>
      <c r="B1070" s="550"/>
      <c r="C1070" s="551"/>
      <c r="D1070" s="552"/>
      <c r="E1070" s="553"/>
      <c r="F1070" s="525"/>
      <c r="G1070" s="560"/>
    </row>
    <row r="1071" spans="1:7">
      <c r="A1071" s="549"/>
      <c r="B1071" s="550"/>
      <c r="C1071" s="551"/>
      <c r="D1071" s="552"/>
      <c r="E1071" s="553"/>
      <c r="F1071" s="525"/>
      <c r="G1071" s="560"/>
    </row>
    <row r="1072" spans="1:7">
      <c r="A1072" s="549"/>
      <c r="B1072" s="550"/>
      <c r="C1072" s="551"/>
      <c r="D1072" s="552"/>
      <c r="E1072" s="553"/>
      <c r="F1072" s="525"/>
      <c r="G1072" s="560"/>
    </row>
    <row r="1073" spans="1:7">
      <c r="A1073" s="549"/>
      <c r="B1073" s="550"/>
      <c r="C1073" s="551"/>
      <c r="D1073" s="552"/>
      <c r="E1073" s="553"/>
      <c r="F1073" s="525"/>
      <c r="G1073" s="560"/>
    </row>
    <row r="1074" spans="1:7">
      <c r="A1074" s="549"/>
      <c r="B1074" s="550"/>
      <c r="C1074" s="551"/>
      <c r="D1074" s="552"/>
      <c r="E1074" s="553"/>
      <c r="F1074" s="525"/>
      <c r="G1074" s="560"/>
    </row>
    <row r="1075" spans="1:7">
      <c r="A1075" s="549"/>
      <c r="B1075" s="550"/>
      <c r="C1075" s="551"/>
      <c r="D1075" s="552"/>
      <c r="E1075" s="553"/>
      <c r="F1075" s="525"/>
      <c r="G1075" s="560"/>
    </row>
    <row r="1076" spans="1:7">
      <c r="A1076" s="549"/>
      <c r="B1076" s="550"/>
      <c r="C1076" s="551"/>
      <c r="D1076" s="552"/>
      <c r="E1076" s="553"/>
      <c r="F1076" s="525"/>
      <c r="G1076" s="560"/>
    </row>
    <row r="1077" spans="1:7">
      <c r="A1077" s="549"/>
      <c r="B1077" s="550"/>
      <c r="C1077" s="551"/>
      <c r="D1077" s="552"/>
      <c r="E1077" s="553"/>
      <c r="F1077" s="525"/>
      <c r="G1077" s="560"/>
    </row>
    <row r="1078" spans="1:7">
      <c r="A1078" s="549"/>
      <c r="B1078" s="550"/>
      <c r="C1078" s="551"/>
      <c r="D1078" s="552"/>
      <c r="E1078" s="553"/>
      <c r="F1078" s="525"/>
      <c r="G1078" s="560"/>
    </row>
    <row r="1079" spans="1:7">
      <c r="A1079" s="549"/>
      <c r="B1079" s="550"/>
      <c r="C1079" s="551"/>
      <c r="D1079" s="552"/>
      <c r="E1079" s="553"/>
      <c r="F1079" s="525"/>
      <c r="G1079" s="560"/>
    </row>
    <row r="1080" spans="1:7">
      <c r="A1080" s="549"/>
      <c r="B1080" s="550"/>
      <c r="C1080" s="551"/>
      <c r="D1080" s="552"/>
      <c r="E1080" s="553"/>
      <c r="F1080" s="525"/>
      <c r="G1080" s="560"/>
    </row>
    <row r="1081" spans="1:7">
      <c r="A1081" s="549"/>
      <c r="B1081" s="550"/>
      <c r="C1081" s="551"/>
      <c r="D1081" s="552"/>
      <c r="E1081" s="553"/>
      <c r="F1081" s="525"/>
      <c r="G1081" s="560"/>
    </row>
    <row r="1082" spans="1:7">
      <c r="A1082" s="549"/>
      <c r="B1082" s="550"/>
      <c r="C1082" s="551"/>
      <c r="D1082" s="552"/>
      <c r="E1082" s="553"/>
      <c r="F1082" s="525"/>
      <c r="G1082" s="560"/>
    </row>
    <row r="1083" spans="1:7">
      <c r="A1083" s="549"/>
      <c r="B1083" s="550"/>
      <c r="C1083" s="551"/>
      <c r="D1083" s="552"/>
      <c r="E1083" s="553"/>
      <c r="F1083" s="525"/>
      <c r="G1083" s="560"/>
    </row>
    <row r="1084" spans="1:7">
      <c r="A1084" s="549"/>
      <c r="B1084" s="550"/>
      <c r="C1084" s="551"/>
      <c r="D1084" s="552"/>
      <c r="E1084" s="553"/>
      <c r="F1084" s="525"/>
      <c r="G1084" s="560"/>
    </row>
    <row r="1085" spans="1:7">
      <c r="A1085" s="549"/>
      <c r="B1085" s="550"/>
      <c r="C1085" s="551"/>
      <c r="D1085" s="552"/>
      <c r="E1085" s="553"/>
      <c r="F1085" s="525"/>
      <c r="G1085" s="560"/>
    </row>
    <row r="1086" spans="1:7">
      <c r="A1086" s="549"/>
      <c r="B1086" s="550"/>
      <c r="C1086" s="551"/>
      <c r="D1086" s="552"/>
      <c r="E1086" s="553"/>
      <c r="F1086" s="525"/>
      <c r="G1086" s="560"/>
    </row>
    <row r="1087" spans="1:7">
      <c r="A1087" s="549"/>
      <c r="B1087" s="550"/>
      <c r="C1087" s="551"/>
      <c r="D1087" s="552"/>
      <c r="E1087" s="553"/>
      <c r="F1087" s="525"/>
      <c r="G1087" s="560"/>
    </row>
    <row r="1088" spans="1:7">
      <c r="A1088" s="549"/>
      <c r="B1088" s="550"/>
      <c r="C1088" s="551"/>
      <c r="D1088" s="552"/>
      <c r="E1088" s="553"/>
      <c r="F1088" s="525"/>
      <c r="G1088" s="560"/>
    </row>
    <row r="1089" spans="1:7">
      <c r="A1089" s="549"/>
      <c r="B1089" s="550"/>
      <c r="C1089" s="551"/>
      <c r="D1089" s="552"/>
      <c r="E1089" s="553"/>
      <c r="F1089" s="525"/>
      <c r="G1089" s="560"/>
    </row>
    <row r="1090" spans="1:7">
      <c r="A1090" s="549"/>
      <c r="B1090" s="550"/>
      <c r="C1090" s="551"/>
      <c r="D1090" s="552"/>
      <c r="E1090" s="553"/>
      <c r="F1090" s="525"/>
      <c r="G1090" s="560"/>
    </row>
    <row r="1091" spans="1:7">
      <c r="A1091" s="549"/>
      <c r="B1091" s="550"/>
      <c r="C1091" s="551"/>
      <c r="D1091" s="552"/>
      <c r="E1091" s="553"/>
      <c r="F1091" s="525"/>
      <c r="G1091" s="560"/>
    </row>
    <row r="1092" spans="1:7">
      <c r="A1092" s="549"/>
      <c r="B1092" s="550"/>
      <c r="C1092" s="551"/>
      <c r="D1092" s="552"/>
      <c r="E1092" s="553"/>
      <c r="F1092" s="525"/>
      <c r="G1092" s="560"/>
    </row>
    <row r="1093" spans="1:7">
      <c r="A1093" s="549"/>
      <c r="B1093" s="550"/>
      <c r="C1093" s="551"/>
      <c r="D1093" s="552"/>
      <c r="E1093" s="553"/>
      <c r="F1093" s="525"/>
      <c r="G1093" s="560"/>
    </row>
    <row r="1094" spans="1:7">
      <c r="A1094" s="549"/>
      <c r="B1094" s="550"/>
      <c r="C1094" s="551"/>
      <c r="D1094" s="552"/>
      <c r="E1094" s="553"/>
      <c r="F1094" s="525"/>
      <c r="G1094" s="560"/>
    </row>
    <row r="1095" spans="1:7">
      <c r="A1095" s="549"/>
      <c r="B1095" s="550"/>
      <c r="C1095" s="551"/>
      <c r="D1095" s="552"/>
      <c r="E1095" s="553"/>
      <c r="F1095" s="525"/>
      <c r="G1095" s="560"/>
    </row>
    <row r="1096" spans="1:7">
      <c r="A1096" s="549"/>
      <c r="B1096" s="550"/>
      <c r="C1096" s="551"/>
      <c r="D1096" s="552"/>
      <c r="E1096" s="553"/>
      <c r="F1096" s="525"/>
      <c r="G1096" s="560"/>
    </row>
    <row r="1097" spans="1:7">
      <c r="A1097" s="549"/>
      <c r="B1097" s="550"/>
      <c r="C1097" s="551"/>
      <c r="D1097" s="552"/>
      <c r="E1097" s="553"/>
      <c r="F1097" s="525"/>
      <c r="G1097" s="560"/>
    </row>
    <row r="1098" spans="1:7">
      <c r="A1098" s="549"/>
      <c r="B1098" s="550"/>
      <c r="C1098" s="551"/>
      <c r="D1098" s="552"/>
      <c r="E1098" s="553"/>
      <c r="F1098" s="525"/>
      <c r="G1098" s="560"/>
    </row>
    <row r="1099" spans="1:7">
      <c r="A1099" s="549"/>
      <c r="B1099" s="550"/>
      <c r="C1099" s="551"/>
      <c r="D1099" s="552"/>
      <c r="E1099" s="553"/>
      <c r="F1099" s="525"/>
      <c r="G1099" s="560"/>
    </row>
    <row r="1100" spans="1:7">
      <c r="A1100" s="549"/>
      <c r="B1100" s="550"/>
      <c r="C1100" s="551"/>
      <c r="D1100" s="552"/>
      <c r="E1100" s="553"/>
      <c r="F1100" s="525"/>
      <c r="G1100" s="560"/>
    </row>
    <row r="1101" spans="1:7">
      <c r="A1101" s="549"/>
      <c r="B1101" s="550"/>
      <c r="C1101" s="551"/>
      <c r="D1101" s="552"/>
      <c r="E1101" s="553"/>
      <c r="F1101" s="525"/>
      <c r="G1101" s="560"/>
    </row>
    <row r="1102" spans="1:7">
      <c r="A1102" s="549"/>
      <c r="B1102" s="550"/>
      <c r="C1102" s="551"/>
      <c r="D1102" s="552"/>
      <c r="E1102" s="553"/>
      <c r="F1102" s="525"/>
      <c r="G1102" s="560"/>
    </row>
    <row r="1103" spans="1:7">
      <c r="A1103" s="549"/>
      <c r="B1103" s="550"/>
      <c r="C1103" s="551"/>
      <c r="D1103" s="552"/>
      <c r="E1103" s="553"/>
      <c r="F1103" s="525"/>
      <c r="G1103" s="560"/>
    </row>
    <row r="1104" spans="1:7">
      <c r="A1104" s="549"/>
      <c r="B1104" s="550"/>
      <c r="C1104" s="551"/>
      <c r="D1104" s="552"/>
      <c r="E1104" s="553"/>
      <c r="F1104" s="525"/>
      <c r="G1104" s="560"/>
    </row>
    <row r="1105" spans="1:7">
      <c r="A1105" s="549"/>
      <c r="B1105" s="550"/>
      <c r="C1105" s="551"/>
      <c r="D1105" s="552"/>
      <c r="E1105" s="553"/>
      <c r="F1105" s="525"/>
      <c r="G1105" s="560"/>
    </row>
    <row r="1106" spans="1:7">
      <c r="A1106" s="549"/>
      <c r="B1106" s="550"/>
      <c r="C1106" s="551"/>
      <c r="D1106" s="552"/>
      <c r="E1106" s="553"/>
      <c r="F1106" s="525"/>
      <c r="G1106" s="560"/>
    </row>
    <row r="1107" spans="1:7">
      <c r="A1107" s="549"/>
      <c r="B1107" s="550"/>
      <c r="C1107" s="551"/>
      <c r="D1107" s="552"/>
      <c r="E1107" s="553"/>
      <c r="F1107" s="525"/>
      <c r="G1107" s="560"/>
    </row>
    <row r="1108" spans="1:7">
      <c r="A1108" s="549"/>
      <c r="B1108" s="550"/>
      <c r="C1108" s="551"/>
      <c r="D1108" s="552"/>
      <c r="E1108" s="553"/>
      <c r="F1108" s="525"/>
      <c r="G1108" s="560"/>
    </row>
    <row r="1109" spans="1:7">
      <c r="A1109" s="549"/>
      <c r="B1109" s="550"/>
      <c r="C1109" s="551"/>
      <c r="D1109" s="552"/>
      <c r="E1109" s="553"/>
      <c r="F1109" s="525"/>
      <c r="G1109" s="560"/>
    </row>
    <row r="1110" spans="1:7">
      <c r="A1110" s="549"/>
      <c r="B1110" s="550"/>
      <c r="C1110" s="551"/>
      <c r="D1110" s="552"/>
      <c r="E1110" s="553"/>
      <c r="F1110" s="525"/>
      <c r="G1110" s="560"/>
    </row>
    <row r="1111" spans="1:7">
      <c r="A1111" s="549"/>
      <c r="B1111" s="550"/>
      <c r="C1111" s="551"/>
      <c r="D1111" s="552"/>
      <c r="E1111" s="553"/>
      <c r="F1111" s="525"/>
      <c r="G1111" s="560"/>
    </row>
    <row r="1112" spans="1:7">
      <c r="A1112" s="549"/>
      <c r="B1112" s="550"/>
      <c r="C1112" s="551"/>
      <c r="D1112" s="552"/>
      <c r="E1112" s="553"/>
      <c r="F1112" s="525"/>
      <c r="G1112" s="560"/>
    </row>
    <row r="1113" spans="1:7">
      <c r="A1113" s="549"/>
      <c r="B1113" s="550"/>
      <c r="C1113" s="551"/>
      <c r="D1113" s="552"/>
      <c r="E1113" s="553"/>
      <c r="F1113" s="525"/>
      <c r="G1113" s="560"/>
    </row>
    <row r="1114" spans="1:7">
      <c r="A1114" s="549"/>
      <c r="B1114" s="550"/>
      <c r="C1114" s="551"/>
      <c r="D1114" s="552"/>
      <c r="E1114" s="553"/>
      <c r="F1114" s="525"/>
      <c r="G1114" s="560"/>
    </row>
    <row r="1115" spans="1:7">
      <c r="A1115" s="549"/>
      <c r="B1115" s="550"/>
      <c r="C1115" s="551"/>
      <c r="D1115" s="552"/>
      <c r="E1115" s="553"/>
      <c r="F1115" s="525"/>
      <c r="G1115" s="560"/>
    </row>
    <row r="1116" spans="1:7">
      <c r="A1116" s="549"/>
      <c r="B1116" s="550"/>
      <c r="C1116" s="551"/>
      <c r="D1116" s="552"/>
      <c r="E1116" s="553"/>
      <c r="F1116" s="525"/>
      <c r="G1116" s="560"/>
    </row>
    <row r="1117" spans="1:7">
      <c r="A1117" s="549"/>
      <c r="B1117" s="550"/>
      <c r="C1117" s="551"/>
      <c r="D1117" s="552"/>
      <c r="E1117" s="553"/>
      <c r="F1117" s="525"/>
      <c r="G1117" s="560"/>
    </row>
    <row r="1118" spans="1:7">
      <c r="A1118" s="549"/>
      <c r="B1118" s="550"/>
      <c r="C1118" s="551"/>
      <c r="D1118" s="552"/>
      <c r="E1118" s="553"/>
      <c r="F1118" s="525"/>
      <c r="G1118" s="560"/>
    </row>
    <row r="1119" spans="1:7">
      <c r="A1119" s="549"/>
      <c r="B1119" s="550"/>
      <c r="C1119" s="551"/>
      <c r="D1119" s="552"/>
      <c r="E1119" s="553"/>
      <c r="F1119" s="525"/>
      <c r="G1119" s="560"/>
    </row>
    <row r="1120" spans="1:7">
      <c r="A1120" s="549"/>
      <c r="B1120" s="550"/>
      <c r="C1120" s="551"/>
      <c r="D1120" s="552"/>
      <c r="E1120" s="553"/>
      <c r="F1120" s="525"/>
      <c r="G1120" s="560"/>
    </row>
    <row r="1121" spans="1:7">
      <c r="A1121" s="549"/>
      <c r="B1121" s="550"/>
      <c r="C1121" s="551"/>
      <c r="D1121" s="552"/>
      <c r="E1121" s="553"/>
      <c r="F1121" s="525"/>
      <c r="G1121" s="560"/>
    </row>
    <row r="1122" spans="1:7">
      <c r="A1122" s="549"/>
      <c r="B1122" s="550"/>
      <c r="C1122" s="551"/>
      <c r="D1122" s="552"/>
      <c r="E1122" s="553"/>
      <c r="F1122" s="525"/>
      <c r="G1122" s="560"/>
    </row>
    <row r="1123" spans="1:7">
      <c r="A1123" s="549"/>
      <c r="B1123" s="550"/>
      <c r="C1123" s="551"/>
      <c r="D1123" s="552"/>
      <c r="E1123" s="553"/>
      <c r="F1123" s="525"/>
      <c r="G1123" s="560"/>
    </row>
    <row r="1124" spans="1:7">
      <c r="A1124" s="549"/>
      <c r="B1124" s="550"/>
      <c r="C1124" s="551"/>
      <c r="D1124" s="552"/>
      <c r="E1124" s="553"/>
      <c r="F1124" s="525"/>
      <c r="G1124" s="560"/>
    </row>
    <row r="1125" spans="1:7">
      <c r="A1125" s="549"/>
      <c r="B1125" s="550"/>
      <c r="C1125" s="551"/>
      <c r="D1125" s="552"/>
      <c r="E1125" s="553"/>
      <c r="F1125" s="525"/>
      <c r="G1125" s="560"/>
    </row>
    <row r="1126" spans="1:7">
      <c r="A1126" s="549"/>
      <c r="B1126" s="550"/>
      <c r="C1126" s="551"/>
      <c r="D1126" s="552"/>
      <c r="E1126" s="553"/>
      <c r="F1126" s="525"/>
      <c r="G1126" s="560"/>
    </row>
    <row r="1127" spans="1:7">
      <c r="A1127" s="549"/>
      <c r="B1127" s="550"/>
      <c r="C1127" s="551"/>
      <c r="D1127" s="552"/>
      <c r="E1127" s="553"/>
      <c r="F1127" s="525"/>
      <c r="G1127" s="560"/>
    </row>
    <row r="1128" spans="1:7">
      <c r="A1128" s="549"/>
      <c r="B1128" s="550"/>
      <c r="C1128" s="551"/>
      <c r="D1128" s="552"/>
      <c r="E1128" s="553"/>
      <c r="F1128" s="525"/>
      <c r="G1128" s="560"/>
    </row>
    <row r="1129" spans="1:7">
      <c r="A1129" s="549"/>
      <c r="B1129" s="550"/>
      <c r="C1129" s="551"/>
      <c r="D1129" s="552"/>
      <c r="E1129" s="553"/>
      <c r="F1129" s="525"/>
      <c r="G1129" s="560"/>
    </row>
    <row r="1130" spans="1:7">
      <c r="A1130" s="549"/>
      <c r="B1130" s="550"/>
      <c r="C1130" s="551"/>
      <c r="D1130" s="552"/>
      <c r="E1130" s="553"/>
      <c r="F1130" s="525"/>
      <c r="G1130" s="560"/>
    </row>
    <row r="1131" spans="1:7">
      <c r="A1131" s="549"/>
      <c r="B1131" s="550"/>
      <c r="C1131" s="551"/>
      <c r="D1131" s="552"/>
      <c r="E1131" s="553"/>
      <c r="F1131" s="525"/>
      <c r="G1131" s="560"/>
    </row>
    <row r="1132" spans="1:7">
      <c r="A1132" s="549"/>
      <c r="B1132" s="550"/>
      <c r="C1132" s="551"/>
      <c r="D1132" s="552"/>
      <c r="E1132" s="553"/>
      <c r="F1132" s="525"/>
      <c r="G1132" s="560"/>
    </row>
    <row r="1133" spans="1:7">
      <c r="A1133" s="549"/>
      <c r="B1133" s="550"/>
      <c r="C1133" s="551"/>
      <c r="D1133" s="552"/>
      <c r="E1133" s="553"/>
      <c r="F1133" s="525"/>
      <c r="G1133" s="560"/>
    </row>
    <row r="1134" spans="1:7">
      <c r="A1134" s="549"/>
      <c r="B1134" s="550"/>
      <c r="C1134" s="551"/>
      <c r="D1134" s="552"/>
      <c r="E1134" s="553"/>
      <c r="F1134" s="525"/>
      <c r="G1134" s="560"/>
    </row>
    <row r="1135" spans="1:7">
      <c r="A1135" s="549"/>
      <c r="B1135" s="550"/>
      <c r="C1135" s="551"/>
      <c r="D1135" s="552"/>
      <c r="E1135" s="553"/>
      <c r="F1135" s="525"/>
      <c r="G1135" s="560"/>
    </row>
    <row r="1136" spans="1:7">
      <c r="A1136" s="549"/>
      <c r="B1136" s="550"/>
      <c r="C1136" s="551"/>
      <c r="D1136" s="552"/>
      <c r="E1136" s="553"/>
      <c r="F1136" s="525"/>
      <c r="G1136" s="560"/>
    </row>
    <row r="1137" spans="1:7">
      <c r="A1137" s="549"/>
      <c r="B1137" s="550"/>
      <c r="C1137" s="551"/>
      <c r="D1137" s="552"/>
      <c r="E1137" s="553"/>
      <c r="F1137" s="525"/>
      <c r="G1137" s="560"/>
    </row>
    <row r="1138" spans="1:7">
      <c r="A1138" s="549"/>
      <c r="B1138" s="550"/>
      <c r="C1138" s="551"/>
      <c r="D1138" s="552"/>
      <c r="E1138" s="553"/>
      <c r="F1138" s="525"/>
      <c r="G1138" s="560"/>
    </row>
    <row r="1139" spans="1:7">
      <c r="A1139" s="549"/>
      <c r="B1139" s="550"/>
      <c r="C1139" s="551"/>
      <c r="D1139" s="552"/>
      <c r="E1139" s="553"/>
      <c r="F1139" s="525"/>
      <c r="G1139" s="560"/>
    </row>
    <row r="1140" spans="1:7">
      <c r="A1140" s="549"/>
      <c r="B1140" s="550"/>
      <c r="C1140" s="551"/>
      <c r="D1140" s="552"/>
      <c r="E1140" s="553"/>
      <c r="F1140" s="525"/>
      <c r="G1140" s="560"/>
    </row>
    <row r="1141" spans="1:7">
      <c r="A1141" s="549"/>
      <c r="B1141" s="550"/>
      <c r="C1141" s="551"/>
      <c r="D1141" s="552"/>
      <c r="E1141" s="553"/>
      <c r="F1141" s="525"/>
      <c r="G1141" s="560"/>
    </row>
    <row r="1142" spans="1:7">
      <c r="A1142" s="549"/>
      <c r="B1142" s="550"/>
      <c r="C1142" s="551"/>
      <c r="D1142" s="552"/>
      <c r="E1142" s="553"/>
      <c r="F1142" s="525"/>
      <c r="G1142" s="560"/>
    </row>
    <row r="1143" spans="1:7">
      <c r="A1143" s="549"/>
      <c r="B1143" s="550"/>
      <c r="C1143" s="551"/>
      <c r="D1143" s="552"/>
      <c r="E1143" s="553"/>
      <c r="F1143" s="525"/>
      <c r="G1143" s="560"/>
    </row>
    <row r="1144" spans="1:7">
      <c r="A1144" s="549"/>
      <c r="B1144" s="550"/>
      <c r="C1144" s="551"/>
      <c r="D1144" s="552"/>
      <c r="E1144" s="553"/>
      <c r="F1144" s="525"/>
      <c r="G1144" s="560"/>
    </row>
    <row r="1145" spans="1:7">
      <c r="A1145" s="549"/>
      <c r="B1145" s="550"/>
      <c r="C1145" s="551"/>
      <c r="D1145" s="552"/>
      <c r="E1145" s="553"/>
      <c r="F1145" s="525"/>
      <c r="G1145" s="560"/>
    </row>
    <row r="1146" spans="1:7">
      <c r="A1146" s="549"/>
      <c r="B1146" s="550"/>
      <c r="C1146" s="551"/>
      <c r="D1146" s="552"/>
      <c r="E1146" s="553"/>
      <c r="F1146" s="525"/>
      <c r="G1146" s="560"/>
    </row>
    <row r="1147" spans="1:7">
      <c r="A1147" s="549"/>
      <c r="B1147" s="550"/>
      <c r="C1147" s="551"/>
      <c r="D1147" s="552"/>
      <c r="E1147" s="553"/>
      <c r="F1147" s="525"/>
      <c r="G1147" s="560"/>
    </row>
    <row r="1148" spans="1:7">
      <c r="A1148" s="549"/>
      <c r="B1148" s="550"/>
      <c r="C1148" s="551"/>
      <c r="D1148" s="552"/>
      <c r="E1148" s="553"/>
      <c r="F1148" s="525"/>
      <c r="G1148" s="560"/>
    </row>
    <row r="1149" spans="1:7">
      <c r="A1149" s="549"/>
      <c r="B1149" s="550"/>
      <c r="C1149" s="551"/>
      <c r="D1149" s="552"/>
      <c r="E1149" s="553"/>
      <c r="F1149" s="525"/>
      <c r="G1149" s="560"/>
    </row>
    <row r="1150" spans="1:7">
      <c r="A1150" s="549"/>
      <c r="B1150" s="550"/>
      <c r="C1150" s="551"/>
      <c r="D1150" s="552"/>
      <c r="E1150" s="553"/>
      <c r="F1150" s="525"/>
      <c r="G1150" s="560"/>
    </row>
    <row r="1151" spans="1:7">
      <c r="A1151" s="549"/>
      <c r="B1151" s="550"/>
      <c r="C1151" s="551"/>
      <c r="D1151" s="552"/>
      <c r="E1151" s="553"/>
      <c r="F1151" s="525"/>
      <c r="G1151" s="560"/>
    </row>
    <row r="1152" spans="1:7">
      <c r="A1152" s="549"/>
      <c r="B1152" s="550"/>
      <c r="C1152" s="551"/>
      <c r="D1152" s="552"/>
      <c r="E1152" s="553"/>
      <c r="F1152" s="525"/>
      <c r="G1152" s="560"/>
    </row>
    <row r="1153" spans="1:7">
      <c r="A1153" s="549"/>
      <c r="B1153" s="550"/>
      <c r="C1153" s="551"/>
      <c r="D1153" s="552"/>
      <c r="E1153" s="553"/>
      <c r="F1153" s="525"/>
      <c r="G1153" s="560"/>
    </row>
    <row r="1154" spans="1:7">
      <c r="A1154" s="549"/>
      <c r="B1154" s="550"/>
      <c r="C1154" s="551"/>
      <c r="D1154" s="552"/>
      <c r="E1154" s="553"/>
      <c r="F1154" s="525"/>
      <c r="G1154" s="560"/>
    </row>
    <row r="1155" spans="1:7">
      <c r="A1155" s="549"/>
      <c r="B1155" s="550"/>
      <c r="C1155" s="551"/>
      <c r="D1155" s="552"/>
      <c r="E1155" s="553"/>
      <c r="F1155" s="525"/>
      <c r="G1155" s="560"/>
    </row>
    <row r="1156" spans="1:7">
      <c r="A1156" s="549"/>
      <c r="B1156" s="550"/>
      <c r="C1156" s="551"/>
      <c r="D1156" s="552"/>
      <c r="E1156" s="553"/>
      <c r="F1156" s="525"/>
      <c r="G1156" s="560"/>
    </row>
    <row r="1157" spans="1:7">
      <c r="A1157" s="549"/>
      <c r="B1157" s="550"/>
      <c r="C1157" s="551"/>
      <c r="D1157" s="552"/>
      <c r="E1157" s="553"/>
      <c r="F1157" s="525"/>
      <c r="G1157" s="560"/>
    </row>
    <row r="1158" spans="1:7">
      <c r="A1158" s="549"/>
      <c r="B1158" s="550"/>
      <c r="C1158" s="551"/>
      <c r="D1158" s="552"/>
      <c r="E1158" s="553"/>
      <c r="F1158" s="525"/>
      <c r="G1158" s="560"/>
    </row>
    <row r="1159" spans="1:7">
      <c r="A1159" s="549"/>
      <c r="B1159" s="550"/>
      <c r="C1159" s="551"/>
      <c r="D1159" s="552"/>
      <c r="E1159" s="553"/>
      <c r="F1159" s="525"/>
      <c r="G1159" s="560"/>
    </row>
    <row r="1160" spans="1:7">
      <c r="A1160" s="549"/>
      <c r="B1160" s="550"/>
      <c r="C1160" s="551"/>
      <c r="D1160" s="552"/>
      <c r="E1160" s="553"/>
      <c r="F1160" s="525"/>
      <c r="G1160" s="560"/>
    </row>
    <row r="1161" spans="1:7">
      <c r="A1161" s="549"/>
      <c r="B1161" s="550"/>
      <c r="C1161" s="551"/>
      <c r="D1161" s="552"/>
      <c r="E1161" s="553"/>
      <c r="F1161" s="525"/>
      <c r="G1161" s="560"/>
    </row>
    <row r="1162" spans="1:7">
      <c r="A1162" s="549"/>
      <c r="B1162" s="550"/>
      <c r="C1162" s="551"/>
      <c r="D1162" s="552"/>
      <c r="E1162" s="553"/>
      <c r="F1162" s="525"/>
      <c r="G1162" s="560"/>
    </row>
    <row r="1163" spans="1:7">
      <c r="A1163" s="549"/>
      <c r="B1163" s="550"/>
      <c r="C1163" s="551"/>
      <c r="D1163" s="552"/>
      <c r="E1163" s="553"/>
      <c r="F1163" s="525"/>
      <c r="G1163" s="560"/>
    </row>
    <row r="1164" spans="1:7">
      <c r="A1164" s="549"/>
      <c r="B1164" s="550"/>
      <c r="C1164" s="551"/>
      <c r="D1164" s="552"/>
      <c r="E1164" s="553"/>
      <c r="F1164" s="525"/>
      <c r="G1164" s="560"/>
    </row>
    <row r="1165" spans="1:7">
      <c r="A1165" s="549"/>
      <c r="B1165" s="550"/>
      <c r="C1165" s="551"/>
      <c r="D1165" s="552"/>
      <c r="E1165" s="553"/>
      <c r="F1165" s="525"/>
      <c r="G1165" s="560"/>
    </row>
    <row r="1166" spans="1:7">
      <c r="A1166" s="549"/>
      <c r="B1166" s="550"/>
      <c r="C1166" s="551"/>
      <c r="D1166" s="552"/>
      <c r="E1166" s="553"/>
      <c r="F1166" s="525"/>
      <c r="G1166" s="560"/>
    </row>
    <row r="1167" spans="1:7">
      <c r="A1167" s="549"/>
      <c r="B1167" s="550"/>
      <c r="C1167" s="551"/>
      <c r="D1167" s="552"/>
      <c r="E1167" s="553"/>
      <c r="F1167" s="525"/>
      <c r="G1167" s="560"/>
    </row>
    <row r="1168" spans="1:7">
      <c r="A1168" s="549"/>
      <c r="B1168" s="550"/>
      <c r="C1168" s="551"/>
      <c r="D1168" s="552"/>
      <c r="E1168" s="553"/>
      <c r="F1168" s="525"/>
      <c r="G1168" s="560"/>
    </row>
    <row r="1169" spans="1:7">
      <c r="A1169" s="549"/>
      <c r="B1169" s="550"/>
      <c r="C1169" s="551"/>
      <c r="D1169" s="552"/>
      <c r="E1169" s="553"/>
      <c r="F1169" s="525"/>
      <c r="G1169" s="560"/>
    </row>
    <row r="1170" spans="1:7">
      <c r="A1170" s="549"/>
      <c r="B1170" s="550"/>
      <c r="C1170" s="551"/>
      <c r="D1170" s="552"/>
      <c r="E1170" s="553"/>
      <c r="F1170" s="525"/>
      <c r="G1170" s="560"/>
    </row>
    <row r="1171" spans="1:7">
      <c r="A1171" s="549"/>
      <c r="B1171" s="550"/>
      <c r="C1171" s="551"/>
      <c r="D1171" s="552"/>
      <c r="E1171" s="553"/>
      <c r="F1171" s="525"/>
      <c r="G1171" s="560"/>
    </row>
    <row r="1172" spans="1:7">
      <c r="A1172" s="549"/>
      <c r="B1172" s="550"/>
      <c r="C1172" s="551"/>
      <c r="D1172" s="552"/>
      <c r="E1172" s="553"/>
      <c r="F1172" s="525"/>
      <c r="G1172" s="560"/>
    </row>
    <row r="1173" spans="1:7">
      <c r="A1173" s="549"/>
      <c r="B1173" s="550"/>
      <c r="C1173" s="551"/>
      <c r="D1173" s="552"/>
      <c r="E1173" s="553"/>
      <c r="F1173" s="525"/>
      <c r="G1173" s="560"/>
    </row>
    <row r="1174" spans="1:7">
      <c r="A1174" s="549"/>
      <c r="B1174" s="550"/>
      <c r="C1174" s="551"/>
      <c r="D1174" s="552"/>
      <c r="E1174" s="553"/>
      <c r="F1174" s="525"/>
      <c r="G1174" s="560"/>
    </row>
    <row r="1175" spans="1:7">
      <c r="A1175" s="549"/>
      <c r="B1175" s="550"/>
      <c r="C1175" s="551"/>
      <c r="D1175" s="552"/>
      <c r="E1175" s="553"/>
      <c r="F1175" s="525"/>
      <c r="G1175" s="560"/>
    </row>
    <row r="1176" spans="1:7">
      <c r="A1176" s="549"/>
      <c r="B1176" s="550"/>
      <c r="C1176" s="551"/>
      <c r="D1176" s="552"/>
      <c r="E1176" s="553"/>
      <c r="F1176" s="525"/>
      <c r="G1176" s="560"/>
    </row>
    <row r="1177" spans="1:7">
      <c r="A1177" s="549"/>
      <c r="B1177" s="550"/>
      <c r="C1177" s="551"/>
      <c r="D1177" s="552"/>
      <c r="E1177" s="553"/>
      <c r="F1177" s="525"/>
      <c r="G1177" s="560"/>
    </row>
    <row r="1178" spans="1:7">
      <c r="A1178" s="549"/>
      <c r="B1178" s="550"/>
      <c r="C1178" s="551"/>
      <c r="D1178" s="552"/>
      <c r="E1178" s="553"/>
      <c r="F1178" s="525"/>
      <c r="G1178" s="560"/>
    </row>
    <row r="1179" spans="1:7">
      <c r="A1179" s="549"/>
      <c r="B1179" s="550"/>
      <c r="C1179" s="551"/>
      <c r="D1179" s="552"/>
      <c r="E1179" s="553"/>
      <c r="F1179" s="525"/>
      <c r="G1179" s="560"/>
    </row>
    <row r="1180" spans="1:7">
      <c r="A1180" s="549"/>
      <c r="B1180" s="550"/>
      <c r="C1180" s="551"/>
      <c r="D1180" s="552"/>
      <c r="E1180" s="553"/>
      <c r="F1180" s="525"/>
      <c r="G1180" s="560"/>
    </row>
    <row r="1181" spans="1:7">
      <c r="A1181" s="549"/>
      <c r="B1181" s="550"/>
      <c r="C1181" s="551"/>
      <c r="D1181" s="552"/>
      <c r="E1181" s="553"/>
      <c r="F1181" s="525"/>
      <c r="G1181" s="560"/>
    </row>
    <row r="1182" spans="1:7">
      <c r="A1182" s="549"/>
      <c r="B1182" s="550"/>
      <c r="C1182" s="551"/>
      <c r="D1182" s="552"/>
      <c r="E1182" s="553"/>
      <c r="F1182" s="525"/>
      <c r="G1182" s="560"/>
    </row>
    <row r="1183" spans="1:7">
      <c r="A1183" s="549"/>
      <c r="B1183" s="550"/>
      <c r="C1183" s="551"/>
      <c r="D1183" s="552"/>
      <c r="E1183" s="553"/>
      <c r="F1183" s="525"/>
      <c r="G1183" s="560"/>
    </row>
    <row r="1184" spans="1:7">
      <c r="A1184" s="549"/>
      <c r="B1184" s="550"/>
      <c r="C1184" s="551"/>
      <c r="D1184" s="552"/>
      <c r="E1184" s="553"/>
      <c r="F1184" s="525"/>
      <c r="G1184" s="560"/>
    </row>
    <row r="1185" spans="1:7">
      <c r="A1185" s="549"/>
      <c r="B1185" s="550"/>
      <c r="C1185" s="551"/>
      <c r="D1185" s="552"/>
      <c r="E1185" s="553"/>
      <c r="F1185" s="525"/>
      <c r="G1185" s="560"/>
    </row>
    <row r="1186" spans="1:7">
      <c r="A1186" s="549"/>
      <c r="B1186" s="550"/>
      <c r="C1186" s="551"/>
      <c r="D1186" s="552"/>
      <c r="E1186" s="553"/>
      <c r="F1186" s="525"/>
      <c r="G1186" s="560"/>
    </row>
    <row r="1187" spans="1:7">
      <c r="A1187" s="549"/>
      <c r="B1187" s="550"/>
      <c r="C1187" s="551"/>
      <c r="D1187" s="552"/>
      <c r="E1187" s="553"/>
      <c r="F1187" s="525"/>
      <c r="G1187" s="560"/>
    </row>
    <row r="1188" spans="1:7">
      <c r="A1188" s="549"/>
      <c r="B1188" s="550"/>
      <c r="C1188" s="551"/>
      <c r="D1188" s="552"/>
      <c r="E1188" s="553"/>
      <c r="F1188" s="525"/>
      <c r="G1188" s="560"/>
    </row>
    <row r="1189" spans="1:7">
      <c r="A1189" s="549"/>
      <c r="B1189" s="550"/>
      <c r="C1189" s="551"/>
      <c r="D1189" s="552"/>
      <c r="E1189" s="553"/>
      <c r="F1189" s="525"/>
      <c r="G1189" s="560"/>
    </row>
    <row r="1190" spans="1:7">
      <c r="A1190" s="549"/>
      <c r="B1190" s="550"/>
      <c r="C1190" s="551"/>
      <c r="D1190" s="552"/>
      <c r="E1190" s="553"/>
      <c r="F1190" s="525"/>
      <c r="G1190" s="560"/>
    </row>
    <row r="1191" spans="1:7">
      <c r="A1191" s="549"/>
      <c r="B1191" s="550"/>
      <c r="C1191" s="551"/>
      <c r="D1191" s="552"/>
      <c r="E1191" s="553"/>
      <c r="F1191" s="525"/>
      <c r="G1191" s="560"/>
    </row>
    <row r="1192" spans="1:7">
      <c r="A1192" s="549"/>
      <c r="B1192" s="550"/>
      <c r="C1192" s="551"/>
      <c r="D1192" s="552"/>
      <c r="E1192" s="553"/>
      <c r="F1192" s="525"/>
      <c r="G1192" s="560"/>
    </row>
    <row r="1193" spans="1:7">
      <c r="A1193" s="549"/>
      <c r="B1193" s="550"/>
      <c r="C1193" s="551"/>
      <c r="D1193" s="552"/>
      <c r="E1193" s="553"/>
      <c r="F1193" s="525"/>
      <c r="G1193" s="560"/>
    </row>
    <row r="1194" spans="1:7">
      <c r="A1194" s="549"/>
      <c r="B1194" s="550"/>
      <c r="C1194" s="551"/>
      <c r="D1194" s="552"/>
      <c r="E1194" s="553"/>
      <c r="F1194" s="525"/>
      <c r="G1194" s="560"/>
    </row>
    <row r="1195" spans="1:7">
      <c r="A1195" s="549"/>
      <c r="B1195" s="550"/>
      <c r="C1195" s="551"/>
      <c r="D1195" s="552"/>
      <c r="E1195" s="553"/>
      <c r="F1195" s="525"/>
      <c r="G1195" s="560"/>
    </row>
    <row r="1196" spans="1:7">
      <c r="A1196" s="549"/>
      <c r="B1196" s="550"/>
      <c r="C1196" s="551"/>
      <c r="D1196" s="552"/>
      <c r="E1196" s="553"/>
      <c r="F1196" s="525"/>
      <c r="G1196" s="560"/>
    </row>
    <row r="1197" spans="1:7">
      <c r="A1197" s="549"/>
      <c r="B1197" s="550"/>
      <c r="C1197" s="551"/>
      <c r="D1197" s="552"/>
      <c r="E1197" s="553"/>
      <c r="F1197" s="525"/>
      <c r="G1197" s="560"/>
    </row>
    <row r="1198" spans="1:7">
      <c r="A1198" s="549"/>
      <c r="B1198" s="550"/>
      <c r="C1198" s="551"/>
      <c r="D1198" s="552"/>
      <c r="E1198" s="553"/>
      <c r="F1198" s="525"/>
      <c r="G1198" s="560"/>
    </row>
    <row r="1199" spans="1:7">
      <c r="A1199" s="549"/>
      <c r="B1199" s="550"/>
      <c r="C1199" s="551"/>
      <c r="D1199" s="552"/>
      <c r="E1199" s="553"/>
      <c r="F1199" s="525"/>
      <c r="G1199" s="560"/>
    </row>
    <row r="1200" spans="1:7">
      <c r="A1200" s="549"/>
      <c r="B1200" s="550"/>
      <c r="C1200" s="551"/>
      <c r="D1200" s="552"/>
      <c r="E1200" s="553"/>
      <c r="F1200" s="525"/>
      <c r="G1200" s="560"/>
    </row>
    <row r="1201" spans="1:7">
      <c r="A1201" s="549"/>
      <c r="B1201" s="550"/>
      <c r="C1201" s="551"/>
      <c r="D1201" s="552"/>
      <c r="E1201" s="553"/>
      <c r="F1201" s="525"/>
      <c r="G1201" s="560"/>
    </row>
    <row r="1202" spans="1:7">
      <c r="A1202" s="549"/>
      <c r="B1202" s="550"/>
      <c r="C1202" s="551"/>
      <c r="D1202" s="552"/>
      <c r="E1202" s="553"/>
      <c r="F1202" s="525"/>
      <c r="G1202" s="560"/>
    </row>
    <row r="1203" spans="1:7">
      <c r="A1203" s="549"/>
      <c r="B1203" s="550"/>
      <c r="C1203" s="551"/>
      <c r="D1203" s="552"/>
      <c r="E1203" s="553"/>
      <c r="F1203" s="525"/>
      <c r="G1203" s="560"/>
    </row>
    <row r="1204" spans="1:7">
      <c r="A1204" s="549"/>
      <c r="B1204" s="550"/>
      <c r="C1204" s="551"/>
      <c r="D1204" s="552"/>
      <c r="E1204" s="553"/>
      <c r="F1204" s="525"/>
      <c r="G1204" s="560"/>
    </row>
    <row r="1205" spans="1:7">
      <c r="A1205" s="549"/>
      <c r="B1205" s="550"/>
      <c r="C1205" s="551"/>
      <c r="D1205" s="552"/>
      <c r="E1205" s="553"/>
      <c r="F1205" s="525"/>
      <c r="G1205" s="560"/>
    </row>
    <row r="1206" spans="1:7">
      <c r="A1206" s="549"/>
      <c r="B1206" s="550"/>
      <c r="C1206" s="551"/>
      <c r="D1206" s="552"/>
      <c r="E1206" s="553"/>
      <c r="F1206" s="525"/>
      <c r="G1206" s="560"/>
    </row>
    <row r="1207" spans="1:7">
      <c r="A1207" s="549"/>
      <c r="B1207" s="550"/>
      <c r="C1207" s="551"/>
      <c r="D1207" s="552"/>
      <c r="E1207" s="553"/>
      <c r="F1207" s="525"/>
      <c r="G1207" s="560"/>
    </row>
    <row r="1208" spans="1:7">
      <c r="A1208" s="549"/>
      <c r="B1208" s="550"/>
      <c r="C1208" s="551"/>
      <c r="D1208" s="552"/>
      <c r="E1208" s="553"/>
      <c r="F1208" s="525"/>
      <c r="G1208" s="560"/>
    </row>
    <row r="1209" spans="1:7">
      <c r="A1209" s="549"/>
      <c r="B1209" s="550"/>
      <c r="C1209" s="551"/>
      <c r="D1209" s="552"/>
      <c r="E1209" s="553"/>
      <c r="F1209" s="525"/>
      <c r="G1209" s="560"/>
    </row>
    <row r="1210" spans="1:7">
      <c r="A1210" s="549"/>
      <c r="B1210" s="550"/>
      <c r="C1210" s="551"/>
      <c r="D1210" s="552"/>
      <c r="E1210" s="553"/>
      <c r="F1210" s="525"/>
      <c r="G1210" s="560"/>
    </row>
    <row r="1211" spans="1:7">
      <c r="A1211" s="549"/>
      <c r="B1211" s="550"/>
      <c r="C1211" s="551"/>
      <c r="D1211" s="552"/>
      <c r="E1211" s="553"/>
      <c r="F1211" s="525"/>
      <c r="G1211" s="560"/>
    </row>
    <row r="1212" spans="1:7">
      <c r="A1212" s="549"/>
      <c r="B1212" s="550"/>
      <c r="C1212" s="551"/>
      <c r="D1212" s="552"/>
      <c r="E1212" s="553"/>
      <c r="F1212" s="525"/>
      <c r="G1212" s="560"/>
    </row>
    <row r="1213" spans="1:7">
      <c r="A1213" s="549"/>
      <c r="B1213" s="550"/>
      <c r="C1213" s="551"/>
      <c r="D1213" s="552"/>
      <c r="E1213" s="553"/>
      <c r="F1213" s="525"/>
      <c r="G1213" s="560"/>
    </row>
    <row r="1214" spans="1:7">
      <c r="A1214" s="549"/>
      <c r="B1214" s="550"/>
      <c r="C1214" s="551"/>
      <c r="D1214" s="552"/>
      <c r="E1214" s="553"/>
      <c r="F1214" s="525"/>
      <c r="G1214" s="560"/>
    </row>
    <row r="1215" spans="1:7">
      <c r="A1215" s="549"/>
      <c r="B1215" s="550"/>
      <c r="C1215" s="551"/>
      <c r="D1215" s="552"/>
      <c r="E1215" s="553"/>
      <c r="F1215" s="525"/>
      <c r="G1215" s="560"/>
    </row>
    <row r="1216" spans="1:7">
      <c r="A1216" s="549"/>
      <c r="B1216" s="550"/>
      <c r="C1216" s="551"/>
      <c r="D1216" s="552"/>
      <c r="E1216" s="553"/>
      <c r="F1216" s="525"/>
      <c r="G1216" s="560"/>
    </row>
    <row r="1217" spans="1:7">
      <c r="A1217" s="549"/>
      <c r="B1217" s="550"/>
      <c r="C1217" s="551"/>
      <c r="D1217" s="552"/>
      <c r="E1217" s="553"/>
      <c r="F1217" s="525"/>
      <c r="G1217" s="560"/>
    </row>
    <row r="1218" spans="1:7">
      <c r="A1218" s="549"/>
      <c r="B1218" s="550"/>
      <c r="C1218" s="551"/>
      <c r="D1218" s="552"/>
      <c r="E1218" s="553"/>
      <c r="F1218" s="525"/>
      <c r="G1218" s="560"/>
    </row>
    <row r="1219" spans="1:7">
      <c r="A1219" s="549"/>
      <c r="B1219" s="550"/>
      <c r="C1219" s="551"/>
      <c r="D1219" s="552"/>
      <c r="E1219" s="553"/>
      <c r="F1219" s="525"/>
      <c r="G1219" s="560"/>
    </row>
    <row r="1220" spans="1:7">
      <c r="A1220" s="549"/>
      <c r="B1220" s="550"/>
      <c r="C1220" s="551"/>
      <c r="D1220" s="552"/>
      <c r="E1220" s="553"/>
      <c r="F1220" s="525"/>
      <c r="G1220" s="560"/>
    </row>
    <row r="1221" spans="1:7">
      <c r="A1221" s="549"/>
      <c r="B1221" s="550"/>
      <c r="C1221" s="551"/>
      <c r="D1221" s="552"/>
      <c r="E1221" s="553"/>
      <c r="F1221" s="525"/>
      <c r="G1221" s="560"/>
    </row>
    <row r="1222" spans="1:7">
      <c r="A1222" s="549"/>
      <c r="B1222" s="550"/>
      <c r="C1222" s="551"/>
      <c r="D1222" s="552"/>
      <c r="E1222" s="553"/>
      <c r="F1222" s="525"/>
      <c r="G1222" s="560"/>
    </row>
    <row r="1223" spans="1:7">
      <c r="A1223" s="549"/>
      <c r="B1223" s="550"/>
      <c r="C1223" s="551"/>
      <c r="D1223" s="552"/>
      <c r="E1223" s="553"/>
      <c r="F1223" s="525"/>
      <c r="G1223" s="560"/>
    </row>
    <row r="1224" spans="1:7">
      <c r="A1224" s="549"/>
      <c r="B1224" s="550"/>
      <c r="C1224" s="551"/>
      <c r="D1224" s="552"/>
      <c r="E1224" s="553"/>
      <c r="F1224" s="525"/>
      <c r="G1224" s="560"/>
    </row>
    <row r="1225" spans="1:7">
      <c r="A1225" s="549"/>
      <c r="B1225" s="550"/>
      <c r="C1225" s="551"/>
      <c r="D1225" s="552"/>
      <c r="E1225" s="553"/>
      <c r="F1225" s="525"/>
      <c r="G1225" s="560"/>
    </row>
    <row r="1226" spans="1:7">
      <c r="A1226" s="549"/>
      <c r="B1226" s="550"/>
      <c r="C1226" s="551"/>
      <c r="D1226" s="552"/>
      <c r="E1226" s="553"/>
      <c r="F1226" s="525"/>
      <c r="G1226" s="560"/>
    </row>
    <row r="1227" spans="1:7">
      <c r="A1227" s="549"/>
      <c r="B1227" s="550"/>
      <c r="C1227" s="551"/>
      <c r="D1227" s="552"/>
      <c r="E1227" s="553"/>
      <c r="F1227" s="525"/>
      <c r="G1227" s="560"/>
    </row>
    <row r="1228" spans="1:7">
      <c r="A1228" s="549"/>
      <c r="B1228" s="550"/>
      <c r="C1228" s="551"/>
      <c r="D1228" s="552"/>
      <c r="E1228" s="553"/>
      <c r="F1228" s="525"/>
      <c r="G1228" s="560"/>
    </row>
    <row r="1229" spans="1:7">
      <c r="A1229" s="549"/>
      <c r="B1229" s="550"/>
      <c r="C1229" s="551"/>
      <c r="D1229" s="552"/>
      <c r="E1229" s="553"/>
      <c r="F1229" s="525"/>
      <c r="G1229" s="560"/>
    </row>
    <row r="1230" spans="1:7">
      <c r="A1230" s="549"/>
      <c r="B1230" s="550"/>
      <c r="C1230" s="551"/>
      <c r="D1230" s="552"/>
      <c r="E1230" s="553"/>
      <c r="F1230" s="525"/>
      <c r="G1230" s="560"/>
    </row>
    <row r="1231" spans="1:7">
      <c r="A1231" s="549"/>
      <c r="B1231" s="550"/>
      <c r="C1231" s="551"/>
      <c r="D1231" s="552"/>
      <c r="E1231" s="553"/>
      <c r="F1231" s="525"/>
      <c r="G1231" s="560"/>
    </row>
    <row r="1232" spans="1:7">
      <c r="A1232" s="549"/>
      <c r="B1232" s="550"/>
      <c r="C1232" s="551"/>
      <c r="D1232" s="552"/>
      <c r="E1232" s="553"/>
      <c r="F1232" s="525"/>
      <c r="G1232" s="560"/>
    </row>
    <row r="1233" spans="1:7">
      <c r="A1233" s="549"/>
      <c r="B1233" s="550"/>
      <c r="C1233" s="551"/>
      <c r="D1233" s="552"/>
      <c r="E1233" s="553"/>
      <c r="F1233" s="525"/>
      <c r="G1233" s="560"/>
    </row>
    <row r="1234" spans="1:7">
      <c r="A1234" s="549"/>
      <c r="B1234" s="550"/>
      <c r="C1234" s="551"/>
      <c r="D1234" s="552"/>
      <c r="E1234" s="553"/>
      <c r="F1234" s="525"/>
      <c r="G1234" s="560"/>
    </row>
    <row r="1235" spans="1:7">
      <c r="A1235" s="549"/>
      <c r="B1235" s="550"/>
      <c r="C1235" s="551"/>
      <c r="D1235" s="552"/>
      <c r="E1235" s="553"/>
      <c r="F1235" s="525"/>
      <c r="G1235" s="560"/>
    </row>
    <row r="1236" spans="1:7">
      <c r="A1236" s="549"/>
      <c r="B1236" s="550"/>
      <c r="C1236" s="551"/>
      <c r="D1236" s="552"/>
      <c r="E1236" s="553"/>
      <c r="F1236" s="525"/>
      <c r="G1236" s="560"/>
    </row>
    <row r="1237" spans="1:7">
      <c r="A1237" s="549"/>
      <c r="B1237" s="550"/>
      <c r="C1237" s="551"/>
      <c r="D1237" s="552"/>
      <c r="E1237" s="553"/>
      <c r="F1237" s="525"/>
      <c r="G1237" s="560"/>
    </row>
    <row r="1238" spans="1:7">
      <c r="A1238" s="549"/>
      <c r="B1238" s="550"/>
      <c r="C1238" s="551"/>
      <c r="D1238" s="552"/>
      <c r="E1238" s="553"/>
      <c r="F1238" s="525"/>
      <c r="G1238" s="560"/>
    </row>
    <row r="1239" spans="1:7">
      <c r="A1239" s="549"/>
      <c r="B1239" s="550"/>
      <c r="C1239" s="551"/>
      <c r="D1239" s="552"/>
      <c r="E1239" s="553"/>
      <c r="F1239" s="525"/>
      <c r="G1239" s="560"/>
    </row>
    <row r="1240" spans="1:7">
      <c r="A1240" s="549"/>
      <c r="B1240" s="550"/>
      <c r="C1240" s="551"/>
      <c r="D1240" s="552"/>
      <c r="E1240" s="553"/>
      <c r="F1240" s="525"/>
      <c r="G1240" s="560"/>
    </row>
    <row r="1241" spans="1:7">
      <c r="A1241" s="549"/>
      <c r="B1241" s="550"/>
      <c r="C1241" s="551"/>
      <c r="D1241" s="552"/>
      <c r="E1241" s="553"/>
      <c r="F1241" s="525"/>
      <c r="G1241" s="560"/>
    </row>
    <row r="1242" spans="1:7">
      <c r="A1242" s="549"/>
      <c r="B1242" s="550"/>
      <c r="C1242" s="551"/>
      <c r="D1242" s="552"/>
      <c r="E1242" s="553"/>
      <c r="F1242" s="525"/>
      <c r="G1242" s="560"/>
    </row>
    <row r="1243" spans="1:7">
      <c r="A1243" s="549"/>
      <c r="B1243" s="550"/>
      <c r="C1243" s="551"/>
      <c r="D1243" s="552"/>
      <c r="E1243" s="553"/>
      <c r="F1243" s="525"/>
      <c r="G1243" s="560"/>
    </row>
    <row r="1244" spans="1:7">
      <c r="A1244" s="549"/>
      <c r="B1244" s="550"/>
      <c r="C1244" s="551"/>
      <c r="D1244" s="552"/>
      <c r="E1244" s="553"/>
      <c r="F1244" s="525"/>
      <c r="G1244" s="560"/>
    </row>
    <row r="1245" spans="1:7">
      <c r="A1245" s="549"/>
      <c r="B1245" s="550"/>
      <c r="C1245" s="551"/>
      <c r="D1245" s="552"/>
      <c r="E1245" s="553"/>
      <c r="F1245" s="525"/>
      <c r="G1245" s="560"/>
    </row>
    <row r="1246" spans="1:7">
      <c r="A1246" s="549"/>
      <c r="B1246" s="550"/>
      <c r="C1246" s="551"/>
      <c r="D1246" s="552"/>
      <c r="E1246" s="553"/>
      <c r="F1246" s="525"/>
      <c r="G1246" s="560"/>
    </row>
    <row r="1247" spans="1:7">
      <c r="A1247" s="549"/>
      <c r="B1247" s="550"/>
      <c r="C1247" s="551"/>
      <c r="D1247" s="552"/>
      <c r="E1247" s="553"/>
      <c r="F1247" s="525"/>
      <c r="G1247" s="560"/>
    </row>
    <row r="1248" spans="1:7">
      <c r="A1248" s="549"/>
      <c r="B1248" s="550"/>
      <c r="C1248" s="551"/>
      <c r="D1248" s="552"/>
      <c r="E1248" s="553"/>
      <c r="F1248" s="525"/>
      <c r="G1248" s="560"/>
    </row>
    <row r="1249" spans="1:7">
      <c r="A1249" s="549"/>
      <c r="B1249" s="550"/>
      <c r="C1249" s="551"/>
      <c r="D1249" s="552"/>
      <c r="E1249" s="553"/>
      <c r="F1249" s="525"/>
      <c r="G1249" s="560"/>
    </row>
    <row r="1250" spans="1:7">
      <c r="A1250" s="549"/>
      <c r="B1250" s="550"/>
      <c r="C1250" s="551"/>
      <c r="D1250" s="552"/>
      <c r="E1250" s="553"/>
      <c r="F1250" s="525"/>
      <c r="G1250" s="560"/>
    </row>
    <row r="1251" spans="1:7">
      <c r="A1251" s="549"/>
      <c r="B1251" s="550"/>
      <c r="C1251" s="551"/>
      <c r="D1251" s="552"/>
      <c r="E1251" s="553"/>
      <c r="F1251" s="525"/>
      <c r="G1251" s="560"/>
    </row>
    <row r="1252" spans="1:7">
      <c r="A1252" s="549"/>
      <c r="B1252" s="550"/>
      <c r="C1252" s="551"/>
      <c r="D1252" s="552"/>
      <c r="E1252" s="553"/>
      <c r="F1252" s="525"/>
      <c r="G1252" s="560"/>
    </row>
    <row r="1253" spans="1:7">
      <c r="A1253" s="549"/>
      <c r="B1253" s="550"/>
      <c r="C1253" s="551"/>
      <c r="D1253" s="552"/>
      <c r="E1253" s="553"/>
      <c r="F1253" s="525"/>
      <c r="G1253" s="560"/>
    </row>
    <row r="1254" spans="1:7">
      <c r="A1254" s="549"/>
      <c r="B1254" s="550"/>
      <c r="C1254" s="551"/>
      <c r="D1254" s="552"/>
      <c r="E1254" s="553"/>
      <c r="F1254" s="525"/>
      <c r="G1254" s="560"/>
    </row>
    <row r="1255" spans="1:7">
      <c r="A1255" s="549"/>
      <c r="B1255" s="550"/>
      <c r="C1255" s="551"/>
      <c r="D1255" s="552"/>
      <c r="E1255" s="553"/>
      <c r="F1255" s="525"/>
      <c r="G1255" s="560"/>
    </row>
    <row r="1256" spans="1:7">
      <c r="A1256" s="549"/>
      <c r="B1256" s="550"/>
      <c r="C1256" s="551"/>
      <c r="D1256" s="552"/>
      <c r="E1256" s="553"/>
      <c r="F1256" s="525"/>
      <c r="G1256" s="560"/>
    </row>
    <row r="1257" spans="1:7">
      <c r="A1257" s="549"/>
      <c r="B1257" s="550"/>
      <c r="C1257" s="551"/>
      <c r="D1257" s="552"/>
      <c r="E1257" s="553"/>
      <c r="F1257" s="525"/>
      <c r="G1257" s="560"/>
    </row>
    <row r="1258" spans="1:7">
      <c r="A1258" s="549"/>
      <c r="B1258" s="550"/>
      <c r="C1258" s="551"/>
      <c r="D1258" s="552"/>
      <c r="E1258" s="553"/>
      <c r="F1258" s="525"/>
      <c r="G1258" s="560"/>
    </row>
    <row r="1259" spans="1:7">
      <c r="A1259" s="549"/>
      <c r="B1259" s="550"/>
      <c r="C1259" s="551"/>
      <c r="D1259" s="552"/>
      <c r="E1259" s="553"/>
      <c r="F1259" s="525"/>
      <c r="G1259" s="560"/>
    </row>
    <row r="1260" spans="1:7">
      <c r="A1260" s="549"/>
      <c r="B1260" s="550"/>
      <c r="C1260" s="551"/>
      <c r="D1260" s="552"/>
      <c r="E1260" s="553"/>
      <c r="F1260" s="525"/>
      <c r="G1260" s="560"/>
    </row>
    <row r="1261" spans="1:7">
      <c r="A1261" s="549"/>
      <c r="B1261" s="550"/>
      <c r="C1261" s="551"/>
      <c r="D1261" s="552"/>
      <c r="E1261" s="553"/>
      <c r="F1261" s="525"/>
      <c r="G1261" s="560"/>
    </row>
    <row r="1262" spans="1:7">
      <c r="A1262" s="549"/>
      <c r="B1262" s="550"/>
      <c r="C1262" s="551"/>
      <c r="D1262" s="552"/>
      <c r="E1262" s="553"/>
      <c r="F1262" s="525"/>
      <c r="G1262" s="560"/>
    </row>
    <row r="1263" spans="1:7">
      <c r="A1263" s="549"/>
      <c r="B1263" s="550"/>
      <c r="C1263" s="551"/>
      <c r="D1263" s="552"/>
      <c r="E1263" s="553"/>
      <c r="F1263" s="525"/>
      <c r="G1263" s="560"/>
    </row>
    <row r="1264" spans="1:7">
      <c r="A1264" s="549"/>
      <c r="B1264" s="550"/>
      <c r="C1264" s="551"/>
      <c r="D1264" s="552"/>
      <c r="E1264" s="553"/>
      <c r="F1264" s="525"/>
      <c r="G1264" s="560"/>
    </row>
    <row r="1265" spans="1:7">
      <c r="A1265" s="549"/>
      <c r="B1265" s="550"/>
      <c r="C1265" s="551"/>
      <c r="D1265" s="552"/>
      <c r="E1265" s="553"/>
      <c r="F1265" s="525"/>
      <c r="G1265" s="560"/>
    </row>
    <row r="1266" spans="1:7">
      <c r="A1266" s="549"/>
      <c r="B1266" s="550"/>
      <c r="C1266" s="551"/>
      <c r="D1266" s="552"/>
      <c r="E1266" s="553"/>
      <c r="F1266" s="525"/>
      <c r="G1266" s="560"/>
    </row>
    <row r="1267" spans="1:7">
      <c r="A1267" s="549"/>
      <c r="B1267" s="550"/>
      <c r="C1267" s="551"/>
      <c r="D1267" s="552"/>
      <c r="E1267" s="553"/>
      <c r="F1267" s="525"/>
      <c r="G1267" s="560"/>
    </row>
    <row r="1268" spans="1:7">
      <c r="A1268" s="549"/>
      <c r="B1268" s="550"/>
      <c r="C1268" s="551"/>
      <c r="D1268" s="552"/>
      <c r="E1268" s="553"/>
      <c r="F1268" s="525"/>
      <c r="G1268" s="560"/>
    </row>
    <row r="1269" spans="1:7">
      <c r="A1269" s="549"/>
      <c r="B1269" s="550"/>
      <c r="C1269" s="551"/>
      <c r="D1269" s="552"/>
      <c r="E1269" s="553"/>
      <c r="F1269" s="525"/>
      <c r="G1269" s="560"/>
    </row>
    <row r="1270" spans="1:7">
      <c r="A1270" s="549"/>
      <c r="B1270" s="550"/>
      <c r="C1270" s="551"/>
      <c r="D1270" s="552"/>
      <c r="E1270" s="553"/>
      <c r="F1270" s="525"/>
      <c r="G1270" s="560"/>
    </row>
    <row r="1271" spans="1:7">
      <c r="A1271" s="549"/>
      <c r="B1271" s="550"/>
      <c r="C1271" s="551"/>
      <c r="D1271" s="552"/>
      <c r="E1271" s="553"/>
      <c r="F1271" s="525"/>
      <c r="G1271" s="560"/>
    </row>
    <row r="1272" spans="1:7">
      <c r="A1272" s="549"/>
      <c r="B1272" s="550"/>
      <c r="C1272" s="551"/>
      <c r="D1272" s="552"/>
      <c r="E1272" s="553"/>
      <c r="F1272" s="525"/>
      <c r="G1272" s="560"/>
    </row>
    <row r="1273" spans="1:7">
      <c r="A1273" s="549"/>
      <c r="B1273" s="550"/>
      <c r="C1273" s="551"/>
      <c r="D1273" s="552"/>
      <c r="E1273" s="553"/>
      <c r="F1273" s="525"/>
      <c r="G1273" s="560"/>
    </row>
    <row r="1274" spans="1:7">
      <c r="A1274" s="549"/>
      <c r="B1274" s="550"/>
      <c r="C1274" s="551"/>
      <c r="D1274" s="552"/>
      <c r="E1274" s="553"/>
      <c r="F1274" s="525"/>
      <c r="G1274" s="560"/>
    </row>
    <row r="1275" spans="1:7">
      <c r="A1275" s="549"/>
      <c r="B1275" s="550"/>
      <c r="C1275" s="551"/>
      <c r="D1275" s="552"/>
      <c r="E1275" s="553"/>
      <c r="F1275" s="525"/>
      <c r="G1275" s="560"/>
    </row>
    <row r="1276" spans="1:7">
      <c r="A1276" s="549"/>
      <c r="B1276" s="550"/>
      <c r="C1276" s="551"/>
      <c r="D1276" s="552"/>
      <c r="E1276" s="553"/>
      <c r="F1276" s="525"/>
      <c r="G1276" s="560"/>
    </row>
    <row r="1277" spans="1:7">
      <c r="A1277" s="549"/>
      <c r="B1277" s="550"/>
      <c r="C1277" s="551"/>
      <c r="D1277" s="552"/>
      <c r="E1277" s="553"/>
      <c r="F1277" s="525"/>
      <c r="G1277" s="560"/>
    </row>
    <row r="1278" spans="1:7">
      <c r="A1278" s="549"/>
      <c r="B1278" s="550"/>
      <c r="C1278" s="551"/>
      <c r="D1278" s="552"/>
      <c r="E1278" s="553"/>
      <c r="F1278" s="525"/>
      <c r="G1278" s="560"/>
    </row>
    <row r="1279" spans="1:7">
      <c r="A1279" s="549"/>
      <c r="B1279" s="550"/>
      <c r="C1279" s="551"/>
      <c r="D1279" s="552"/>
      <c r="E1279" s="553"/>
      <c r="F1279" s="525"/>
      <c r="G1279" s="560"/>
    </row>
    <row r="1280" spans="1:7">
      <c r="A1280" s="549"/>
      <c r="B1280" s="550"/>
      <c r="C1280" s="551"/>
      <c r="D1280" s="552"/>
      <c r="E1280" s="553"/>
      <c r="F1280" s="525"/>
      <c r="G1280" s="560"/>
    </row>
    <row r="1281" spans="1:7">
      <c r="A1281" s="549"/>
      <c r="B1281" s="550"/>
      <c r="C1281" s="551"/>
      <c r="D1281" s="552"/>
      <c r="E1281" s="553"/>
      <c r="F1281" s="525"/>
      <c r="G1281" s="560"/>
    </row>
    <row r="1282" spans="1:7">
      <c r="A1282" s="549"/>
      <c r="B1282" s="550"/>
      <c r="C1282" s="551"/>
      <c r="D1282" s="552"/>
      <c r="E1282" s="553"/>
      <c r="F1282" s="525"/>
      <c r="G1282" s="560"/>
    </row>
    <row r="1283" spans="1:7">
      <c r="A1283" s="549"/>
      <c r="B1283" s="550"/>
      <c r="C1283" s="551"/>
      <c r="D1283" s="552"/>
      <c r="E1283" s="553"/>
      <c r="F1283" s="525"/>
      <c r="G1283" s="560"/>
    </row>
    <row r="1284" spans="1:7">
      <c r="A1284" s="549"/>
      <c r="B1284" s="550"/>
      <c r="C1284" s="551"/>
      <c r="D1284" s="552"/>
      <c r="E1284" s="553"/>
      <c r="F1284" s="525"/>
      <c r="G1284" s="560"/>
    </row>
    <row r="1285" spans="1:7">
      <c r="A1285" s="549"/>
      <c r="B1285" s="550"/>
      <c r="C1285" s="551"/>
      <c r="D1285" s="552"/>
      <c r="E1285" s="553"/>
      <c r="F1285" s="525"/>
      <c r="G1285" s="560"/>
    </row>
    <row r="1286" spans="1:7">
      <c r="A1286" s="549"/>
      <c r="B1286" s="550"/>
      <c r="C1286" s="551"/>
      <c r="D1286" s="552"/>
      <c r="E1286" s="553"/>
      <c r="F1286" s="525"/>
      <c r="G1286" s="560"/>
    </row>
    <row r="1287" spans="1:7">
      <c r="A1287" s="549"/>
      <c r="B1287" s="550"/>
      <c r="C1287" s="551"/>
      <c r="D1287" s="552"/>
      <c r="E1287" s="553"/>
      <c r="F1287" s="525"/>
      <c r="G1287" s="560"/>
    </row>
    <row r="1288" spans="1:7">
      <c r="A1288" s="549"/>
      <c r="B1288" s="550"/>
      <c r="C1288" s="551"/>
      <c r="D1288" s="552"/>
      <c r="E1288" s="553"/>
      <c r="F1288" s="525"/>
      <c r="G1288" s="560"/>
    </row>
    <row r="1289" spans="1:7">
      <c r="A1289" s="549"/>
      <c r="B1289" s="550"/>
      <c r="C1289" s="551"/>
      <c r="D1289" s="552"/>
      <c r="E1289" s="553"/>
      <c r="F1289" s="525"/>
      <c r="G1289" s="560"/>
    </row>
    <row r="1290" spans="1:7">
      <c r="A1290" s="549"/>
      <c r="B1290" s="550"/>
      <c r="C1290" s="551"/>
      <c r="D1290" s="552"/>
      <c r="E1290" s="553"/>
      <c r="F1290" s="525"/>
      <c r="G1290" s="560"/>
    </row>
    <row r="1291" spans="1:7">
      <c r="A1291" s="549"/>
      <c r="B1291" s="550"/>
      <c r="C1291" s="551"/>
      <c r="D1291" s="552"/>
      <c r="E1291" s="553"/>
      <c r="F1291" s="525"/>
      <c r="G1291" s="560"/>
    </row>
    <row r="1292" spans="1:7">
      <c r="A1292" s="549"/>
      <c r="B1292" s="550"/>
      <c r="C1292" s="551"/>
      <c r="D1292" s="552"/>
      <c r="E1292" s="553"/>
      <c r="F1292" s="525"/>
      <c r="G1292" s="560"/>
    </row>
    <row r="1293" spans="1:7">
      <c r="A1293" s="549"/>
      <c r="B1293" s="550"/>
      <c r="C1293" s="551"/>
      <c r="D1293" s="552"/>
      <c r="E1293" s="553"/>
      <c r="F1293" s="525"/>
      <c r="G1293" s="560"/>
    </row>
    <row r="1294" spans="1:7">
      <c r="A1294" s="549"/>
      <c r="B1294" s="550"/>
      <c r="C1294" s="551"/>
      <c r="D1294" s="552"/>
      <c r="E1294" s="553"/>
      <c r="F1294" s="525"/>
      <c r="G1294" s="560"/>
    </row>
    <row r="1295" spans="1:7">
      <c r="A1295" s="549"/>
      <c r="B1295" s="550"/>
      <c r="C1295" s="551"/>
      <c r="D1295" s="552"/>
      <c r="E1295" s="553"/>
      <c r="F1295" s="525"/>
      <c r="G1295" s="560"/>
    </row>
    <row r="1296" spans="1:7">
      <c r="A1296" s="549"/>
      <c r="B1296" s="550"/>
      <c r="C1296" s="551"/>
      <c r="D1296" s="552"/>
      <c r="E1296" s="553"/>
      <c r="F1296" s="525"/>
      <c r="G1296" s="560"/>
    </row>
    <row r="1297" spans="1:7">
      <c r="A1297" s="549"/>
      <c r="B1297" s="550"/>
      <c r="C1297" s="551"/>
      <c r="D1297" s="552"/>
      <c r="E1297" s="553"/>
      <c r="F1297" s="525"/>
      <c r="G1297" s="560"/>
    </row>
    <row r="1298" spans="1:7">
      <c r="A1298" s="549"/>
      <c r="B1298" s="550"/>
      <c r="C1298" s="551"/>
      <c r="D1298" s="552"/>
      <c r="E1298" s="553"/>
      <c r="F1298" s="525"/>
      <c r="G1298" s="560"/>
    </row>
    <row r="1299" spans="1:7">
      <c r="A1299" s="549"/>
      <c r="B1299" s="550"/>
      <c r="C1299" s="551"/>
      <c r="D1299" s="552"/>
      <c r="E1299" s="553"/>
      <c r="F1299" s="525"/>
      <c r="G1299" s="560"/>
    </row>
    <row r="1300" spans="1:7">
      <c r="A1300" s="549"/>
      <c r="B1300" s="550"/>
      <c r="C1300" s="551"/>
      <c r="D1300" s="552"/>
      <c r="E1300" s="553"/>
      <c r="F1300" s="525"/>
      <c r="G1300" s="560"/>
    </row>
    <row r="1301" spans="1:7">
      <c r="A1301" s="549"/>
      <c r="B1301" s="550"/>
      <c r="C1301" s="551"/>
      <c r="D1301" s="552"/>
      <c r="E1301" s="553"/>
      <c r="F1301" s="525"/>
      <c r="G1301" s="560"/>
    </row>
    <row r="1302" spans="1:7">
      <c r="A1302" s="549"/>
      <c r="B1302" s="550"/>
      <c r="C1302" s="551"/>
      <c r="D1302" s="552"/>
      <c r="E1302" s="553"/>
      <c r="F1302" s="525"/>
      <c r="G1302" s="560"/>
    </row>
    <row r="1303" spans="1:7">
      <c r="A1303" s="549"/>
      <c r="B1303" s="550"/>
      <c r="C1303" s="551"/>
      <c r="D1303" s="552"/>
      <c r="E1303" s="553"/>
      <c r="F1303" s="525"/>
      <c r="G1303" s="560"/>
    </row>
    <row r="1304" spans="1:7">
      <c r="A1304" s="549"/>
      <c r="B1304" s="550"/>
      <c r="C1304" s="551"/>
      <c r="D1304" s="552"/>
      <c r="E1304" s="553"/>
      <c r="F1304" s="525"/>
      <c r="G1304" s="560"/>
    </row>
    <row r="1305" spans="1:7">
      <c r="A1305" s="549"/>
      <c r="B1305" s="550"/>
      <c r="C1305" s="551"/>
      <c r="D1305" s="552"/>
      <c r="E1305" s="553"/>
      <c r="F1305" s="525"/>
      <c r="G1305" s="560"/>
    </row>
    <row r="1306" spans="1:7">
      <c r="A1306" s="549"/>
      <c r="B1306" s="550"/>
      <c r="C1306" s="551"/>
      <c r="D1306" s="552"/>
      <c r="E1306" s="553"/>
      <c r="F1306" s="525"/>
      <c r="G1306" s="560"/>
    </row>
    <row r="1307" spans="1:7">
      <c r="A1307" s="549"/>
      <c r="B1307" s="550"/>
      <c r="C1307" s="551"/>
      <c r="D1307" s="552"/>
      <c r="E1307" s="553"/>
      <c r="F1307" s="525"/>
      <c r="G1307" s="560"/>
    </row>
    <row r="1308" spans="1:7">
      <c r="A1308" s="549"/>
      <c r="B1308" s="550"/>
      <c r="C1308" s="551"/>
      <c r="D1308" s="552"/>
      <c r="E1308" s="553"/>
      <c r="F1308" s="525"/>
      <c r="G1308" s="560"/>
    </row>
    <row r="1309" spans="1:7">
      <c r="A1309" s="549"/>
      <c r="B1309" s="550"/>
      <c r="C1309" s="551"/>
      <c r="D1309" s="552"/>
      <c r="E1309" s="553"/>
      <c r="F1309" s="525"/>
      <c r="G1309" s="560"/>
    </row>
    <row r="1310" spans="1:7">
      <c r="A1310" s="549"/>
      <c r="B1310" s="550"/>
      <c r="C1310" s="551"/>
      <c r="D1310" s="552"/>
      <c r="E1310" s="553"/>
      <c r="F1310" s="525"/>
      <c r="G1310" s="560"/>
    </row>
    <row r="1311" spans="1:7">
      <c r="A1311" s="549"/>
      <c r="B1311" s="550"/>
      <c r="C1311" s="551"/>
      <c r="D1311" s="552"/>
      <c r="E1311" s="553"/>
      <c r="F1311" s="525"/>
      <c r="G1311" s="560"/>
    </row>
    <row r="1312" spans="1:7">
      <c r="A1312" s="549"/>
      <c r="B1312" s="550"/>
      <c r="C1312" s="551"/>
      <c r="D1312" s="552"/>
      <c r="E1312" s="553"/>
      <c r="F1312" s="525"/>
      <c r="G1312" s="560"/>
    </row>
    <row r="1313" spans="1:7">
      <c r="A1313" s="549"/>
      <c r="B1313" s="550"/>
      <c r="C1313" s="551"/>
      <c r="D1313" s="552"/>
      <c r="E1313" s="553"/>
      <c r="F1313" s="525"/>
      <c r="G1313" s="560"/>
    </row>
    <row r="1314" spans="1:7">
      <c r="A1314" s="549"/>
      <c r="B1314" s="550"/>
      <c r="C1314" s="551"/>
      <c r="D1314" s="552"/>
      <c r="E1314" s="553"/>
      <c r="F1314" s="525"/>
      <c r="G1314" s="560"/>
    </row>
    <row r="1315" spans="1:7">
      <c r="A1315" s="549"/>
      <c r="B1315" s="550"/>
      <c r="C1315" s="551"/>
      <c r="D1315" s="552"/>
      <c r="E1315" s="553"/>
      <c r="F1315" s="525"/>
      <c r="G1315" s="560"/>
    </row>
    <row r="1316" spans="1:7">
      <c r="A1316" s="549"/>
      <c r="B1316" s="550"/>
      <c r="C1316" s="551"/>
      <c r="D1316" s="552"/>
      <c r="E1316" s="553"/>
      <c r="F1316" s="525"/>
      <c r="G1316" s="560"/>
    </row>
    <row r="1317" spans="1:7">
      <c r="A1317" s="549"/>
      <c r="B1317" s="550"/>
      <c r="C1317" s="551"/>
      <c r="D1317" s="552"/>
      <c r="E1317" s="553"/>
      <c r="F1317" s="525"/>
      <c r="G1317" s="560"/>
    </row>
    <row r="1318" spans="1:7">
      <c r="A1318" s="549"/>
      <c r="B1318" s="550"/>
      <c r="C1318" s="551"/>
      <c r="D1318" s="552"/>
      <c r="E1318" s="553"/>
      <c r="F1318" s="525"/>
      <c r="G1318" s="560"/>
    </row>
    <row r="1319" spans="1:7">
      <c r="A1319" s="549"/>
      <c r="B1319" s="550"/>
      <c r="C1319" s="551"/>
      <c r="D1319" s="552"/>
      <c r="E1319" s="553"/>
      <c r="F1319" s="525"/>
      <c r="G1319" s="560"/>
    </row>
    <row r="1320" spans="1:7">
      <c r="A1320" s="549"/>
      <c r="B1320" s="550"/>
      <c r="C1320" s="551"/>
      <c r="D1320" s="552"/>
      <c r="E1320" s="553"/>
      <c r="F1320" s="525"/>
      <c r="G1320" s="560"/>
    </row>
    <row r="1321" spans="1:7">
      <c r="A1321" s="549"/>
      <c r="B1321" s="550"/>
      <c r="C1321" s="551"/>
      <c r="D1321" s="552"/>
      <c r="E1321" s="553"/>
      <c r="F1321" s="525"/>
      <c r="G1321" s="560"/>
    </row>
    <row r="1322" spans="1:7">
      <c r="A1322" s="549"/>
      <c r="B1322" s="550"/>
      <c r="C1322" s="551"/>
      <c r="D1322" s="552"/>
      <c r="E1322" s="553"/>
      <c r="F1322" s="525"/>
      <c r="G1322" s="560"/>
    </row>
    <row r="1323" spans="1:7">
      <c r="A1323" s="549"/>
      <c r="B1323" s="550"/>
      <c r="C1323" s="551"/>
      <c r="D1323" s="552"/>
      <c r="E1323" s="553"/>
      <c r="F1323" s="525"/>
      <c r="G1323" s="560"/>
    </row>
    <row r="1324" spans="1:7">
      <c r="A1324" s="549"/>
      <c r="B1324" s="550"/>
      <c r="C1324" s="551"/>
      <c r="D1324" s="552"/>
      <c r="E1324" s="553"/>
      <c r="F1324" s="525"/>
      <c r="G1324" s="560"/>
    </row>
    <row r="1325" spans="1:7">
      <c r="A1325" s="549"/>
      <c r="B1325" s="550"/>
      <c r="C1325" s="551"/>
      <c r="D1325" s="552"/>
      <c r="E1325" s="553"/>
      <c r="F1325" s="525"/>
      <c r="G1325" s="560"/>
    </row>
    <row r="1326" spans="1:7">
      <c r="A1326" s="549"/>
      <c r="B1326" s="550"/>
      <c r="C1326" s="551"/>
      <c r="D1326" s="552"/>
      <c r="E1326" s="553"/>
      <c r="F1326" s="525"/>
      <c r="G1326" s="560"/>
    </row>
    <row r="1327" spans="1:7">
      <c r="A1327" s="549"/>
      <c r="B1327" s="550"/>
      <c r="C1327" s="551"/>
      <c r="D1327" s="552"/>
      <c r="E1327" s="553"/>
      <c r="F1327" s="525"/>
      <c r="G1327" s="560"/>
    </row>
    <row r="1328" spans="1:7">
      <c r="A1328" s="549"/>
      <c r="B1328" s="550"/>
      <c r="C1328" s="551"/>
      <c r="D1328" s="552"/>
      <c r="E1328" s="553"/>
      <c r="F1328" s="525"/>
      <c r="G1328" s="560"/>
    </row>
    <row r="1329" spans="1:7">
      <c r="A1329" s="549"/>
      <c r="B1329" s="550"/>
      <c r="C1329" s="551"/>
      <c r="D1329" s="552"/>
      <c r="E1329" s="553"/>
      <c r="F1329" s="525"/>
      <c r="G1329" s="560"/>
    </row>
    <row r="1330" spans="1:7">
      <c r="A1330" s="549"/>
      <c r="B1330" s="550"/>
      <c r="C1330" s="551"/>
      <c r="D1330" s="552"/>
      <c r="E1330" s="553"/>
      <c r="F1330" s="525"/>
      <c r="G1330" s="560"/>
    </row>
    <row r="1331" spans="1:7">
      <c r="A1331" s="549"/>
      <c r="B1331" s="550"/>
      <c r="C1331" s="551"/>
      <c r="D1331" s="552"/>
      <c r="E1331" s="553"/>
      <c r="F1331" s="525"/>
      <c r="G1331" s="560"/>
    </row>
    <row r="1332" spans="1:7">
      <c r="A1332" s="549"/>
      <c r="B1332" s="550"/>
      <c r="C1332" s="551"/>
      <c r="D1332" s="552"/>
      <c r="E1332" s="553"/>
      <c r="F1332" s="525"/>
      <c r="G1332" s="560"/>
    </row>
    <row r="1333" spans="1:7">
      <c r="A1333" s="549"/>
      <c r="B1333" s="550"/>
      <c r="C1333" s="551"/>
      <c r="D1333" s="552"/>
      <c r="E1333" s="553"/>
      <c r="F1333" s="525"/>
      <c r="G1333" s="560"/>
    </row>
    <row r="1334" spans="1:7">
      <c r="A1334" s="549"/>
      <c r="B1334" s="550"/>
      <c r="C1334" s="551"/>
      <c r="D1334" s="552"/>
      <c r="E1334" s="553"/>
      <c r="F1334" s="525"/>
      <c r="G1334" s="560"/>
    </row>
    <row r="1335" spans="1:7">
      <c r="A1335" s="549"/>
      <c r="B1335" s="550"/>
      <c r="C1335" s="551"/>
      <c r="D1335" s="552"/>
      <c r="E1335" s="553"/>
      <c r="F1335" s="525"/>
      <c r="G1335" s="560"/>
    </row>
    <row r="1336" spans="1:7">
      <c r="A1336" s="549"/>
      <c r="B1336" s="550"/>
      <c r="C1336" s="551"/>
      <c r="D1336" s="552"/>
      <c r="E1336" s="553"/>
      <c r="F1336" s="525"/>
      <c r="G1336" s="560"/>
    </row>
    <row r="1337" spans="1:7">
      <c r="A1337" s="549"/>
      <c r="B1337" s="550"/>
      <c r="C1337" s="551"/>
      <c r="D1337" s="552"/>
      <c r="E1337" s="553"/>
      <c r="F1337" s="525"/>
      <c r="G1337" s="560"/>
    </row>
    <row r="1338" spans="1:7">
      <c r="A1338" s="549"/>
      <c r="B1338" s="550"/>
      <c r="C1338" s="551"/>
      <c r="D1338" s="552"/>
      <c r="E1338" s="553"/>
      <c r="F1338" s="525"/>
      <c r="G1338" s="560"/>
    </row>
    <row r="1339" spans="1:7">
      <c r="A1339" s="549"/>
      <c r="B1339" s="550"/>
      <c r="C1339" s="551"/>
      <c r="D1339" s="552"/>
      <c r="E1339" s="553"/>
      <c r="F1339" s="525"/>
      <c r="G1339" s="560"/>
    </row>
    <row r="1340" spans="1:7">
      <c r="A1340" s="549"/>
      <c r="B1340" s="550"/>
      <c r="C1340" s="551"/>
      <c r="D1340" s="552"/>
      <c r="E1340" s="553"/>
      <c r="F1340" s="525"/>
      <c r="G1340" s="560"/>
    </row>
    <row r="1341" spans="1:7">
      <c r="A1341" s="549"/>
      <c r="B1341" s="550"/>
      <c r="C1341" s="551"/>
      <c r="D1341" s="552"/>
      <c r="E1341" s="553"/>
      <c r="F1341" s="525"/>
      <c r="G1341" s="560"/>
    </row>
    <row r="1342" spans="1:7">
      <c r="A1342" s="549"/>
      <c r="B1342" s="550"/>
      <c r="C1342" s="551"/>
      <c r="D1342" s="552"/>
      <c r="E1342" s="553"/>
      <c r="F1342" s="525"/>
      <c r="G1342" s="560"/>
    </row>
    <row r="1343" spans="1:7">
      <c r="A1343" s="549"/>
      <c r="B1343" s="550"/>
      <c r="C1343" s="551"/>
      <c r="D1343" s="552"/>
      <c r="E1343" s="553"/>
      <c r="F1343" s="525"/>
      <c r="G1343" s="560"/>
    </row>
    <row r="1344" spans="1:7">
      <c r="A1344" s="549"/>
      <c r="B1344" s="550"/>
      <c r="C1344" s="551"/>
      <c r="D1344" s="552"/>
      <c r="E1344" s="553"/>
      <c r="F1344" s="525"/>
      <c r="G1344" s="560"/>
    </row>
    <row r="1345" spans="1:7">
      <c r="A1345" s="549"/>
      <c r="B1345" s="550"/>
      <c r="C1345" s="551"/>
      <c r="D1345" s="552"/>
      <c r="E1345" s="553"/>
      <c r="F1345" s="525"/>
      <c r="G1345" s="560"/>
    </row>
    <row r="1346" spans="1:7">
      <c r="A1346" s="549"/>
      <c r="B1346" s="550"/>
      <c r="C1346" s="551"/>
      <c r="D1346" s="552"/>
      <c r="E1346" s="553"/>
      <c r="F1346" s="525"/>
      <c r="G1346" s="560"/>
    </row>
    <row r="1347" spans="1:7">
      <c r="A1347" s="549"/>
      <c r="B1347" s="550"/>
      <c r="C1347" s="551"/>
      <c r="D1347" s="552"/>
      <c r="E1347" s="553"/>
      <c r="F1347" s="525"/>
      <c r="G1347" s="560"/>
    </row>
    <row r="1348" spans="1:7">
      <c r="A1348" s="549"/>
      <c r="B1348" s="550"/>
      <c r="C1348" s="551"/>
      <c r="D1348" s="552"/>
      <c r="E1348" s="553"/>
      <c r="F1348" s="525"/>
      <c r="G1348" s="560"/>
    </row>
    <row r="1349" spans="1:7">
      <c r="A1349" s="549"/>
      <c r="B1349" s="550"/>
      <c r="C1349" s="551"/>
      <c r="D1349" s="552"/>
      <c r="E1349" s="553"/>
      <c r="F1349" s="525"/>
      <c r="G1349" s="560"/>
    </row>
    <row r="1350" spans="1:7">
      <c r="A1350" s="549"/>
      <c r="B1350" s="550"/>
      <c r="C1350" s="551"/>
      <c r="D1350" s="552"/>
      <c r="E1350" s="553"/>
      <c r="F1350" s="525"/>
      <c r="G1350" s="560"/>
    </row>
    <row r="1351" spans="1:7">
      <c r="A1351" s="549"/>
      <c r="B1351" s="550"/>
      <c r="C1351" s="551"/>
      <c r="D1351" s="552"/>
      <c r="E1351" s="553"/>
      <c r="F1351" s="525"/>
      <c r="G1351" s="560"/>
    </row>
    <row r="1352" spans="1:7">
      <c r="A1352" s="549"/>
      <c r="B1352" s="550"/>
      <c r="C1352" s="551"/>
      <c r="D1352" s="552"/>
      <c r="E1352" s="553"/>
      <c r="F1352" s="525"/>
      <c r="G1352" s="560"/>
    </row>
    <row r="1353" spans="1:7">
      <c r="A1353" s="549"/>
      <c r="B1353" s="550"/>
      <c r="C1353" s="551"/>
      <c r="D1353" s="552"/>
      <c r="E1353" s="553"/>
      <c r="F1353" s="525"/>
      <c r="G1353" s="560"/>
    </row>
    <row r="1354" spans="1:7">
      <c r="A1354" s="549"/>
      <c r="B1354" s="550"/>
      <c r="C1354" s="551"/>
      <c r="D1354" s="552"/>
      <c r="E1354" s="553"/>
      <c r="F1354" s="525"/>
      <c r="G1354" s="560"/>
    </row>
    <row r="1355" spans="1:7">
      <c r="A1355" s="549"/>
      <c r="B1355" s="550"/>
      <c r="C1355" s="551"/>
      <c r="D1355" s="552"/>
      <c r="E1355" s="553"/>
      <c r="F1355" s="525"/>
      <c r="G1355" s="560"/>
    </row>
    <row r="1356" spans="1:7">
      <c r="A1356" s="549"/>
      <c r="B1356" s="550"/>
      <c r="C1356" s="551"/>
      <c r="D1356" s="552"/>
      <c r="E1356" s="553"/>
      <c r="F1356" s="525"/>
      <c r="G1356" s="560"/>
    </row>
    <row r="1357" spans="1:7">
      <c r="A1357" s="549"/>
      <c r="B1357" s="550"/>
      <c r="C1357" s="551"/>
      <c r="D1357" s="552"/>
      <c r="E1357" s="553"/>
      <c r="F1357" s="525"/>
      <c r="G1357" s="560"/>
    </row>
    <row r="1358" spans="1:7">
      <c r="A1358" s="549"/>
      <c r="B1358" s="550"/>
      <c r="C1358" s="551"/>
      <c r="D1358" s="552"/>
      <c r="E1358" s="553"/>
      <c r="F1358" s="525"/>
      <c r="G1358" s="560"/>
    </row>
    <row r="1359" spans="1:7">
      <c r="A1359" s="549"/>
      <c r="B1359" s="550"/>
      <c r="C1359" s="551"/>
      <c r="D1359" s="552"/>
      <c r="E1359" s="553"/>
      <c r="F1359" s="525"/>
      <c r="G1359" s="560"/>
    </row>
    <row r="1360" spans="1:7">
      <c r="A1360" s="549"/>
      <c r="B1360" s="550"/>
      <c r="C1360" s="551"/>
      <c r="D1360" s="552"/>
      <c r="E1360" s="553"/>
      <c r="F1360" s="525"/>
      <c r="G1360" s="560"/>
    </row>
    <row r="1361" spans="1:7">
      <c r="A1361" s="549"/>
      <c r="B1361" s="550"/>
      <c r="C1361" s="551"/>
      <c r="D1361" s="552"/>
      <c r="E1361" s="553"/>
      <c r="F1361" s="525"/>
      <c r="G1361" s="560"/>
    </row>
    <row r="1362" spans="1:7">
      <c r="A1362" s="549"/>
      <c r="B1362" s="550"/>
      <c r="C1362" s="551"/>
      <c r="D1362" s="552"/>
      <c r="E1362" s="553"/>
      <c r="F1362" s="525"/>
      <c r="G1362" s="560"/>
    </row>
    <row r="1363" spans="1:7">
      <c r="A1363" s="549"/>
      <c r="B1363" s="550"/>
      <c r="C1363" s="551"/>
      <c r="D1363" s="552"/>
      <c r="E1363" s="553"/>
      <c r="F1363" s="525"/>
      <c r="G1363" s="560"/>
    </row>
    <row r="1364" spans="1:7">
      <c r="A1364" s="549"/>
      <c r="B1364" s="550"/>
      <c r="C1364" s="551"/>
      <c r="D1364" s="552"/>
      <c r="E1364" s="553"/>
      <c r="F1364" s="525"/>
      <c r="G1364" s="560"/>
    </row>
    <row r="1365" spans="1:7">
      <c r="A1365" s="549"/>
      <c r="B1365" s="550"/>
      <c r="C1365" s="551"/>
      <c r="D1365" s="552"/>
      <c r="E1365" s="553"/>
      <c r="F1365" s="525"/>
      <c r="G1365" s="560"/>
    </row>
    <row r="1366" spans="1:7">
      <c r="A1366" s="549"/>
      <c r="B1366" s="550"/>
      <c r="C1366" s="551"/>
      <c r="D1366" s="552"/>
      <c r="E1366" s="553"/>
      <c r="F1366" s="525"/>
      <c r="G1366" s="560"/>
    </row>
    <row r="1367" spans="1:7">
      <c r="A1367" s="549"/>
      <c r="B1367" s="550"/>
      <c r="C1367" s="551"/>
      <c r="D1367" s="552"/>
      <c r="E1367" s="553"/>
      <c r="F1367" s="525"/>
      <c r="G1367" s="560"/>
    </row>
    <row r="1368" spans="1:7">
      <c r="A1368" s="549"/>
      <c r="B1368" s="550"/>
      <c r="C1368" s="551"/>
      <c r="D1368" s="552"/>
      <c r="E1368" s="553"/>
      <c r="F1368" s="525"/>
      <c r="G1368" s="560"/>
    </row>
    <row r="1369" spans="1:7">
      <c r="A1369" s="549"/>
      <c r="B1369" s="550"/>
      <c r="C1369" s="551"/>
      <c r="D1369" s="552"/>
      <c r="E1369" s="553"/>
      <c r="F1369" s="525"/>
      <c r="G1369" s="560"/>
    </row>
    <row r="1370" spans="1:7">
      <c r="A1370" s="549"/>
      <c r="B1370" s="550"/>
      <c r="C1370" s="551"/>
      <c r="D1370" s="552"/>
      <c r="E1370" s="553"/>
      <c r="F1370" s="525"/>
      <c r="G1370" s="560"/>
    </row>
    <row r="1371" spans="1:7">
      <c r="A1371" s="549"/>
      <c r="B1371" s="550"/>
      <c r="C1371" s="551"/>
      <c r="D1371" s="552"/>
      <c r="E1371" s="553"/>
      <c r="F1371" s="525"/>
      <c r="G1371" s="560"/>
    </row>
    <row r="1372" spans="1:7">
      <c r="A1372" s="549"/>
      <c r="B1372" s="550"/>
      <c r="C1372" s="551"/>
      <c r="D1372" s="552"/>
      <c r="E1372" s="553"/>
      <c r="F1372" s="525"/>
      <c r="G1372" s="560"/>
    </row>
    <row r="1373" spans="1:7">
      <c r="A1373" s="549"/>
      <c r="B1373" s="550"/>
      <c r="C1373" s="551"/>
      <c r="D1373" s="552"/>
      <c r="E1373" s="553"/>
      <c r="F1373" s="525"/>
      <c r="G1373" s="560"/>
    </row>
    <row r="1374" spans="1:7">
      <c r="A1374" s="549"/>
      <c r="B1374" s="550"/>
      <c r="C1374" s="551"/>
      <c r="D1374" s="552"/>
      <c r="E1374" s="553"/>
      <c r="F1374" s="525"/>
      <c r="G1374" s="560"/>
    </row>
    <row r="1375" spans="1:7">
      <c r="A1375" s="549"/>
      <c r="B1375" s="550"/>
      <c r="C1375" s="551"/>
      <c r="D1375" s="552"/>
      <c r="E1375" s="553"/>
      <c r="F1375" s="525"/>
      <c r="G1375" s="560"/>
    </row>
    <row r="1376" spans="1:7">
      <c r="A1376" s="549"/>
      <c r="B1376" s="550"/>
      <c r="C1376" s="551"/>
      <c r="D1376" s="552"/>
      <c r="E1376" s="553"/>
      <c r="F1376" s="525"/>
      <c r="G1376" s="560"/>
    </row>
    <row r="1377" spans="1:7">
      <c r="A1377" s="549"/>
      <c r="B1377" s="550"/>
      <c r="C1377" s="551"/>
      <c r="D1377" s="552"/>
      <c r="E1377" s="553"/>
      <c r="F1377" s="525"/>
      <c r="G1377" s="560"/>
    </row>
    <row r="1378" spans="1:7">
      <c r="A1378" s="549"/>
      <c r="B1378" s="550"/>
      <c r="C1378" s="551"/>
      <c r="D1378" s="552"/>
      <c r="E1378" s="553"/>
      <c r="F1378" s="525"/>
      <c r="G1378" s="560"/>
    </row>
    <row r="1379" spans="1:7">
      <c r="A1379" s="549"/>
      <c r="B1379" s="550"/>
      <c r="C1379" s="551"/>
      <c r="D1379" s="552"/>
      <c r="E1379" s="553"/>
      <c r="F1379" s="525"/>
      <c r="G1379" s="560"/>
    </row>
    <row r="1380" spans="1:7">
      <c r="A1380" s="549"/>
      <c r="B1380" s="550"/>
      <c r="C1380" s="551"/>
      <c r="D1380" s="552"/>
      <c r="E1380" s="553"/>
      <c r="F1380" s="525"/>
      <c r="G1380" s="560"/>
    </row>
    <row r="1381" spans="1:7">
      <c r="A1381" s="549"/>
      <c r="B1381" s="550"/>
      <c r="C1381" s="551"/>
      <c r="D1381" s="552"/>
      <c r="E1381" s="553"/>
      <c r="F1381" s="525"/>
      <c r="G1381" s="560"/>
    </row>
    <row r="1382" spans="1:7">
      <c r="A1382" s="549"/>
      <c r="B1382" s="550"/>
      <c r="C1382" s="551"/>
      <c r="D1382" s="552"/>
      <c r="E1382" s="553"/>
      <c r="F1382" s="525"/>
      <c r="G1382" s="560"/>
    </row>
    <row r="1383" spans="1:7">
      <c r="A1383" s="549"/>
      <c r="B1383" s="550"/>
      <c r="C1383" s="551"/>
      <c r="D1383" s="552"/>
      <c r="E1383" s="553"/>
      <c r="F1383" s="525"/>
      <c r="G1383" s="560"/>
    </row>
    <row r="1384" spans="1:7">
      <c r="A1384" s="549"/>
      <c r="B1384" s="550"/>
      <c r="C1384" s="551"/>
      <c r="D1384" s="552"/>
      <c r="E1384" s="553"/>
      <c r="F1384" s="525"/>
      <c r="G1384" s="560"/>
    </row>
    <row r="1385" spans="1:7">
      <c r="A1385" s="549"/>
      <c r="B1385" s="550"/>
      <c r="C1385" s="551"/>
      <c r="D1385" s="552"/>
      <c r="E1385" s="553"/>
      <c r="F1385" s="525"/>
      <c r="G1385" s="560"/>
    </row>
    <row r="1386" spans="1:7">
      <c r="A1386" s="549"/>
      <c r="B1386" s="550"/>
      <c r="C1386" s="551"/>
      <c r="D1386" s="552"/>
      <c r="E1386" s="553"/>
      <c r="F1386" s="525"/>
      <c r="G1386" s="560"/>
    </row>
    <row r="1387" spans="1:7">
      <c r="A1387" s="549"/>
      <c r="B1387" s="550"/>
      <c r="C1387" s="551"/>
      <c r="D1387" s="552"/>
      <c r="E1387" s="553"/>
      <c r="F1387" s="525"/>
      <c r="G1387" s="560"/>
    </row>
    <row r="1388" spans="1:7">
      <c r="A1388" s="549"/>
      <c r="B1388" s="550"/>
      <c r="C1388" s="551"/>
      <c r="D1388" s="552"/>
      <c r="E1388" s="553"/>
      <c r="F1388" s="525"/>
      <c r="G1388" s="560"/>
    </row>
    <row r="1389" spans="1:7">
      <c r="A1389" s="549"/>
      <c r="B1389" s="550"/>
      <c r="C1389" s="551"/>
      <c r="D1389" s="552"/>
      <c r="E1389" s="553"/>
      <c r="F1389" s="525"/>
      <c r="G1389" s="560"/>
    </row>
    <row r="1390" spans="1:7">
      <c r="A1390" s="549"/>
      <c r="B1390" s="550"/>
      <c r="C1390" s="551"/>
      <c r="D1390" s="552"/>
      <c r="E1390" s="553"/>
      <c r="F1390" s="525"/>
      <c r="G1390" s="560"/>
    </row>
    <row r="1391" spans="1:7">
      <c r="A1391" s="549"/>
      <c r="B1391" s="550"/>
      <c r="C1391" s="551"/>
      <c r="D1391" s="552"/>
      <c r="E1391" s="553"/>
      <c r="F1391" s="525"/>
      <c r="G1391" s="560"/>
    </row>
    <row r="1392" spans="1:7">
      <c r="A1392" s="549"/>
      <c r="B1392" s="550"/>
      <c r="C1392" s="551"/>
      <c r="D1392" s="552"/>
      <c r="E1392" s="553"/>
      <c r="F1392" s="525"/>
      <c r="G1392" s="560"/>
    </row>
    <row r="1393" spans="1:7">
      <c r="A1393" s="549"/>
      <c r="B1393" s="550"/>
      <c r="C1393" s="551"/>
      <c r="D1393" s="552"/>
      <c r="E1393" s="553"/>
      <c r="F1393" s="525"/>
      <c r="G1393" s="560"/>
    </row>
    <row r="1394" spans="1:7">
      <c r="A1394" s="549"/>
      <c r="B1394" s="550"/>
      <c r="C1394" s="551"/>
      <c r="D1394" s="552"/>
      <c r="E1394" s="553"/>
      <c r="F1394" s="525"/>
      <c r="G1394" s="560"/>
    </row>
    <row r="1395" spans="1:7">
      <c r="A1395" s="549"/>
      <c r="B1395" s="550"/>
      <c r="C1395" s="551"/>
      <c r="D1395" s="552"/>
      <c r="E1395" s="553"/>
      <c r="F1395" s="525"/>
      <c r="G1395" s="560"/>
    </row>
    <row r="1396" spans="1:7">
      <c r="A1396" s="549"/>
      <c r="B1396" s="550"/>
      <c r="C1396" s="551"/>
      <c r="D1396" s="552"/>
      <c r="E1396" s="553"/>
      <c r="F1396" s="525"/>
      <c r="G1396" s="560"/>
    </row>
    <row r="1397" spans="1:7">
      <c r="A1397" s="549"/>
      <c r="B1397" s="550"/>
      <c r="C1397" s="551"/>
      <c r="D1397" s="552"/>
      <c r="E1397" s="553"/>
      <c r="F1397" s="525"/>
      <c r="G1397" s="560"/>
    </row>
    <row r="1398" spans="1:7">
      <c r="A1398" s="549"/>
      <c r="B1398" s="550"/>
      <c r="C1398" s="551"/>
      <c r="D1398" s="552"/>
      <c r="E1398" s="553"/>
      <c r="F1398" s="525"/>
      <c r="G1398" s="560"/>
    </row>
    <row r="1399" spans="1:7">
      <c r="A1399" s="549"/>
      <c r="B1399" s="550"/>
      <c r="C1399" s="551"/>
      <c r="D1399" s="552"/>
      <c r="E1399" s="553"/>
      <c r="F1399" s="525"/>
      <c r="G1399" s="560"/>
    </row>
    <row r="1400" spans="1:7">
      <c r="A1400" s="549"/>
      <c r="B1400" s="550"/>
      <c r="C1400" s="551"/>
      <c r="D1400" s="552"/>
      <c r="E1400" s="553"/>
      <c r="F1400" s="525"/>
      <c r="G1400" s="560"/>
    </row>
    <row r="1401" spans="1:7">
      <c r="A1401" s="549"/>
      <c r="B1401" s="550"/>
      <c r="C1401" s="551"/>
      <c r="D1401" s="552"/>
      <c r="E1401" s="553"/>
      <c r="F1401" s="525"/>
      <c r="G1401" s="560"/>
    </row>
    <row r="1402" spans="1:7">
      <c r="A1402" s="549"/>
      <c r="B1402" s="550"/>
      <c r="C1402" s="551"/>
      <c r="D1402" s="552"/>
      <c r="E1402" s="553"/>
      <c r="F1402" s="525"/>
      <c r="G1402" s="560"/>
    </row>
    <row r="1403" spans="1:7">
      <c r="A1403" s="549"/>
      <c r="B1403" s="550"/>
      <c r="C1403" s="551"/>
      <c r="D1403" s="552"/>
      <c r="E1403" s="553"/>
      <c r="F1403" s="525"/>
      <c r="G1403" s="560"/>
    </row>
    <row r="1404" spans="1:7">
      <c r="A1404" s="549"/>
      <c r="B1404" s="550"/>
      <c r="C1404" s="551"/>
      <c r="D1404" s="552"/>
      <c r="E1404" s="553"/>
      <c r="F1404" s="525"/>
      <c r="G1404" s="560"/>
    </row>
    <row r="1405" spans="1:7">
      <c r="A1405" s="549"/>
      <c r="B1405" s="550"/>
      <c r="C1405" s="551"/>
      <c r="D1405" s="552"/>
      <c r="E1405" s="553"/>
      <c r="F1405" s="525"/>
      <c r="G1405" s="560"/>
    </row>
    <row r="1406" spans="1:7">
      <c r="A1406" s="549"/>
      <c r="B1406" s="550"/>
      <c r="C1406" s="551"/>
      <c r="D1406" s="552"/>
      <c r="E1406" s="553"/>
      <c r="F1406" s="525"/>
      <c r="G1406" s="560"/>
    </row>
    <row r="1407" spans="1:7">
      <c r="A1407" s="549"/>
      <c r="B1407" s="550"/>
      <c r="C1407" s="551"/>
      <c r="D1407" s="552"/>
      <c r="E1407" s="553"/>
      <c r="F1407" s="525"/>
      <c r="G1407" s="560"/>
    </row>
    <row r="1408" spans="1:7">
      <c r="A1408" s="549"/>
      <c r="B1408" s="550"/>
      <c r="C1408" s="551"/>
      <c r="D1408" s="552"/>
      <c r="E1408" s="553"/>
      <c r="F1408" s="525"/>
      <c r="G1408" s="560"/>
    </row>
    <row r="1409" spans="1:7">
      <c r="A1409" s="549"/>
      <c r="B1409" s="550"/>
      <c r="C1409" s="551"/>
      <c r="D1409" s="552"/>
      <c r="E1409" s="553"/>
      <c r="F1409" s="525"/>
      <c r="G1409" s="560"/>
    </row>
    <row r="1410" spans="1:7">
      <c r="A1410" s="549"/>
      <c r="B1410" s="550"/>
      <c r="C1410" s="551"/>
      <c r="D1410" s="552"/>
      <c r="E1410" s="553"/>
      <c r="F1410" s="525"/>
      <c r="G1410" s="560"/>
    </row>
    <row r="1411" spans="1:7">
      <c r="A1411" s="549"/>
      <c r="B1411" s="550"/>
      <c r="C1411" s="551"/>
      <c r="D1411" s="552"/>
      <c r="E1411" s="553"/>
      <c r="F1411" s="525"/>
      <c r="G1411" s="560"/>
    </row>
    <row r="1412" spans="1:7">
      <c r="A1412" s="549"/>
      <c r="B1412" s="550"/>
      <c r="C1412" s="551"/>
      <c r="D1412" s="552"/>
      <c r="E1412" s="553"/>
      <c r="F1412" s="525"/>
      <c r="G1412" s="560"/>
    </row>
    <row r="1413" spans="1:7">
      <c r="A1413" s="549"/>
      <c r="B1413" s="550"/>
      <c r="C1413" s="551"/>
      <c r="D1413" s="552"/>
      <c r="E1413" s="553"/>
      <c r="F1413" s="525"/>
      <c r="G1413" s="560"/>
    </row>
    <row r="1414" spans="1:7">
      <c r="A1414" s="549"/>
      <c r="B1414" s="550"/>
      <c r="C1414" s="551"/>
      <c r="D1414" s="552"/>
      <c r="E1414" s="553"/>
      <c r="F1414" s="525"/>
      <c r="G1414" s="560"/>
    </row>
    <row r="1415" spans="1:7">
      <c r="A1415" s="549"/>
      <c r="B1415" s="550"/>
      <c r="C1415" s="551"/>
      <c r="D1415" s="552"/>
      <c r="E1415" s="553"/>
      <c r="F1415" s="525"/>
      <c r="G1415" s="560"/>
    </row>
    <row r="1416" spans="1:7">
      <c r="A1416" s="549"/>
      <c r="B1416" s="550"/>
      <c r="C1416" s="551"/>
      <c r="D1416" s="552"/>
      <c r="E1416" s="553"/>
      <c r="F1416" s="525"/>
      <c r="G1416" s="560"/>
    </row>
    <row r="1417" spans="1:7">
      <c r="A1417" s="549"/>
      <c r="B1417" s="550"/>
      <c r="C1417" s="551"/>
      <c r="D1417" s="552"/>
      <c r="E1417" s="553"/>
      <c r="F1417" s="525"/>
      <c r="G1417" s="560"/>
    </row>
    <row r="1418" spans="1:7">
      <c r="A1418" s="549"/>
      <c r="B1418" s="550"/>
      <c r="C1418" s="551"/>
      <c r="D1418" s="552"/>
      <c r="E1418" s="553"/>
      <c r="F1418" s="525"/>
      <c r="G1418" s="560"/>
    </row>
    <row r="1419" spans="1:7">
      <c r="A1419" s="549"/>
      <c r="B1419" s="550"/>
      <c r="C1419" s="551"/>
      <c r="D1419" s="552"/>
      <c r="E1419" s="553"/>
      <c r="F1419" s="525"/>
      <c r="G1419" s="560"/>
    </row>
    <row r="1420" spans="1:7">
      <c r="A1420" s="549"/>
      <c r="B1420" s="550"/>
      <c r="C1420" s="551"/>
      <c r="D1420" s="552"/>
      <c r="E1420" s="553"/>
      <c r="F1420" s="525"/>
      <c r="G1420" s="560"/>
    </row>
    <row r="1421" spans="1:7">
      <c r="A1421" s="549"/>
      <c r="B1421" s="550"/>
      <c r="C1421" s="551"/>
      <c r="D1421" s="552"/>
      <c r="E1421" s="553"/>
      <c r="F1421" s="525"/>
      <c r="G1421" s="560"/>
    </row>
    <row r="1422" spans="1:7">
      <c r="A1422" s="549"/>
      <c r="B1422" s="550"/>
      <c r="C1422" s="551"/>
      <c r="D1422" s="552"/>
      <c r="E1422" s="553"/>
      <c r="F1422" s="525"/>
      <c r="G1422" s="560"/>
    </row>
    <row r="1423" spans="1:7">
      <c r="A1423" s="549"/>
      <c r="B1423" s="550"/>
      <c r="C1423" s="551"/>
      <c r="D1423" s="552"/>
      <c r="E1423" s="553"/>
      <c r="F1423" s="525"/>
      <c r="G1423" s="560"/>
    </row>
    <row r="1424" spans="1:7">
      <c r="A1424" s="549"/>
      <c r="B1424" s="550"/>
      <c r="C1424" s="551"/>
      <c r="D1424" s="552"/>
      <c r="E1424" s="553"/>
      <c r="F1424" s="525"/>
      <c r="G1424" s="560"/>
    </row>
    <row r="1425" spans="1:7">
      <c r="A1425" s="549"/>
      <c r="B1425" s="550"/>
      <c r="C1425" s="551"/>
      <c r="D1425" s="552"/>
      <c r="E1425" s="553"/>
      <c r="F1425" s="525"/>
      <c r="G1425" s="560"/>
    </row>
    <row r="1426" spans="1:7">
      <c r="A1426" s="549"/>
      <c r="B1426" s="550"/>
      <c r="C1426" s="551"/>
      <c r="D1426" s="552"/>
      <c r="E1426" s="553"/>
      <c r="F1426" s="525"/>
      <c r="G1426" s="560"/>
    </row>
    <row r="1427" spans="1:7">
      <c r="A1427" s="549"/>
      <c r="B1427" s="550"/>
      <c r="C1427" s="551"/>
      <c r="D1427" s="552"/>
      <c r="E1427" s="553"/>
      <c r="F1427" s="525"/>
      <c r="G1427" s="560"/>
    </row>
    <row r="1428" spans="1:7">
      <c r="A1428" s="549"/>
      <c r="B1428" s="550"/>
      <c r="C1428" s="551"/>
      <c r="D1428" s="552"/>
      <c r="E1428" s="553"/>
      <c r="F1428" s="525"/>
      <c r="G1428" s="560"/>
    </row>
    <row r="1429" spans="1:7">
      <c r="A1429" s="549"/>
      <c r="B1429" s="550"/>
      <c r="C1429" s="551"/>
      <c r="D1429" s="552"/>
      <c r="E1429" s="553"/>
      <c r="F1429" s="525"/>
      <c r="G1429" s="560"/>
    </row>
    <row r="1430" spans="1:7">
      <c r="A1430" s="549"/>
      <c r="B1430" s="550"/>
      <c r="C1430" s="551"/>
      <c r="D1430" s="552"/>
      <c r="E1430" s="553"/>
      <c r="F1430" s="525"/>
      <c r="G1430" s="560"/>
    </row>
    <row r="1431" spans="1:7">
      <c r="A1431" s="549"/>
      <c r="B1431" s="550"/>
      <c r="C1431" s="551"/>
      <c r="D1431" s="552"/>
      <c r="E1431" s="553"/>
      <c r="F1431" s="525"/>
      <c r="G1431" s="560"/>
    </row>
    <row r="1432" spans="1:7">
      <c r="A1432" s="549"/>
      <c r="B1432" s="550"/>
      <c r="C1432" s="551"/>
      <c r="D1432" s="552"/>
      <c r="E1432" s="553"/>
      <c r="F1432" s="525"/>
      <c r="G1432" s="560"/>
    </row>
    <row r="1433" spans="1:7">
      <c r="A1433" s="549"/>
      <c r="B1433" s="550"/>
      <c r="C1433" s="551"/>
      <c r="D1433" s="552"/>
      <c r="E1433" s="553"/>
      <c r="F1433" s="525"/>
      <c r="G1433" s="560"/>
    </row>
    <row r="1434" spans="1:7">
      <c r="A1434" s="549"/>
      <c r="B1434" s="550"/>
      <c r="C1434" s="551"/>
      <c r="D1434" s="552"/>
      <c r="E1434" s="553"/>
      <c r="F1434" s="525"/>
      <c r="G1434" s="560"/>
    </row>
    <row r="1435" spans="1:7">
      <c r="A1435" s="549"/>
      <c r="B1435" s="550"/>
      <c r="C1435" s="551"/>
      <c r="D1435" s="552"/>
      <c r="E1435" s="553"/>
      <c r="F1435" s="525"/>
      <c r="G1435" s="560"/>
    </row>
    <row r="1436" spans="1:7">
      <c r="A1436" s="549"/>
      <c r="B1436" s="550"/>
      <c r="C1436" s="551"/>
      <c r="D1436" s="552"/>
      <c r="E1436" s="553"/>
      <c r="F1436" s="525"/>
      <c r="G1436" s="560"/>
    </row>
    <row r="1437" spans="1:7">
      <c r="A1437" s="549"/>
      <c r="B1437" s="550"/>
      <c r="C1437" s="551"/>
      <c r="D1437" s="552"/>
      <c r="E1437" s="553"/>
      <c r="F1437" s="525"/>
      <c r="G1437" s="560"/>
    </row>
    <row r="1438" spans="1:7">
      <c r="A1438" s="549"/>
      <c r="B1438" s="550"/>
      <c r="C1438" s="551"/>
      <c r="D1438" s="552"/>
      <c r="E1438" s="553"/>
      <c r="F1438" s="525"/>
      <c r="G1438" s="560"/>
    </row>
    <row r="1439" spans="1:7">
      <c r="A1439" s="549"/>
      <c r="B1439" s="550"/>
      <c r="C1439" s="551"/>
      <c r="D1439" s="552"/>
      <c r="E1439" s="553"/>
      <c r="F1439" s="525"/>
      <c r="G1439" s="560"/>
    </row>
    <row r="1440" spans="1:7">
      <c r="A1440" s="549"/>
      <c r="B1440" s="550"/>
      <c r="C1440" s="551"/>
      <c r="D1440" s="552"/>
      <c r="E1440" s="553"/>
      <c r="F1440" s="525"/>
      <c r="G1440" s="560"/>
    </row>
    <row r="1441" spans="1:7">
      <c r="A1441" s="549"/>
      <c r="B1441" s="550"/>
      <c r="C1441" s="551"/>
      <c r="D1441" s="552"/>
      <c r="E1441" s="553"/>
      <c r="F1441" s="525"/>
      <c r="G1441" s="560"/>
    </row>
    <row r="1442" spans="1:7">
      <c r="A1442" s="549"/>
      <c r="B1442" s="550"/>
      <c r="C1442" s="551"/>
      <c r="D1442" s="552"/>
      <c r="E1442" s="553"/>
      <c r="F1442" s="525"/>
      <c r="G1442" s="560"/>
    </row>
    <row r="1443" spans="1:7">
      <c r="A1443" s="549"/>
      <c r="B1443" s="550"/>
      <c r="C1443" s="551"/>
      <c r="D1443" s="552"/>
      <c r="E1443" s="553"/>
      <c r="F1443" s="525"/>
      <c r="G1443" s="560"/>
    </row>
    <row r="1444" spans="1:7">
      <c r="A1444" s="549"/>
      <c r="B1444" s="550"/>
      <c r="C1444" s="551"/>
      <c r="D1444" s="552"/>
      <c r="E1444" s="553"/>
      <c r="F1444" s="525"/>
      <c r="G1444" s="560"/>
    </row>
    <row r="1445" spans="1:7">
      <c r="A1445" s="549"/>
      <c r="B1445" s="550"/>
      <c r="C1445" s="551"/>
      <c r="D1445" s="552"/>
      <c r="E1445" s="553"/>
      <c r="F1445" s="525"/>
      <c r="G1445" s="560"/>
    </row>
    <row r="1446" spans="1:7">
      <c r="A1446" s="549"/>
      <c r="B1446" s="550"/>
      <c r="C1446" s="551"/>
      <c r="D1446" s="552"/>
      <c r="E1446" s="553"/>
      <c r="F1446" s="525"/>
      <c r="G1446" s="560"/>
    </row>
    <row r="1447" spans="1:7">
      <c r="A1447" s="549"/>
      <c r="B1447" s="550"/>
      <c r="C1447" s="551"/>
      <c r="D1447" s="552"/>
      <c r="E1447" s="553"/>
      <c r="F1447" s="525"/>
      <c r="G1447" s="560"/>
    </row>
    <row r="1448" spans="1:7">
      <c r="A1448" s="549"/>
      <c r="B1448" s="550"/>
      <c r="C1448" s="551"/>
      <c r="D1448" s="552"/>
      <c r="E1448" s="553"/>
      <c r="F1448" s="525"/>
      <c r="G1448" s="560"/>
    </row>
    <row r="1449" spans="1:7">
      <c r="A1449" s="549"/>
      <c r="B1449" s="550"/>
      <c r="C1449" s="551"/>
      <c r="D1449" s="552"/>
      <c r="E1449" s="553"/>
      <c r="F1449" s="525"/>
      <c r="G1449" s="560"/>
    </row>
    <row r="1450" spans="1:7">
      <c r="A1450" s="549"/>
      <c r="B1450" s="550"/>
      <c r="C1450" s="551"/>
      <c r="D1450" s="552"/>
      <c r="E1450" s="553"/>
      <c r="F1450" s="525"/>
      <c r="G1450" s="560"/>
    </row>
    <row r="1451" spans="1:7">
      <c r="A1451" s="549"/>
      <c r="B1451" s="550"/>
      <c r="C1451" s="551"/>
      <c r="D1451" s="552"/>
      <c r="E1451" s="553"/>
      <c r="F1451" s="525"/>
      <c r="G1451" s="560"/>
    </row>
    <row r="1452" spans="1:7">
      <c r="A1452" s="549"/>
      <c r="B1452" s="550"/>
      <c r="C1452" s="551"/>
      <c r="D1452" s="552"/>
      <c r="E1452" s="553"/>
      <c r="F1452" s="525"/>
      <c r="G1452" s="560"/>
    </row>
    <row r="1453" spans="1:7">
      <c r="A1453" s="549"/>
      <c r="B1453" s="550"/>
      <c r="C1453" s="551"/>
      <c r="D1453" s="552"/>
      <c r="E1453" s="553"/>
      <c r="F1453" s="525"/>
      <c r="G1453" s="560"/>
    </row>
    <row r="1454" spans="1:7">
      <c r="A1454" s="549"/>
      <c r="B1454" s="550"/>
      <c r="C1454" s="551"/>
      <c r="D1454" s="552"/>
      <c r="E1454" s="553"/>
      <c r="F1454" s="525"/>
      <c r="G1454" s="560"/>
    </row>
    <row r="1455" spans="1:7">
      <c r="A1455" s="549"/>
      <c r="B1455" s="550"/>
      <c r="C1455" s="551"/>
      <c r="D1455" s="552"/>
      <c r="E1455" s="553"/>
      <c r="F1455" s="525"/>
      <c r="G1455" s="560"/>
    </row>
    <row r="1456" spans="1:7">
      <c r="A1456" s="549"/>
      <c r="B1456" s="550"/>
      <c r="C1456" s="551"/>
      <c r="D1456" s="552"/>
      <c r="E1456" s="553"/>
      <c r="F1456" s="525"/>
      <c r="G1456" s="560"/>
    </row>
    <row r="1457" spans="1:7">
      <c r="A1457" s="549"/>
      <c r="B1457" s="550"/>
      <c r="C1457" s="551"/>
      <c r="D1457" s="552"/>
      <c r="E1457" s="553"/>
      <c r="F1457" s="525"/>
      <c r="G1457" s="560"/>
    </row>
    <row r="1458" spans="1:7">
      <c r="A1458" s="549"/>
      <c r="B1458" s="550"/>
      <c r="C1458" s="551"/>
      <c r="D1458" s="552"/>
      <c r="E1458" s="553"/>
      <c r="F1458" s="525"/>
      <c r="G1458" s="560"/>
    </row>
    <row r="1459" spans="1:7">
      <c r="A1459" s="549"/>
      <c r="B1459" s="550"/>
      <c r="C1459" s="551"/>
      <c r="D1459" s="552"/>
      <c r="E1459" s="553"/>
      <c r="F1459" s="525"/>
      <c r="G1459" s="560"/>
    </row>
    <row r="1460" spans="1:7">
      <c r="A1460" s="549"/>
      <c r="B1460" s="550"/>
      <c r="C1460" s="551"/>
      <c r="D1460" s="552"/>
      <c r="E1460" s="553"/>
      <c r="F1460" s="525"/>
      <c r="G1460" s="560"/>
    </row>
    <row r="1461" spans="1:7">
      <c r="A1461" s="549"/>
      <c r="B1461" s="550"/>
      <c r="C1461" s="551"/>
      <c r="D1461" s="552"/>
      <c r="E1461" s="553"/>
      <c r="F1461" s="525"/>
      <c r="G1461" s="560"/>
    </row>
    <row r="1462" spans="1:7">
      <c r="A1462" s="549"/>
      <c r="B1462" s="550"/>
      <c r="C1462" s="551"/>
      <c r="D1462" s="552"/>
      <c r="E1462" s="553"/>
      <c r="F1462" s="525"/>
      <c r="G1462" s="560"/>
    </row>
    <row r="1463" spans="1:7">
      <c r="A1463" s="549"/>
      <c r="B1463" s="550"/>
      <c r="C1463" s="551"/>
      <c r="D1463" s="552"/>
      <c r="E1463" s="553"/>
      <c r="F1463" s="525"/>
      <c r="G1463" s="560"/>
    </row>
    <row r="1464" spans="1:7">
      <c r="A1464" s="549"/>
      <c r="B1464" s="550"/>
      <c r="C1464" s="551"/>
      <c r="D1464" s="552"/>
      <c r="E1464" s="553"/>
      <c r="F1464" s="525"/>
      <c r="G1464" s="560"/>
    </row>
    <row r="1465" spans="1:7">
      <c r="A1465" s="549"/>
      <c r="B1465" s="550"/>
      <c r="C1465" s="551"/>
      <c r="D1465" s="552"/>
      <c r="E1465" s="553"/>
      <c r="F1465" s="525"/>
      <c r="G1465" s="560"/>
    </row>
    <row r="1466" spans="1:7">
      <c r="A1466" s="549"/>
      <c r="B1466" s="550"/>
      <c r="C1466" s="551"/>
      <c r="D1466" s="552"/>
      <c r="E1466" s="553"/>
      <c r="F1466" s="525"/>
      <c r="G1466" s="560"/>
    </row>
    <row r="1467" spans="1:7">
      <c r="A1467" s="549"/>
      <c r="B1467" s="550"/>
      <c r="C1467" s="551"/>
      <c r="D1467" s="552"/>
      <c r="E1467" s="553"/>
      <c r="F1467" s="525"/>
      <c r="G1467" s="560"/>
    </row>
    <row r="1468" spans="1:7">
      <c r="A1468" s="549"/>
      <c r="B1468" s="550"/>
      <c r="C1468" s="551"/>
      <c r="D1468" s="552"/>
      <c r="E1468" s="553"/>
      <c r="F1468" s="525"/>
      <c r="G1468" s="560"/>
    </row>
    <row r="1469" spans="1:7">
      <c r="A1469" s="549"/>
      <c r="B1469" s="550"/>
      <c r="C1469" s="551"/>
      <c r="D1469" s="552"/>
      <c r="E1469" s="553"/>
      <c r="F1469" s="525"/>
      <c r="G1469" s="560"/>
    </row>
    <row r="1470" spans="1:7">
      <c r="A1470" s="549"/>
      <c r="B1470" s="550"/>
      <c r="C1470" s="551"/>
      <c r="D1470" s="552"/>
      <c r="E1470" s="553"/>
      <c r="F1470" s="525"/>
      <c r="G1470" s="560"/>
    </row>
    <row r="1471" spans="1:7">
      <c r="A1471" s="549"/>
      <c r="B1471" s="550"/>
      <c r="C1471" s="551"/>
      <c r="D1471" s="552"/>
      <c r="E1471" s="553"/>
      <c r="F1471" s="525"/>
      <c r="G1471" s="560"/>
    </row>
    <row r="1472" spans="1:7">
      <c r="A1472" s="549"/>
      <c r="B1472" s="550"/>
      <c r="C1472" s="551"/>
      <c r="D1472" s="552"/>
      <c r="E1472" s="553"/>
      <c r="F1472" s="525"/>
      <c r="G1472" s="560"/>
    </row>
    <row r="1473" spans="1:7">
      <c r="A1473" s="549"/>
      <c r="B1473" s="550"/>
      <c r="C1473" s="551"/>
      <c r="D1473" s="552"/>
      <c r="E1473" s="553"/>
      <c r="F1473" s="525"/>
      <c r="G1473" s="560"/>
    </row>
    <row r="1474" spans="1:7">
      <c r="A1474" s="549"/>
      <c r="B1474" s="550"/>
      <c r="C1474" s="551"/>
      <c r="D1474" s="552"/>
      <c r="E1474" s="553"/>
      <c r="F1474" s="525"/>
      <c r="G1474" s="560"/>
    </row>
    <row r="1475" spans="1:7">
      <c r="A1475" s="549"/>
      <c r="B1475" s="550"/>
      <c r="C1475" s="551"/>
      <c r="D1475" s="552"/>
      <c r="E1475" s="553"/>
      <c r="F1475" s="525"/>
      <c r="G1475" s="560"/>
    </row>
    <row r="1476" spans="1:7">
      <c r="A1476" s="549"/>
      <c r="B1476" s="550"/>
      <c r="C1476" s="551"/>
      <c r="D1476" s="552"/>
      <c r="E1476" s="553"/>
      <c r="F1476" s="525"/>
      <c r="G1476" s="560"/>
    </row>
    <row r="1477" spans="1:7">
      <c r="A1477" s="549"/>
      <c r="B1477" s="550"/>
      <c r="C1477" s="551"/>
      <c r="D1477" s="552"/>
      <c r="E1477" s="553"/>
      <c r="F1477" s="525"/>
      <c r="G1477" s="560"/>
    </row>
    <row r="1478" spans="1:7">
      <c r="A1478" s="549"/>
      <c r="B1478" s="550"/>
      <c r="C1478" s="551"/>
      <c r="D1478" s="552"/>
      <c r="E1478" s="553"/>
      <c r="F1478" s="525"/>
      <c r="G1478" s="560"/>
    </row>
    <row r="1479" spans="1:7">
      <c r="A1479" s="549"/>
      <c r="B1479" s="550"/>
      <c r="C1479" s="551"/>
      <c r="D1479" s="552"/>
      <c r="E1479" s="553"/>
      <c r="F1479" s="525"/>
      <c r="G1479" s="560"/>
    </row>
    <row r="1480" spans="1:7">
      <c r="A1480" s="549"/>
      <c r="B1480" s="550"/>
      <c r="C1480" s="551"/>
      <c r="D1480" s="552"/>
      <c r="E1480" s="553"/>
      <c r="F1480" s="525"/>
      <c r="G1480" s="560"/>
    </row>
    <row r="1481" spans="1:7">
      <c r="A1481" s="549"/>
      <c r="B1481" s="550"/>
      <c r="C1481" s="551"/>
      <c r="D1481" s="552"/>
      <c r="E1481" s="553"/>
      <c r="F1481" s="525"/>
      <c r="G1481" s="560"/>
    </row>
    <row r="1482" spans="1:7">
      <c r="A1482" s="549"/>
      <c r="B1482" s="550"/>
      <c r="C1482" s="551"/>
      <c r="D1482" s="552"/>
      <c r="E1482" s="553"/>
      <c r="F1482" s="525"/>
      <c r="G1482" s="560"/>
    </row>
    <row r="1483" spans="1:7">
      <c r="A1483" s="549"/>
      <c r="B1483" s="550"/>
      <c r="C1483" s="551"/>
      <c r="D1483" s="552"/>
      <c r="E1483" s="553"/>
      <c r="F1483" s="525"/>
      <c r="G1483" s="560"/>
    </row>
    <row r="1484" spans="1:7">
      <c r="A1484" s="549"/>
      <c r="B1484" s="550"/>
      <c r="C1484" s="551"/>
      <c r="D1484" s="552"/>
      <c r="E1484" s="553"/>
      <c r="F1484" s="525"/>
      <c r="G1484" s="560"/>
    </row>
    <row r="1485" spans="1:7">
      <c r="A1485" s="549"/>
      <c r="B1485" s="550"/>
      <c r="C1485" s="551"/>
      <c r="D1485" s="552"/>
      <c r="E1485" s="553"/>
      <c r="F1485" s="525"/>
      <c r="G1485" s="560"/>
    </row>
    <row r="1486" spans="1:7">
      <c r="A1486" s="549"/>
      <c r="B1486" s="550"/>
      <c r="C1486" s="551"/>
      <c r="D1486" s="552"/>
      <c r="E1486" s="553"/>
      <c r="F1486" s="525"/>
      <c r="G1486" s="560"/>
    </row>
    <row r="1487" spans="1:7">
      <c r="A1487" s="549"/>
      <c r="B1487" s="550"/>
      <c r="C1487" s="551"/>
      <c r="D1487" s="552"/>
      <c r="E1487" s="553"/>
      <c r="F1487" s="525"/>
      <c r="G1487" s="560"/>
    </row>
    <row r="1488" spans="1:7">
      <c r="A1488" s="549"/>
      <c r="B1488" s="550"/>
      <c r="C1488" s="551"/>
      <c r="D1488" s="552"/>
      <c r="E1488" s="553"/>
      <c r="F1488" s="525"/>
      <c r="G1488" s="560"/>
    </row>
    <row r="1489" spans="1:7">
      <c r="A1489" s="549"/>
      <c r="B1489" s="550"/>
      <c r="C1489" s="551"/>
      <c r="D1489" s="552"/>
      <c r="E1489" s="553"/>
      <c r="F1489" s="525"/>
      <c r="G1489" s="560"/>
    </row>
    <row r="1490" spans="1:7">
      <c r="A1490" s="549"/>
      <c r="B1490" s="550"/>
      <c r="C1490" s="551"/>
      <c r="D1490" s="552"/>
      <c r="E1490" s="553"/>
      <c r="F1490" s="525"/>
      <c r="G1490" s="560"/>
    </row>
    <row r="1491" spans="1:7">
      <c r="A1491" s="549"/>
      <c r="B1491" s="550"/>
      <c r="C1491" s="551"/>
      <c r="D1491" s="552"/>
      <c r="E1491" s="553"/>
      <c r="F1491" s="525"/>
      <c r="G1491" s="560"/>
    </row>
    <row r="1492" spans="1:7">
      <c r="A1492" s="549"/>
      <c r="B1492" s="550"/>
      <c r="C1492" s="551"/>
      <c r="D1492" s="552"/>
      <c r="E1492" s="553"/>
      <c r="F1492" s="525"/>
      <c r="G1492" s="560"/>
    </row>
    <row r="1493" spans="1:7">
      <c r="A1493" s="549"/>
      <c r="B1493" s="550"/>
      <c r="C1493" s="551"/>
      <c r="D1493" s="552"/>
      <c r="E1493" s="553"/>
      <c r="F1493" s="525"/>
      <c r="G1493" s="560"/>
    </row>
    <row r="1494" spans="1:7">
      <c r="A1494" s="549"/>
      <c r="B1494" s="550"/>
      <c r="C1494" s="551"/>
      <c r="D1494" s="552"/>
      <c r="E1494" s="553"/>
      <c r="F1494" s="525"/>
      <c r="G1494" s="560"/>
    </row>
    <row r="1495" spans="1:7">
      <c r="A1495" s="549"/>
      <c r="B1495" s="550"/>
      <c r="C1495" s="551"/>
      <c r="D1495" s="552"/>
      <c r="E1495" s="553"/>
      <c r="F1495" s="525"/>
      <c r="G1495" s="560"/>
    </row>
    <row r="1496" spans="1:7">
      <c r="A1496" s="549"/>
      <c r="B1496" s="550"/>
      <c r="C1496" s="551"/>
      <c r="D1496" s="552"/>
      <c r="E1496" s="553"/>
      <c r="F1496" s="525"/>
      <c r="G1496" s="560"/>
    </row>
    <row r="1497" spans="1:7">
      <c r="A1497" s="549"/>
      <c r="B1497" s="550"/>
      <c r="C1497" s="551"/>
      <c r="D1497" s="552"/>
      <c r="E1497" s="553"/>
      <c r="F1497" s="525"/>
      <c r="G1497" s="560"/>
    </row>
    <row r="1498" spans="1:7">
      <c r="A1498" s="549"/>
      <c r="B1498" s="550"/>
      <c r="C1498" s="551"/>
      <c r="D1498" s="552"/>
      <c r="E1498" s="553"/>
      <c r="F1498" s="525"/>
      <c r="G1498" s="560"/>
    </row>
    <row r="1499" spans="1:7">
      <c r="A1499" s="549"/>
      <c r="B1499" s="550"/>
      <c r="C1499" s="551"/>
      <c r="D1499" s="552"/>
      <c r="E1499" s="553"/>
      <c r="F1499" s="525"/>
      <c r="G1499" s="560"/>
    </row>
    <row r="1500" spans="1:7">
      <c r="A1500" s="549"/>
      <c r="B1500" s="550"/>
      <c r="C1500" s="551"/>
      <c r="D1500" s="552"/>
      <c r="E1500" s="553"/>
      <c r="F1500" s="525"/>
      <c r="G1500" s="560"/>
    </row>
    <row r="1501" spans="1:7">
      <c r="A1501" s="549"/>
      <c r="B1501" s="550"/>
      <c r="C1501" s="551"/>
      <c r="D1501" s="552"/>
      <c r="E1501" s="553"/>
      <c r="F1501" s="525"/>
      <c r="G1501" s="560"/>
    </row>
    <row r="1502" spans="1:7">
      <c r="A1502" s="549"/>
      <c r="B1502" s="550"/>
      <c r="C1502" s="551"/>
      <c r="D1502" s="552"/>
      <c r="E1502" s="553"/>
      <c r="F1502" s="525"/>
      <c r="G1502" s="560"/>
    </row>
    <row r="1503" spans="1:7">
      <c r="A1503" s="549"/>
      <c r="B1503" s="550"/>
      <c r="C1503" s="551"/>
      <c r="D1503" s="552"/>
      <c r="E1503" s="553"/>
      <c r="F1503" s="525"/>
      <c r="G1503" s="560"/>
    </row>
    <row r="1504" spans="1:7">
      <c r="A1504" s="549"/>
      <c r="B1504" s="550"/>
      <c r="C1504" s="551"/>
      <c r="D1504" s="552"/>
      <c r="E1504" s="553"/>
      <c r="F1504" s="525"/>
      <c r="G1504" s="560"/>
    </row>
    <row r="1505" spans="1:7">
      <c r="A1505" s="549"/>
      <c r="B1505" s="550"/>
      <c r="C1505" s="551"/>
      <c r="D1505" s="552"/>
      <c r="E1505" s="553"/>
      <c r="F1505" s="525"/>
      <c r="G1505" s="560"/>
    </row>
    <row r="1506" spans="1:7">
      <c r="A1506" s="549"/>
      <c r="B1506" s="550"/>
      <c r="C1506" s="551"/>
      <c r="D1506" s="552"/>
      <c r="E1506" s="553"/>
      <c r="F1506" s="525"/>
      <c r="G1506" s="560"/>
    </row>
    <row r="1507" spans="1:7">
      <c r="A1507" s="549"/>
      <c r="B1507" s="550"/>
      <c r="C1507" s="551"/>
      <c r="D1507" s="552"/>
      <c r="E1507" s="553"/>
      <c r="F1507" s="525"/>
      <c r="G1507" s="560"/>
    </row>
    <row r="1508" spans="1:7">
      <c r="A1508" s="549"/>
      <c r="B1508" s="550"/>
      <c r="C1508" s="551"/>
      <c r="D1508" s="552"/>
      <c r="E1508" s="553"/>
      <c r="F1508" s="525"/>
      <c r="G1508" s="560"/>
    </row>
    <row r="1509" spans="1:7">
      <c r="A1509" s="549"/>
      <c r="B1509" s="550"/>
      <c r="C1509" s="551"/>
      <c r="D1509" s="552"/>
      <c r="E1509" s="553"/>
      <c r="F1509" s="525"/>
      <c r="G1509" s="560"/>
    </row>
    <row r="1510" spans="1:7">
      <c r="A1510" s="549"/>
      <c r="B1510" s="550"/>
      <c r="C1510" s="551"/>
      <c r="D1510" s="552"/>
      <c r="E1510" s="553"/>
      <c r="F1510" s="525"/>
      <c r="G1510" s="560"/>
    </row>
    <row r="1511" spans="1:7">
      <c r="A1511" s="549"/>
      <c r="B1511" s="550"/>
      <c r="C1511" s="551"/>
      <c r="D1511" s="552"/>
      <c r="E1511" s="553"/>
      <c r="F1511" s="525"/>
      <c r="G1511" s="560"/>
    </row>
    <row r="1512" spans="1:7">
      <c r="A1512" s="549"/>
      <c r="B1512" s="550"/>
      <c r="C1512" s="551"/>
      <c r="D1512" s="552"/>
      <c r="E1512" s="553"/>
      <c r="F1512" s="525"/>
      <c r="G1512" s="560"/>
    </row>
    <row r="1513" spans="1:7">
      <c r="A1513" s="549"/>
      <c r="B1513" s="550"/>
      <c r="C1513" s="551"/>
      <c r="D1513" s="552"/>
      <c r="E1513" s="553"/>
      <c r="F1513" s="525"/>
      <c r="G1513" s="560"/>
    </row>
    <row r="1514" spans="1:7">
      <c r="A1514" s="549"/>
      <c r="B1514" s="550"/>
      <c r="C1514" s="551"/>
      <c r="D1514" s="552"/>
      <c r="E1514" s="553"/>
      <c r="F1514" s="525"/>
      <c r="G1514" s="560"/>
    </row>
    <row r="1515" spans="1:7">
      <c r="A1515" s="549"/>
      <c r="B1515" s="550"/>
      <c r="C1515" s="551"/>
      <c r="D1515" s="552"/>
      <c r="E1515" s="553"/>
      <c r="F1515" s="525"/>
      <c r="G1515" s="560"/>
    </row>
    <row r="1516" spans="1:7">
      <c r="A1516" s="549"/>
      <c r="B1516" s="550"/>
      <c r="C1516" s="551"/>
      <c r="D1516" s="552"/>
      <c r="E1516" s="553"/>
      <c r="F1516" s="525"/>
      <c r="G1516" s="560"/>
    </row>
    <row r="1517" spans="1:7">
      <c r="A1517" s="549"/>
      <c r="B1517" s="550"/>
      <c r="C1517" s="551"/>
      <c r="D1517" s="552"/>
      <c r="E1517" s="553"/>
      <c r="F1517" s="525"/>
      <c r="G1517" s="560"/>
    </row>
    <row r="1518" spans="1:7">
      <c r="A1518" s="549"/>
      <c r="B1518" s="550"/>
      <c r="C1518" s="551"/>
      <c r="D1518" s="552"/>
      <c r="E1518" s="553"/>
      <c r="F1518" s="525"/>
      <c r="G1518" s="560"/>
    </row>
    <row r="1519" spans="1:7">
      <c r="A1519" s="549"/>
      <c r="B1519" s="550"/>
      <c r="C1519" s="551"/>
      <c r="D1519" s="552"/>
      <c r="E1519" s="553"/>
      <c r="F1519" s="525"/>
      <c r="G1519" s="560"/>
    </row>
    <row r="1520" spans="1:7">
      <c r="A1520" s="549"/>
      <c r="B1520" s="550"/>
      <c r="C1520" s="551"/>
      <c r="D1520" s="552"/>
      <c r="E1520" s="553"/>
      <c r="F1520" s="525"/>
      <c r="G1520" s="560"/>
    </row>
    <row r="1521" spans="1:7">
      <c r="A1521" s="549"/>
      <c r="B1521" s="550"/>
      <c r="C1521" s="551"/>
      <c r="D1521" s="552"/>
      <c r="E1521" s="553"/>
      <c r="F1521" s="525"/>
      <c r="G1521" s="560"/>
    </row>
    <row r="1522" spans="1:7">
      <c r="A1522" s="549"/>
      <c r="B1522" s="550"/>
      <c r="C1522" s="551"/>
      <c r="D1522" s="552"/>
      <c r="E1522" s="553"/>
      <c r="F1522" s="525"/>
      <c r="G1522" s="560"/>
    </row>
    <row r="1523" spans="1:7">
      <c r="A1523" s="549"/>
      <c r="B1523" s="550"/>
      <c r="C1523" s="551"/>
      <c r="D1523" s="552"/>
      <c r="E1523" s="553"/>
      <c r="F1523" s="525"/>
      <c r="G1523" s="560"/>
    </row>
    <row r="1524" spans="1:7">
      <c r="A1524" s="549"/>
      <c r="B1524" s="550"/>
      <c r="C1524" s="551"/>
      <c r="D1524" s="552"/>
      <c r="E1524" s="553"/>
      <c r="F1524" s="525"/>
      <c r="G1524" s="560"/>
    </row>
    <row r="1525" spans="1:7">
      <c r="A1525" s="549"/>
      <c r="B1525" s="550"/>
      <c r="C1525" s="551"/>
      <c r="D1525" s="552"/>
      <c r="E1525" s="553"/>
      <c r="F1525" s="525"/>
      <c r="G1525" s="560"/>
    </row>
    <row r="1526" spans="1:7">
      <c r="A1526" s="549"/>
      <c r="B1526" s="550"/>
      <c r="C1526" s="551"/>
      <c r="D1526" s="552"/>
      <c r="E1526" s="553"/>
      <c r="F1526" s="525"/>
      <c r="G1526" s="560"/>
    </row>
    <row r="1527" spans="1:7">
      <c r="A1527" s="549"/>
      <c r="B1527" s="550"/>
      <c r="C1527" s="551"/>
      <c r="D1527" s="552"/>
      <c r="E1527" s="553"/>
      <c r="F1527" s="525"/>
      <c r="G1527" s="560"/>
    </row>
    <row r="1528" spans="1:7">
      <c r="A1528" s="549"/>
      <c r="B1528" s="550"/>
      <c r="C1528" s="551"/>
      <c r="D1528" s="552"/>
      <c r="E1528" s="553"/>
      <c r="F1528" s="525"/>
      <c r="G1528" s="560"/>
    </row>
    <row r="1529" spans="1:7">
      <c r="A1529" s="549"/>
      <c r="B1529" s="550"/>
      <c r="C1529" s="551"/>
      <c r="D1529" s="552"/>
      <c r="E1529" s="553"/>
      <c r="F1529" s="525"/>
      <c r="G1529" s="560"/>
    </row>
    <row r="1530" spans="1:7">
      <c r="A1530" s="549"/>
      <c r="B1530" s="550"/>
      <c r="C1530" s="551"/>
      <c r="D1530" s="552"/>
      <c r="E1530" s="553"/>
      <c r="F1530" s="525"/>
      <c r="G1530" s="560"/>
    </row>
    <row r="1531" spans="1:7">
      <c r="A1531" s="549"/>
      <c r="B1531" s="550"/>
      <c r="C1531" s="551"/>
      <c r="D1531" s="552"/>
      <c r="E1531" s="553"/>
      <c r="F1531" s="525"/>
      <c r="G1531" s="560"/>
    </row>
    <row r="1532" spans="1:7">
      <c r="A1532" s="549"/>
      <c r="B1532" s="550"/>
      <c r="C1532" s="551"/>
      <c r="D1532" s="552"/>
      <c r="E1532" s="553"/>
      <c r="F1532" s="525"/>
      <c r="G1532" s="560"/>
    </row>
    <row r="1533" spans="1:7">
      <c r="A1533" s="549"/>
      <c r="B1533" s="550"/>
      <c r="C1533" s="551"/>
      <c r="D1533" s="552"/>
      <c r="E1533" s="553"/>
      <c r="F1533" s="525"/>
      <c r="G1533" s="560"/>
    </row>
    <row r="1534" spans="1:7">
      <c r="A1534" s="549"/>
      <c r="B1534" s="550"/>
      <c r="C1534" s="551"/>
      <c r="D1534" s="552"/>
      <c r="E1534" s="553"/>
      <c r="F1534" s="525"/>
      <c r="G1534" s="560"/>
    </row>
    <row r="1535" spans="1:7">
      <c r="A1535" s="549"/>
      <c r="B1535" s="550"/>
      <c r="C1535" s="551"/>
      <c r="D1535" s="552"/>
      <c r="E1535" s="553"/>
      <c r="F1535" s="525"/>
      <c r="G1535" s="560"/>
    </row>
    <row r="1536" spans="1:7">
      <c r="A1536" s="549"/>
      <c r="B1536" s="550"/>
      <c r="C1536" s="551"/>
      <c r="D1536" s="552"/>
      <c r="E1536" s="553"/>
      <c r="F1536" s="525"/>
      <c r="G1536" s="560"/>
    </row>
    <row r="1537" spans="1:7">
      <c r="A1537" s="549"/>
      <c r="B1537" s="550"/>
      <c r="C1537" s="551"/>
      <c r="D1537" s="552"/>
      <c r="E1537" s="553"/>
      <c r="F1537" s="525"/>
      <c r="G1537" s="560"/>
    </row>
    <row r="1538" spans="1:7">
      <c r="A1538" s="549"/>
      <c r="B1538" s="550"/>
      <c r="C1538" s="551"/>
      <c r="D1538" s="552"/>
      <c r="E1538" s="553"/>
      <c r="F1538" s="525"/>
      <c r="G1538" s="560"/>
    </row>
    <row r="1539" spans="1:7">
      <c r="A1539" s="549"/>
      <c r="B1539" s="550"/>
      <c r="C1539" s="551"/>
      <c r="D1539" s="552"/>
      <c r="E1539" s="553"/>
      <c r="F1539" s="525"/>
      <c r="G1539" s="560"/>
    </row>
    <row r="1540" spans="1:7">
      <c r="A1540" s="549"/>
      <c r="B1540" s="550"/>
      <c r="C1540" s="551"/>
      <c r="D1540" s="552"/>
      <c r="E1540" s="553"/>
      <c r="F1540" s="525"/>
      <c r="G1540" s="560"/>
    </row>
    <row r="1541" spans="1:7">
      <c r="A1541" s="549"/>
      <c r="B1541" s="550"/>
      <c r="C1541" s="551"/>
      <c r="D1541" s="552"/>
      <c r="E1541" s="553"/>
      <c r="F1541" s="525"/>
      <c r="G1541" s="560"/>
    </row>
    <row r="1542" spans="1:7">
      <c r="A1542" s="549"/>
      <c r="B1542" s="550"/>
      <c r="C1542" s="551"/>
      <c r="D1542" s="552"/>
      <c r="E1542" s="553"/>
      <c r="F1542" s="525"/>
      <c r="G1542" s="560"/>
    </row>
    <row r="1543" spans="1:7">
      <c r="A1543" s="549"/>
      <c r="B1543" s="550"/>
      <c r="C1543" s="551"/>
      <c r="D1543" s="552"/>
      <c r="E1543" s="553"/>
      <c r="F1543" s="525"/>
      <c r="G1543" s="560"/>
    </row>
    <row r="1544" spans="1:7">
      <c r="A1544" s="549"/>
      <c r="B1544" s="550"/>
      <c r="C1544" s="551"/>
      <c r="D1544" s="552"/>
      <c r="E1544" s="553"/>
      <c r="F1544" s="525"/>
      <c r="G1544" s="560"/>
    </row>
    <row r="1545" spans="1:7">
      <c r="A1545" s="549"/>
      <c r="B1545" s="550"/>
      <c r="C1545" s="551"/>
      <c r="D1545" s="552"/>
      <c r="E1545" s="553"/>
      <c r="F1545" s="525"/>
      <c r="G1545" s="560"/>
    </row>
    <row r="1546" spans="1:7">
      <c r="A1546" s="549"/>
      <c r="B1546" s="550"/>
      <c r="C1546" s="551"/>
      <c r="D1546" s="552"/>
      <c r="E1546" s="553"/>
      <c r="F1546" s="525"/>
      <c r="G1546" s="560"/>
    </row>
    <row r="1547" spans="1:7">
      <c r="A1547" s="549"/>
      <c r="B1547" s="550"/>
      <c r="C1547" s="551"/>
      <c r="D1547" s="552"/>
      <c r="E1547" s="553"/>
      <c r="F1547" s="525"/>
      <c r="G1547" s="560"/>
    </row>
    <row r="1548" spans="1:7">
      <c r="A1548" s="549"/>
      <c r="B1548" s="550"/>
      <c r="C1548" s="551"/>
      <c r="D1548" s="552"/>
      <c r="E1548" s="553"/>
      <c r="F1548" s="525"/>
      <c r="G1548" s="560"/>
    </row>
    <row r="1549" spans="1:7">
      <c r="A1549" s="549"/>
      <c r="B1549" s="550"/>
      <c r="C1549" s="551"/>
      <c r="D1549" s="552"/>
      <c r="E1549" s="553"/>
      <c r="F1549" s="525"/>
      <c r="G1549" s="560"/>
    </row>
    <row r="1550" spans="1:7">
      <c r="A1550" s="549"/>
      <c r="B1550" s="550"/>
      <c r="C1550" s="551"/>
      <c r="D1550" s="552"/>
      <c r="E1550" s="553"/>
      <c r="F1550" s="525"/>
      <c r="G1550" s="560"/>
    </row>
    <row r="1551" spans="1:7">
      <c r="A1551" s="549"/>
      <c r="B1551" s="550"/>
      <c r="C1551" s="551"/>
      <c r="D1551" s="552"/>
      <c r="E1551" s="553"/>
      <c r="F1551" s="525"/>
      <c r="G1551" s="560"/>
    </row>
    <row r="1552" spans="1:7">
      <c r="A1552" s="549"/>
      <c r="B1552" s="550"/>
      <c r="C1552" s="551"/>
      <c r="D1552" s="552"/>
      <c r="E1552" s="553"/>
      <c r="F1552" s="525"/>
      <c r="G1552" s="560"/>
    </row>
    <row r="1553" spans="1:7">
      <c r="A1553" s="549"/>
      <c r="B1553" s="550"/>
      <c r="C1553" s="551"/>
      <c r="D1553" s="552"/>
      <c r="E1553" s="553"/>
      <c r="F1553" s="525"/>
      <c r="G1553" s="560"/>
    </row>
    <row r="1554" spans="1:7">
      <c r="A1554" s="549"/>
      <c r="B1554" s="550"/>
      <c r="C1554" s="551"/>
      <c r="D1554" s="552"/>
      <c r="E1554" s="553"/>
      <c r="F1554" s="525"/>
      <c r="G1554" s="560"/>
    </row>
    <row r="1555" spans="1:7">
      <c r="A1555" s="549"/>
      <c r="B1555" s="550"/>
      <c r="C1555" s="551"/>
      <c r="D1555" s="552"/>
      <c r="E1555" s="553"/>
      <c r="F1555" s="525"/>
      <c r="G1555" s="560"/>
    </row>
    <row r="1556" spans="1:7">
      <c r="A1556" s="549"/>
      <c r="B1556" s="550"/>
      <c r="C1556" s="551"/>
      <c r="D1556" s="552"/>
      <c r="E1556" s="553"/>
      <c r="F1556" s="525"/>
      <c r="G1556" s="560"/>
    </row>
    <row r="1557" spans="1:7">
      <c r="A1557" s="549"/>
      <c r="B1557" s="550"/>
      <c r="C1557" s="551"/>
      <c r="D1557" s="552"/>
      <c r="E1557" s="553"/>
      <c r="F1557" s="525"/>
      <c r="G1557" s="560"/>
    </row>
    <row r="1558" spans="1:7">
      <c r="A1558" s="549"/>
      <c r="B1558" s="550"/>
      <c r="C1558" s="551"/>
      <c r="D1558" s="552"/>
      <c r="E1558" s="553"/>
      <c r="F1558" s="525"/>
      <c r="G1558" s="560"/>
    </row>
    <row r="1559" spans="1:7">
      <c r="A1559" s="549"/>
      <c r="B1559" s="550"/>
      <c r="C1559" s="551"/>
      <c r="D1559" s="552"/>
      <c r="E1559" s="553"/>
      <c r="F1559" s="525"/>
      <c r="G1559" s="560"/>
    </row>
    <row r="1560" spans="1:7">
      <c r="A1560" s="549"/>
      <c r="B1560" s="550"/>
      <c r="C1560" s="551"/>
      <c r="D1560" s="552"/>
      <c r="E1560" s="553"/>
      <c r="F1560" s="525"/>
      <c r="G1560" s="560"/>
    </row>
    <row r="1561" spans="1:7">
      <c r="A1561" s="549"/>
      <c r="B1561" s="550"/>
      <c r="C1561" s="551"/>
      <c r="D1561" s="552"/>
      <c r="E1561" s="553"/>
      <c r="F1561" s="525"/>
      <c r="G1561" s="560"/>
    </row>
    <row r="1562" spans="1:7">
      <c r="A1562" s="549"/>
      <c r="B1562" s="550"/>
      <c r="C1562" s="551"/>
      <c r="D1562" s="552"/>
      <c r="E1562" s="553"/>
      <c r="F1562" s="525"/>
      <c r="G1562" s="560"/>
    </row>
    <row r="1563" spans="1:7">
      <c r="A1563" s="549"/>
      <c r="B1563" s="550"/>
      <c r="C1563" s="551"/>
      <c r="D1563" s="552"/>
      <c r="E1563" s="553"/>
      <c r="F1563" s="525"/>
      <c r="G1563" s="560"/>
    </row>
    <row r="1564" spans="1:7">
      <c r="A1564" s="549"/>
      <c r="B1564" s="550"/>
      <c r="C1564" s="551"/>
      <c r="D1564" s="552"/>
      <c r="E1564" s="553"/>
      <c r="F1564" s="525"/>
      <c r="G1564" s="560"/>
    </row>
    <row r="1565" spans="1:7">
      <c r="A1565" s="549"/>
      <c r="B1565" s="550"/>
      <c r="C1565" s="551"/>
      <c r="D1565" s="552"/>
      <c r="E1565" s="553"/>
      <c r="F1565" s="525"/>
      <c r="G1565" s="560"/>
    </row>
    <row r="1566" spans="1:7">
      <c r="A1566" s="549"/>
      <c r="B1566" s="550"/>
      <c r="C1566" s="551"/>
      <c r="D1566" s="552"/>
      <c r="E1566" s="553"/>
      <c r="F1566" s="525"/>
      <c r="G1566" s="560"/>
    </row>
    <row r="1567" spans="1:7">
      <c r="A1567" s="549"/>
      <c r="B1567" s="550"/>
      <c r="C1567" s="551"/>
      <c r="D1567" s="552"/>
      <c r="E1567" s="553"/>
      <c r="F1567" s="525"/>
      <c r="G1567" s="560"/>
    </row>
    <row r="1568" spans="1:7">
      <c r="A1568" s="549"/>
      <c r="B1568" s="550"/>
      <c r="C1568" s="551"/>
      <c r="D1568" s="552"/>
      <c r="E1568" s="553"/>
      <c r="F1568" s="525"/>
      <c r="G1568" s="560"/>
    </row>
    <row r="1569" spans="1:7">
      <c r="A1569" s="549"/>
      <c r="B1569" s="550"/>
      <c r="C1569" s="551"/>
      <c r="D1569" s="552"/>
      <c r="E1569" s="553"/>
      <c r="F1569" s="525"/>
      <c r="G1569" s="560"/>
    </row>
    <row r="1570" spans="1:7">
      <c r="A1570" s="549"/>
      <c r="B1570" s="550"/>
      <c r="C1570" s="551"/>
      <c r="D1570" s="552"/>
      <c r="E1570" s="553"/>
      <c r="F1570" s="525"/>
      <c r="G1570" s="560"/>
    </row>
    <row r="1571" spans="1:7">
      <c r="A1571" s="549"/>
      <c r="B1571" s="550"/>
      <c r="C1571" s="551"/>
      <c r="D1571" s="552"/>
      <c r="E1571" s="553"/>
      <c r="F1571" s="525"/>
      <c r="G1571" s="560"/>
    </row>
    <row r="1572" spans="1:7">
      <c r="A1572" s="549"/>
      <c r="B1572" s="550"/>
      <c r="C1572" s="551"/>
      <c r="D1572" s="552"/>
      <c r="E1572" s="553"/>
      <c r="F1572" s="525"/>
      <c r="G1572" s="560"/>
    </row>
    <row r="1573" spans="1:7">
      <c r="A1573" s="549"/>
      <c r="B1573" s="550"/>
      <c r="C1573" s="551"/>
      <c r="D1573" s="552"/>
      <c r="E1573" s="553"/>
      <c r="F1573" s="525"/>
      <c r="G1573" s="560"/>
    </row>
    <row r="1574" spans="1:7">
      <c r="A1574" s="549"/>
      <c r="B1574" s="550"/>
      <c r="C1574" s="551"/>
      <c r="D1574" s="552"/>
      <c r="E1574" s="553"/>
      <c r="F1574" s="525"/>
      <c r="G1574" s="560"/>
    </row>
    <row r="1575" spans="1:7">
      <c r="A1575" s="549"/>
      <c r="B1575" s="550"/>
      <c r="C1575" s="551"/>
      <c r="D1575" s="552"/>
      <c r="E1575" s="553"/>
      <c r="F1575" s="525"/>
      <c r="G1575" s="560"/>
    </row>
    <row r="1576" spans="1:7">
      <c r="A1576" s="549"/>
      <c r="B1576" s="550"/>
      <c r="C1576" s="551"/>
      <c r="D1576" s="552"/>
      <c r="E1576" s="553"/>
      <c r="F1576" s="525"/>
      <c r="G1576" s="560"/>
    </row>
    <row r="1577" spans="1:7">
      <c r="A1577" s="549"/>
      <c r="B1577" s="550"/>
      <c r="C1577" s="551"/>
      <c r="D1577" s="552"/>
      <c r="E1577" s="553"/>
      <c r="F1577" s="525"/>
      <c r="G1577" s="560"/>
    </row>
    <row r="1578" spans="1:7">
      <c r="A1578" s="549"/>
      <c r="B1578" s="550"/>
      <c r="C1578" s="551"/>
      <c r="D1578" s="552"/>
      <c r="E1578" s="553"/>
      <c r="F1578" s="525"/>
      <c r="G1578" s="560"/>
    </row>
    <row r="1579" spans="1:7">
      <c r="A1579" s="549"/>
      <c r="B1579" s="550"/>
      <c r="C1579" s="551"/>
      <c r="D1579" s="552"/>
      <c r="E1579" s="553"/>
      <c r="F1579" s="525"/>
      <c r="G1579" s="560"/>
    </row>
    <row r="1580" spans="1:7">
      <c r="A1580" s="549"/>
      <c r="B1580" s="550"/>
      <c r="C1580" s="551"/>
      <c r="D1580" s="552"/>
      <c r="E1580" s="553"/>
      <c r="F1580" s="525"/>
      <c r="G1580" s="560"/>
    </row>
    <row r="1581" spans="1:7">
      <c r="A1581" s="549"/>
      <c r="B1581" s="550"/>
      <c r="C1581" s="551"/>
      <c r="D1581" s="552"/>
      <c r="E1581" s="553"/>
      <c r="F1581" s="525"/>
      <c r="G1581" s="560"/>
    </row>
    <row r="1582" spans="1:7">
      <c r="A1582" s="549"/>
      <c r="B1582" s="550"/>
      <c r="C1582" s="551"/>
      <c r="D1582" s="552"/>
      <c r="E1582" s="553"/>
      <c r="F1582" s="525"/>
      <c r="G1582" s="560"/>
    </row>
    <row r="1583" spans="1:7">
      <c r="A1583" s="549"/>
      <c r="B1583" s="550"/>
      <c r="C1583" s="551"/>
      <c r="D1583" s="552"/>
      <c r="E1583" s="553"/>
      <c r="F1583" s="525"/>
      <c r="G1583" s="560"/>
    </row>
    <row r="1584" spans="1:7">
      <c r="A1584" s="549"/>
      <c r="B1584" s="550"/>
      <c r="C1584" s="551"/>
      <c r="D1584" s="552"/>
      <c r="E1584" s="553"/>
      <c r="F1584" s="525"/>
      <c r="G1584" s="560"/>
    </row>
    <row r="1585" spans="1:7">
      <c r="A1585" s="549"/>
      <c r="B1585" s="550"/>
      <c r="C1585" s="551"/>
      <c r="D1585" s="552"/>
      <c r="E1585" s="553"/>
      <c r="F1585" s="525"/>
      <c r="G1585" s="560"/>
    </row>
    <row r="1586" spans="1:7">
      <c r="A1586" s="549"/>
      <c r="B1586" s="550"/>
      <c r="C1586" s="551"/>
      <c r="D1586" s="552"/>
      <c r="E1586" s="553"/>
      <c r="F1586" s="525"/>
      <c r="G1586" s="560"/>
    </row>
    <row r="1587" spans="1:7">
      <c r="A1587" s="549"/>
      <c r="B1587" s="550"/>
      <c r="C1587" s="551"/>
      <c r="D1587" s="552"/>
      <c r="E1587" s="553"/>
      <c r="F1587" s="525"/>
      <c r="G1587" s="560"/>
    </row>
    <row r="1588" spans="1:7">
      <c r="A1588" s="549"/>
      <c r="B1588" s="550"/>
      <c r="C1588" s="551"/>
      <c r="D1588" s="552"/>
      <c r="E1588" s="553"/>
      <c r="F1588" s="525"/>
      <c r="G1588" s="560"/>
    </row>
    <row r="1589" spans="1:7">
      <c r="A1589" s="549"/>
      <c r="B1589" s="550"/>
      <c r="C1589" s="551"/>
      <c r="D1589" s="552"/>
      <c r="E1589" s="553"/>
      <c r="F1589" s="525"/>
      <c r="G1589" s="560"/>
    </row>
    <row r="1590" spans="1:7">
      <c r="A1590" s="549"/>
      <c r="B1590" s="550"/>
      <c r="C1590" s="551"/>
      <c r="D1590" s="552"/>
      <c r="E1590" s="553"/>
      <c r="F1590" s="525"/>
      <c r="G1590" s="560"/>
    </row>
    <row r="1591" spans="1:7">
      <c r="A1591" s="549"/>
      <c r="B1591" s="550"/>
      <c r="C1591" s="551"/>
      <c r="D1591" s="552"/>
      <c r="E1591" s="553"/>
      <c r="F1591" s="525"/>
      <c r="G1591" s="560"/>
    </row>
    <row r="1592" spans="1:7">
      <c r="A1592" s="549"/>
      <c r="B1592" s="550"/>
      <c r="C1592" s="551"/>
      <c r="D1592" s="552"/>
      <c r="E1592" s="553"/>
      <c r="F1592" s="525"/>
      <c r="G1592" s="560"/>
    </row>
    <row r="1593" spans="1:7">
      <c r="A1593" s="549"/>
      <c r="B1593" s="550"/>
      <c r="C1593" s="551"/>
      <c r="D1593" s="552"/>
      <c r="E1593" s="553"/>
      <c r="F1593" s="525"/>
      <c r="G1593" s="560"/>
    </row>
    <row r="1594" spans="1:7">
      <c r="A1594" s="549"/>
      <c r="B1594" s="550"/>
      <c r="C1594" s="551"/>
      <c r="D1594" s="552"/>
      <c r="E1594" s="553"/>
      <c r="F1594" s="525"/>
      <c r="G1594" s="560"/>
    </row>
    <row r="1595" spans="1:7">
      <c r="A1595" s="549"/>
      <c r="B1595" s="550"/>
      <c r="C1595" s="551"/>
      <c r="D1595" s="552"/>
      <c r="E1595" s="553"/>
      <c r="F1595" s="525"/>
      <c r="G1595" s="560"/>
    </row>
    <row r="1596" spans="1:7">
      <c r="A1596" s="549"/>
      <c r="B1596" s="550"/>
      <c r="C1596" s="551"/>
      <c r="D1596" s="552"/>
      <c r="E1596" s="553"/>
      <c r="F1596" s="525"/>
      <c r="G1596" s="560"/>
    </row>
    <row r="1597" spans="1:7">
      <c r="A1597" s="549"/>
      <c r="B1597" s="550"/>
      <c r="C1597" s="551"/>
      <c r="D1597" s="552"/>
      <c r="E1597" s="553"/>
      <c r="F1597" s="525"/>
      <c r="G1597" s="560"/>
    </row>
    <row r="1598" spans="1:7">
      <c r="A1598" s="549"/>
      <c r="B1598" s="550"/>
      <c r="C1598" s="551"/>
      <c r="D1598" s="552"/>
      <c r="E1598" s="553"/>
      <c r="F1598" s="525"/>
      <c r="G1598" s="560"/>
    </row>
    <row r="1599" spans="1:7">
      <c r="A1599" s="549"/>
      <c r="B1599" s="550"/>
      <c r="C1599" s="551"/>
      <c r="D1599" s="552"/>
      <c r="E1599" s="553"/>
      <c r="F1599" s="525"/>
      <c r="G1599" s="560"/>
    </row>
    <row r="1600" spans="1:7">
      <c r="A1600" s="549"/>
      <c r="B1600" s="550"/>
      <c r="C1600" s="551"/>
      <c r="D1600" s="552"/>
      <c r="E1600" s="553"/>
      <c r="F1600" s="525"/>
      <c r="G1600" s="560"/>
    </row>
    <row r="1601" spans="1:7">
      <c r="A1601" s="549"/>
      <c r="B1601" s="550"/>
      <c r="C1601" s="551"/>
      <c r="D1601" s="552"/>
      <c r="E1601" s="553"/>
      <c r="F1601" s="525"/>
      <c r="G1601" s="560"/>
    </row>
    <row r="1602" spans="1:7">
      <c r="A1602" s="549"/>
      <c r="B1602" s="550"/>
      <c r="C1602" s="551"/>
      <c r="D1602" s="552"/>
      <c r="E1602" s="553"/>
      <c r="F1602" s="525"/>
      <c r="G1602" s="560"/>
    </row>
    <row r="1603" spans="1:7">
      <c r="A1603" s="549"/>
      <c r="B1603" s="550"/>
      <c r="C1603" s="551"/>
      <c r="D1603" s="552"/>
      <c r="E1603" s="553"/>
      <c r="F1603" s="525"/>
      <c r="G1603" s="560"/>
    </row>
    <row r="1604" spans="1:7">
      <c r="A1604" s="549"/>
      <c r="B1604" s="550"/>
      <c r="C1604" s="551"/>
      <c r="D1604" s="552"/>
      <c r="E1604" s="553"/>
      <c r="F1604" s="525"/>
      <c r="G1604" s="560"/>
    </row>
    <row r="1605" spans="1:7">
      <c r="A1605" s="549"/>
      <c r="B1605" s="550"/>
      <c r="C1605" s="551"/>
      <c r="D1605" s="552"/>
      <c r="E1605" s="553"/>
      <c r="F1605" s="525"/>
      <c r="G1605" s="560"/>
    </row>
    <row r="1606" spans="1:7">
      <c r="A1606" s="549"/>
      <c r="B1606" s="550"/>
      <c r="C1606" s="551"/>
      <c r="D1606" s="552"/>
      <c r="E1606" s="553"/>
      <c r="F1606" s="525"/>
      <c r="G1606" s="560"/>
    </row>
    <row r="1607" spans="1:7">
      <c r="A1607" s="549"/>
      <c r="B1607" s="550"/>
      <c r="C1607" s="551"/>
      <c r="D1607" s="552"/>
      <c r="E1607" s="553"/>
      <c r="F1607" s="525"/>
      <c r="G1607" s="560"/>
    </row>
    <row r="1608" spans="1:7">
      <c r="A1608" s="549"/>
      <c r="B1608" s="550"/>
      <c r="C1608" s="551"/>
      <c r="D1608" s="552"/>
      <c r="E1608" s="553"/>
      <c r="F1608" s="525"/>
      <c r="G1608" s="560"/>
    </row>
    <row r="1609" spans="1:7">
      <c r="A1609" s="549"/>
      <c r="B1609" s="550"/>
      <c r="C1609" s="551"/>
      <c r="D1609" s="552"/>
      <c r="E1609" s="553"/>
      <c r="F1609" s="525"/>
      <c r="G1609" s="560"/>
    </row>
    <row r="1610" spans="1:7">
      <c r="A1610" s="549"/>
      <c r="B1610" s="550"/>
      <c r="C1610" s="551"/>
      <c r="D1610" s="552"/>
      <c r="E1610" s="553"/>
      <c r="F1610" s="525"/>
      <c r="G1610" s="560"/>
    </row>
    <row r="1611" spans="1:7">
      <c r="A1611" s="549"/>
      <c r="B1611" s="550"/>
      <c r="C1611" s="551"/>
      <c r="D1611" s="552"/>
      <c r="E1611" s="553"/>
      <c r="F1611" s="525"/>
      <c r="G1611" s="560"/>
    </row>
    <row r="1612" spans="1:7">
      <c r="A1612" s="549"/>
      <c r="B1612" s="550"/>
      <c r="C1612" s="551"/>
      <c r="D1612" s="552"/>
      <c r="E1612" s="553"/>
      <c r="F1612" s="525"/>
      <c r="G1612" s="560"/>
    </row>
    <row r="1613" spans="1:7">
      <c r="A1613" s="549"/>
      <c r="B1613" s="550"/>
      <c r="C1613" s="551"/>
      <c r="D1613" s="552"/>
      <c r="E1613" s="553"/>
      <c r="F1613" s="525"/>
      <c r="G1613" s="560"/>
    </row>
    <row r="1614" spans="1:7">
      <c r="A1614" s="549"/>
      <c r="B1614" s="550"/>
      <c r="C1614" s="551"/>
      <c r="D1614" s="552"/>
      <c r="E1614" s="553"/>
      <c r="F1614" s="525"/>
      <c r="G1614" s="560"/>
    </row>
    <row r="1615" spans="1:7">
      <c r="A1615" s="549"/>
      <c r="B1615" s="550"/>
      <c r="C1615" s="551"/>
      <c r="D1615" s="552"/>
      <c r="E1615" s="553"/>
      <c r="F1615" s="525"/>
      <c r="G1615" s="560"/>
    </row>
    <row r="1616" spans="1:7">
      <c r="A1616" s="549"/>
      <c r="B1616" s="550"/>
      <c r="C1616" s="551"/>
      <c r="D1616" s="552"/>
      <c r="E1616" s="553"/>
      <c r="F1616" s="525"/>
      <c r="G1616" s="560"/>
    </row>
    <row r="1617" spans="1:7">
      <c r="A1617" s="549"/>
      <c r="B1617" s="550"/>
      <c r="C1617" s="551"/>
      <c r="D1617" s="552"/>
      <c r="E1617" s="553"/>
      <c r="F1617" s="525"/>
      <c r="G1617" s="560"/>
    </row>
    <row r="1618" spans="1:7">
      <c r="A1618" s="549"/>
      <c r="B1618" s="550"/>
      <c r="C1618" s="551"/>
      <c r="D1618" s="552"/>
      <c r="E1618" s="553"/>
      <c r="F1618" s="525"/>
      <c r="G1618" s="560"/>
    </row>
    <row r="1619" spans="1:7">
      <c r="A1619" s="549"/>
      <c r="B1619" s="550"/>
      <c r="C1619" s="551"/>
      <c r="D1619" s="552"/>
      <c r="E1619" s="553"/>
      <c r="F1619" s="525"/>
      <c r="G1619" s="560"/>
    </row>
    <row r="1620" spans="1:7">
      <c r="A1620" s="549"/>
      <c r="B1620" s="550"/>
      <c r="C1620" s="551"/>
      <c r="D1620" s="552"/>
      <c r="E1620" s="553"/>
      <c r="F1620" s="525"/>
      <c r="G1620" s="560"/>
    </row>
    <row r="1621" spans="1:7">
      <c r="A1621" s="549"/>
      <c r="B1621" s="550"/>
      <c r="C1621" s="551"/>
      <c r="D1621" s="552"/>
      <c r="E1621" s="553"/>
      <c r="F1621" s="525"/>
      <c r="G1621" s="560"/>
    </row>
    <row r="1622" spans="1:7">
      <c r="A1622" s="549"/>
      <c r="B1622" s="550"/>
      <c r="C1622" s="551"/>
      <c r="D1622" s="552"/>
      <c r="E1622" s="553"/>
      <c r="F1622" s="525"/>
      <c r="G1622" s="560"/>
    </row>
    <row r="1623" spans="1:7">
      <c r="A1623" s="549"/>
      <c r="B1623" s="550"/>
      <c r="C1623" s="551"/>
      <c r="D1623" s="552"/>
      <c r="E1623" s="553"/>
      <c r="F1623" s="525"/>
      <c r="G1623" s="560"/>
    </row>
    <row r="1624" spans="1:7">
      <c r="A1624" s="549"/>
      <c r="B1624" s="550"/>
      <c r="C1624" s="551"/>
      <c r="D1624" s="552"/>
      <c r="E1624" s="553"/>
      <c r="F1624" s="525"/>
      <c r="G1624" s="560"/>
    </row>
    <row r="1625" spans="1:7">
      <c r="A1625" s="549"/>
      <c r="B1625" s="550"/>
      <c r="C1625" s="551"/>
      <c r="D1625" s="552"/>
      <c r="E1625" s="553"/>
      <c r="F1625" s="525"/>
      <c r="G1625" s="560"/>
    </row>
    <row r="1626" spans="1:7">
      <c r="A1626" s="549"/>
      <c r="B1626" s="550"/>
      <c r="C1626" s="551"/>
      <c r="D1626" s="552"/>
      <c r="E1626" s="553"/>
      <c r="F1626" s="525"/>
      <c r="G1626" s="560"/>
    </row>
    <row r="1627" spans="1:7">
      <c r="A1627" s="549"/>
      <c r="B1627" s="550"/>
      <c r="C1627" s="551"/>
      <c r="D1627" s="552"/>
      <c r="E1627" s="553"/>
      <c r="F1627" s="525"/>
      <c r="G1627" s="560"/>
    </row>
    <row r="1628" spans="1:7">
      <c r="A1628" s="549"/>
      <c r="B1628" s="550"/>
      <c r="C1628" s="551"/>
      <c r="D1628" s="552"/>
      <c r="E1628" s="553"/>
      <c r="F1628" s="525"/>
      <c r="G1628" s="560"/>
    </row>
    <row r="1629" spans="1:7">
      <c r="A1629" s="549"/>
      <c r="B1629" s="550"/>
      <c r="C1629" s="551"/>
      <c r="D1629" s="552"/>
      <c r="E1629" s="553"/>
      <c r="F1629" s="525"/>
      <c r="G1629" s="560"/>
    </row>
    <row r="1630" spans="1:7">
      <c r="A1630" s="549"/>
      <c r="B1630" s="550"/>
      <c r="C1630" s="551"/>
      <c r="D1630" s="552"/>
      <c r="E1630" s="553"/>
      <c r="F1630" s="525"/>
      <c r="G1630" s="560"/>
    </row>
    <row r="1631" spans="1:7">
      <c r="A1631" s="549"/>
      <c r="B1631" s="550"/>
      <c r="C1631" s="551"/>
      <c r="D1631" s="552"/>
      <c r="E1631" s="553"/>
      <c r="F1631" s="525"/>
      <c r="G1631" s="560"/>
    </row>
    <row r="1632" spans="1:7">
      <c r="A1632" s="549"/>
      <c r="B1632" s="550"/>
      <c r="C1632" s="551"/>
      <c r="D1632" s="552"/>
      <c r="E1632" s="553"/>
      <c r="F1632" s="525"/>
      <c r="G1632" s="560"/>
    </row>
    <row r="1633" spans="1:7">
      <c r="A1633" s="549"/>
      <c r="B1633" s="550"/>
      <c r="C1633" s="551"/>
      <c r="D1633" s="552"/>
      <c r="E1633" s="553"/>
      <c r="F1633" s="525"/>
      <c r="G1633" s="560"/>
    </row>
    <row r="1634" spans="1:7">
      <c r="A1634" s="549"/>
      <c r="B1634" s="550"/>
      <c r="C1634" s="551"/>
      <c r="D1634" s="552"/>
      <c r="E1634" s="553"/>
      <c r="F1634" s="525"/>
      <c r="G1634" s="560"/>
    </row>
    <row r="1635" spans="1:7">
      <c r="A1635" s="549"/>
      <c r="B1635" s="550"/>
      <c r="C1635" s="551"/>
      <c r="D1635" s="552"/>
      <c r="E1635" s="553"/>
      <c r="F1635" s="525"/>
      <c r="G1635" s="560"/>
    </row>
    <row r="1636" spans="1:7">
      <c r="A1636" s="549"/>
      <c r="B1636" s="550"/>
      <c r="C1636" s="551"/>
      <c r="D1636" s="552"/>
      <c r="E1636" s="553"/>
      <c r="F1636" s="525"/>
      <c r="G1636" s="560"/>
    </row>
    <row r="1637" spans="1:7">
      <c r="A1637" s="549"/>
      <c r="B1637" s="550"/>
      <c r="C1637" s="551"/>
      <c r="D1637" s="552"/>
      <c r="E1637" s="553"/>
      <c r="F1637" s="525"/>
      <c r="G1637" s="560"/>
    </row>
    <row r="1638" spans="1:7">
      <c r="A1638" s="549"/>
      <c r="B1638" s="550"/>
      <c r="C1638" s="551"/>
      <c r="D1638" s="552"/>
      <c r="E1638" s="553"/>
      <c r="F1638" s="525"/>
      <c r="G1638" s="560"/>
    </row>
    <row r="1639" spans="1:7">
      <c r="A1639" s="549"/>
      <c r="B1639" s="550"/>
      <c r="C1639" s="551"/>
      <c r="D1639" s="552"/>
      <c r="E1639" s="553"/>
      <c r="F1639" s="525"/>
      <c r="G1639" s="560"/>
    </row>
    <row r="1640" spans="1:7">
      <c r="A1640" s="549"/>
      <c r="B1640" s="550"/>
      <c r="C1640" s="551"/>
      <c r="D1640" s="552"/>
      <c r="E1640" s="553"/>
      <c r="F1640" s="525"/>
      <c r="G1640" s="560"/>
    </row>
    <row r="1641" spans="1:7">
      <c r="A1641" s="549"/>
      <c r="B1641" s="550"/>
      <c r="C1641" s="551"/>
      <c r="D1641" s="552"/>
      <c r="E1641" s="553"/>
      <c r="F1641" s="525"/>
      <c r="G1641" s="560"/>
    </row>
    <row r="1642" spans="1:7">
      <c r="A1642" s="549"/>
      <c r="B1642" s="550"/>
      <c r="C1642" s="551"/>
      <c r="D1642" s="552"/>
      <c r="E1642" s="553"/>
      <c r="F1642" s="525"/>
      <c r="G1642" s="560"/>
    </row>
    <row r="1643" spans="1:7">
      <c r="A1643" s="549"/>
      <c r="B1643" s="550"/>
      <c r="C1643" s="551"/>
      <c r="D1643" s="552"/>
      <c r="E1643" s="553"/>
      <c r="F1643" s="525"/>
      <c r="G1643" s="560"/>
    </row>
    <row r="1644" spans="1:7">
      <c r="A1644" s="549"/>
      <c r="B1644" s="550"/>
      <c r="C1644" s="551"/>
      <c r="D1644" s="552"/>
      <c r="E1644" s="553"/>
      <c r="F1644" s="525"/>
      <c r="G1644" s="560"/>
    </row>
    <row r="1645" spans="1:7">
      <c r="A1645" s="549"/>
      <c r="B1645" s="550"/>
      <c r="C1645" s="551"/>
      <c r="D1645" s="552"/>
      <c r="E1645" s="553"/>
      <c r="F1645" s="525"/>
      <c r="G1645" s="560"/>
    </row>
    <row r="1646" spans="1:7">
      <c r="A1646" s="549"/>
      <c r="B1646" s="550"/>
      <c r="C1646" s="551"/>
      <c r="D1646" s="552"/>
      <c r="E1646" s="553"/>
      <c r="F1646" s="525"/>
      <c r="G1646" s="560"/>
    </row>
    <row r="1647" spans="1:7">
      <c r="A1647" s="549"/>
      <c r="B1647" s="550"/>
      <c r="C1647" s="551"/>
      <c r="D1647" s="552"/>
      <c r="E1647" s="553"/>
      <c r="F1647" s="525"/>
      <c r="G1647" s="560"/>
    </row>
    <row r="1648" spans="1:7">
      <c r="A1648" s="549"/>
      <c r="B1648" s="550"/>
      <c r="C1648" s="551"/>
      <c r="D1648" s="552"/>
      <c r="E1648" s="553"/>
      <c r="F1648" s="525"/>
      <c r="G1648" s="560"/>
    </row>
    <row r="1649" spans="1:7">
      <c r="A1649" s="549"/>
      <c r="B1649" s="550"/>
      <c r="C1649" s="551"/>
      <c r="D1649" s="552"/>
      <c r="E1649" s="553"/>
      <c r="F1649" s="525"/>
      <c r="G1649" s="560"/>
    </row>
    <row r="1650" spans="1:7">
      <c r="A1650" s="549"/>
      <c r="B1650" s="550"/>
      <c r="C1650" s="551"/>
      <c r="D1650" s="552"/>
      <c r="E1650" s="553"/>
      <c r="F1650" s="525"/>
      <c r="G1650" s="560"/>
    </row>
    <row r="1651" spans="1:7">
      <c r="A1651" s="549"/>
      <c r="B1651" s="550"/>
      <c r="C1651" s="551"/>
      <c r="D1651" s="552"/>
      <c r="E1651" s="553"/>
      <c r="F1651" s="525"/>
      <c r="G1651" s="560"/>
    </row>
    <row r="1652" spans="1:7">
      <c r="A1652" s="549"/>
      <c r="B1652" s="550"/>
      <c r="C1652" s="551"/>
      <c r="D1652" s="552"/>
      <c r="E1652" s="553"/>
      <c r="F1652" s="525"/>
      <c r="G1652" s="560"/>
    </row>
    <row r="1653" spans="1:7">
      <c r="A1653" s="549"/>
      <c r="B1653" s="550"/>
      <c r="C1653" s="551"/>
      <c r="D1653" s="552"/>
      <c r="E1653" s="553"/>
      <c r="F1653" s="525"/>
      <c r="G1653" s="560"/>
    </row>
    <row r="1654" spans="1:7">
      <c r="A1654" s="549"/>
      <c r="B1654" s="550"/>
      <c r="C1654" s="551"/>
      <c r="D1654" s="552"/>
      <c r="E1654" s="553"/>
      <c r="F1654" s="525"/>
      <c r="G1654" s="560"/>
    </row>
    <row r="1655" spans="1:7">
      <c r="A1655" s="549"/>
      <c r="B1655" s="550"/>
      <c r="C1655" s="551"/>
      <c r="D1655" s="552"/>
      <c r="E1655" s="553"/>
      <c r="F1655" s="525"/>
      <c r="G1655" s="560"/>
    </row>
    <row r="1656" spans="1:7">
      <c r="A1656" s="549"/>
      <c r="B1656" s="550"/>
      <c r="C1656" s="551"/>
      <c r="D1656" s="552"/>
      <c r="E1656" s="553"/>
      <c r="F1656" s="525"/>
      <c r="G1656" s="560"/>
    </row>
    <row r="1657" spans="1:7">
      <c r="A1657" s="549"/>
      <c r="B1657" s="550"/>
      <c r="C1657" s="551"/>
      <c r="D1657" s="552"/>
      <c r="E1657" s="553"/>
      <c r="F1657" s="525"/>
      <c r="G1657" s="560"/>
    </row>
    <row r="1658" spans="1:7">
      <c r="A1658" s="549"/>
      <c r="B1658" s="550"/>
      <c r="C1658" s="551"/>
      <c r="D1658" s="552"/>
      <c r="E1658" s="553"/>
      <c r="F1658" s="525"/>
      <c r="G1658" s="560"/>
    </row>
    <row r="1659" spans="1:7">
      <c r="A1659" s="549"/>
      <c r="B1659" s="550"/>
      <c r="C1659" s="551"/>
      <c r="D1659" s="552"/>
      <c r="E1659" s="553"/>
      <c r="F1659" s="525"/>
      <c r="G1659" s="560"/>
    </row>
    <row r="1660" spans="1:7">
      <c r="A1660" s="549"/>
      <c r="B1660" s="550"/>
      <c r="C1660" s="551"/>
      <c r="D1660" s="552"/>
      <c r="E1660" s="553"/>
      <c r="F1660" s="525"/>
      <c r="G1660" s="560"/>
    </row>
    <row r="1661" spans="1:7">
      <c r="A1661" s="549"/>
      <c r="B1661" s="550"/>
      <c r="C1661" s="551"/>
      <c r="D1661" s="552"/>
      <c r="E1661" s="553"/>
      <c r="F1661" s="525"/>
      <c r="G1661" s="560"/>
    </row>
    <row r="1662" spans="1:7">
      <c r="A1662" s="549"/>
      <c r="B1662" s="550"/>
      <c r="C1662" s="551"/>
      <c r="D1662" s="552"/>
      <c r="E1662" s="553"/>
      <c r="F1662" s="525"/>
      <c r="G1662" s="560"/>
    </row>
    <row r="1663" spans="1:7">
      <c r="A1663" s="549"/>
      <c r="B1663" s="550"/>
      <c r="C1663" s="551"/>
      <c r="D1663" s="552"/>
      <c r="E1663" s="553"/>
      <c r="F1663" s="525"/>
      <c r="G1663" s="560"/>
    </row>
    <row r="1664" spans="1:7">
      <c r="A1664" s="549"/>
      <c r="B1664" s="550"/>
      <c r="C1664" s="551"/>
      <c r="D1664" s="552"/>
      <c r="E1664" s="553"/>
      <c r="F1664" s="525"/>
      <c r="G1664" s="560"/>
    </row>
    <row r="1665" spans="1:7">
      <c r="A1665" s="549"/>
      <c r="B1665" s="550"/>
      <c r="C1665" s="551"/>
      <c r="D1665" s="552"/>
      <c r="E1665" s="553"/>
      <c r="F1665" s="525"/>
      <c r="G1665" s="560"/>
    </row>
    <row r="1666" spans="1:7">
      <c r="A1666" s="549"/>
      <c r="B1666" s="550"/>
      <c r="C1666" s="551"/>
      <c r="D1666" s="552"/>
      <c r="E1666" s="553"/>
      <c r="F1666" s="525"/>
      <c r="G1666" s="560"/>
    </row>
    <row r="1667" spans="1:7">
      <c r="A1667" s="549"/>
      <c r="B1667" s="550"/>
      <c r="C1667" s="551"/>
      <c r="D1667" s="552"/>
      <c r="E1667" s="553"/>
      <c r="F1667" s="525"/>
      <c r="G1667" s="560"/>
    </row>
    <row r="1668" spans="1:7">
      <c r="A1668" s="549"/>
      <c r="B1668" s="550"/>
      <c r="C1668" s="551"/>
      <c r="D1668" s="552"/>
      <c r="E1668" s="553"/>
      <c r="F1668" s="525"/>
      <c r="G1668" s="560"/>
    </row>
    <row r="1669" spans="1:7">
      <c r="A1669" s="549"/>
      <c r="B1669" s="550"/>
      <c r="C1669" s="551"/>
      <c r="D1669" s="552"/>
      <c r="E1669" s="553"/>
      <c r="F1669" s="525"/>
      <c r="G1669" s="560"/>
    </row>
    <row r="1670" spans="1:7">
      <c r="A1670" s="549"/>
      <c r="B1670" s="550"/>
      <c r="C1670" s="551"/>
      <c r="D1670" s="552"/>
      <c r="E1670" s="553"/>
      <c r="F1670" s="525"/>
      <c r="G1670" s="560"/>
    </row>
    <row r="1671" spans="1:7">
      <c r="A1671" s="549"/>
      <c r="B1671" s="550"/>
      <c r="C1671" s="551"/>
      <c r="D1671" s="552"/>
      <c r="E1671" s="553"/>
      <c r="F1671" s="525"/>
      <c r="G1671" s="560"/>
    </row>
    <row r="1672" spans="1:7">
      <c r="A1672" s="549"/>
      <c r="B1672" s="550"/>
      <c r="C1672" s="551"/>
      <c r="D1672" s="552"/>
      <c r="E1672" s="553"/>
      <c r="F1672" s="525"/>
      <c r="G1672" s="560"/>
    </row>
    <row r="1673" spans="1:7">
      <c r="A1673" s="549"/>
      <c r="B1673" s="550"/>
      <c r="C1673" s="551"/>
      <c r="D1673" s="552"/>
      <c r="E1673" s="553"/>
      <c r="F1673" s="525"/>
      <c r="G1673" s="560"/>
    </row>
    <row r="1674" spans="1:7">
      <c r="A1674" s="549"/>
      <c r="B1674" s="550"/>
      <c r="C1674" s="551"/>
      <c r="D1674" s="552"/>
      <c r="E1674" s="553"/>
      <c r="F1674" s="525"/>
      <c r="G1674" s="560"/>
    </row>
    <row r="1675" spans="1:7">
      <c r="A1675" s="549"/>
      <c r="B1675" s="550"/>
      <c r="C1675" s="551"/>
      <c r="D1675" s="552"/>
      <c r="E1675" s="553"/>
      <c r="F1675" s="525"/>
      <c r="G1675" s="560"/>
    </row>
    <row r="1676" spans="1:7">
      <c r="A1676" s="549"/>
      <c r="B1676" s="550"/>
      <c r="C1676" s="551"/>
      <c r="D1676" s="552"/>
      <c r="E1676" s="553"/>
      <c r="F1676" s="525"/>
      <c r="G1676" s="560"/>
    </row>
    <row r="1677" spans="1:7">
      <c r="A1677" s="549"/>
      <c r="B1677" s="550"/>
      <c r="C1677" s="551"/>
      <c r="D1677" s="552"/>
      <c r="E1677" s="553"/>
      <c r="F1677" s="525"/>
      <c r="G1677" s="560"/>
    </row>
    <row r="1678" spans="1:7">
      <c r="A1678" s="549"/>
      <c r="B1678" s="550"/>
      <c r="C1678" s="551"/>
      <c r="D1678" s="552"/>
      <c r="E1678" s="553"/>
      <c r="F1678" s="525"/>
      <c r="G1678" s="560"/>
    </row>
    <row r="1679" spans="1:7">
      <c r="A1679" s="549"/>
      <c r="B1679" s="550"/>
      <c r="C1679" s="551"/>
      <c r="D1679" s="552"/>
      <c r="E1679" s="553"/>
      <c r="F1679" s="525"/>
      <c r="G1679" s="560"/>
    </row>
    <row r="1680" spans="1:7">
      <c r="A1680" s="549"/>
      <c r="B1680" s="550"/>
      <c r="C1680" s="551"/>
      <c r="D1680" s="552"/>
      <c r="E1680" s="553"/>
      <c r="F1680" s="525"/>
      <c r="G1680" s="560"/>
    </row>
    <row r="1681" spans="1:7">
      <c r="A1681" s="549"/>
      <c r="B1681" s="550"/>
      <c r="C1681" s="551"/>
      <c r="D1681" s="552"/>
      <c r="E1681" s="553"/>
      <c r="F1681" s="525"/>
      <c r="G1681" s="560"/>
    </row>
    <row r="1682" spans="1:7">
      <c r="A1682" s="549"/>
      <c r="B1682" s="550"/>
      <c r="C1682" s="551"/>
      <c r="D1682" s="552"/>
      <c r="E1682" s="553"/>
      <c r="F1682" s="525"/>
      <c r="G1682" s="560"/>
    </row>
    <row r="1683" spans="1:7">
      <c r="A1683" s="549"/>
      <c r="B1683" s="550"/>
      <c r="C1683" s="551"/>
      <c r="D1683" s="552"/>
      <c r="E1683" s="553"/>
      <c r="F1683" s="525"/>
      <c r="G1683" s="560"/>
    </row>
    <row r="1684" spans="1:7">
      <c r="A1684" s="549"/>
      <c r="B1684" s="550"/>
      <c r="C1684" s="551"/>
      <c r="D1684" s="552"/>
      <c r="E1684" s="553"/>
      <c r="F1684" s="525"/>
      <c r="G1684" s="560"/>
    </row>
    <row r="1685" spans="1:7">
      <c r="A1685" s="549"/>
      <c r="B1685" s="550"/>
      <c r="C1685" s="551"/>
      <c r="D1685" s="552"/>
      <c r="E1685" s="553"/>
      <c r="F1685" s="525"/>
      <c r="G1685" s="560"/>
    </row>
    <row r="1686" spans="1:7">
      <c r="A1686" s="549"/>
      <c r="B1686" s="550"/>
      <c r="C1686" s="551"/>
      <c r="D1686" s="552"/>
      <c r="E1686" s="553"/>
      <c r="F1686" s="525"/>
      <c r="G1686" s="560"/>
    </row>
    <row r="1687" spans="1:7">
      <c r="A1687" s="549"/>
      <c r="B1687" s="550"/>
      <c r="C1687" s="551"/>
      <c r="D1687" s="552"/>
      <c r="E1687" s="553"/>
      <c r="F1687" s="525"/>
      <c r="G1687" s="560"/>
    </row>
    <row r="1688" spans="1:7">
      <c r="A1688" s="549"/>
      <c r="B1688" s="550"/>
      <c r="C1688" s="551"/>
      <c r="D1688" s="552"/>
      <c r="E1688" s="553"/>
      <c r="F1688" s="525"/>
      <c r="G1688" s="560"/>
    </row>
    <row r="1689" spans="1:7">
      <c r="A1689" s="549"/>
      <c r="B1689" s="550"/>
      <c r="C1689" s="551"/>
      <c r="D1689" s="552"/>
      <c r="E1689" s="553"/>
      <c r="F1689" s="525"/>
      <c r="G1689" s="560"/>
    </row>
    <row r="1690" spans="1:7">
      <c r="A1690" s="549"/>
      <c r="B1690" s="550"/>
      <c r="C1690" s="551"/>
      <c r="D1690" s="552"/>
      <c r="E1690" s="553"/>
      <c r="F1690" s="525"/>
      <c r="G1690" s="560"/>
    </row>
    <row r="1691" spans="1:7">
      <c r="A1691" s="549"/>
      <c r="B1691" s="550"/>
      <c r="C1691" s="551"/>
      <c r="D1691" s="552"/>
      <c r="E1691" s="553"/>
      <c r="F1691" s="525"/>
      <c r="G1691" s="560"/>
    </row>
    <row r="1692" spans="1:7">
      <c r="A1692" s="549"/>
      <c r="B1692" s="550"/>
      <c r="C1692" s="551"/>
      <c r="D1692" s="552"/>
      <c r="E1692" s="553"/>
      <c r="F1692" s="525"/>
      <c r="G1692" s="560"/>
    </row>
    <row r="1693" spans="1:7">
      <c r="A1693" s="549"/>
      <c r="B1693" s="550"/>
      <c r="C1693" s="551"/>
      <c r="D1693" s="552"/>
      <c r="E1693" s="553"/>
      <c r="F1693" s="525"/>
      <c r="G1693" s="560"/>
    </row>
    <row r="1694" spans="1:7">
      <c r="A1694" s="549"/>
      <c r="B1694" s="550"/>
      <c r="C1694" s="551"/>
      <c r="D1694" s="552"/>
      <c r="E1694" s="553"/>
      <c r="F1694" s="525"/>
      <c r="G1694" s="560"/>
    </row>
    <row r="1695" spans="1:7">
      <c r="A1695" s="549"/>
      <c r="B1695" s="550"/>
      <c r="C1695" s="551"/>
      <c r="D1695" s="552"/>
      <c r="E1695" s="553"/>
      <c r="F1695" s="525"/>
      <c r="G1695" s="560"/>
    </row>
    <row r="1696" spans="1:7">
      <c r="A1696" s="549"/>
      <c r="B1696" s="550"/>
      <c r="C1696" s="551"/>
      <c r="D1696" s="552"/>
      <c r="E1696" s="553"/>
      <c r="F1696" s="525"/>
      <c r="G1696" s="560"/>
    </row>
    <row r="1697" spans="1:7">
      <c r="A1697" s="549"/>
      <c r="B1697" s="550"/>
      <c r="C1697" s="551"/>
      <c r="D1697" s="552"/>
      <c r="E1697" s="553"/>
      <c r="F1697" s="525"/>
      <c r="G1697" s="560"/>
    </row>
    <row r="1698" spans="1:7">
      <c r="A1698" s="549"/>
      <c r="B1698" s="550"/>
      <c r="C1698" s="551"/>
      <c r="D1698" s="552"/>
      <c r="E1698" s="553"/>
      <c r="F1698" s="525"/>
      <c r="G1698" s="560"/>
    </row>
    <row r="1699" spans="1:7">
      <c r="A1699" s="549"/>
      <c r="B1699" s="550"/>
      <c r="C1699" s="551"/>
      <c r="D1699" s="552"/>
      <c r="E1699" s="553"/>
      <c r="F1699" s="525"/>
      <c r="G1699" s="560"/>
    </row>
    <row r="1700" spans="1:7">
      <c r="A1700" s="549"/>
      <c r="B1700" s="550"/>
      <c r="C1700" s="551"/>
      <c r="D1700" s="552"/>
      <c r="E1700" s="553"/>
      <c r="F1700" s="525"/>
      <c r="G1700" s="560"/>
    </row>
    <row r="1701" spans="1:7">
      <c r="A1701" s="549"/>
      <c r="B1701" s="550"/>
      <c r="C1701" s="551"/>
      <c r="D1701" s="552"/>
      <c r="E1701" s="553"/>
      <c r="F1701" s="525"/>
      <c r="G1701" s="560"/>
    </row>
    <row r="1702" spans="1:7">
      <c r="A1702" s="549"/>
      <c r="B1702" s="550"/>
      <c r="C1702" s="551"/>
      <c r="D1702" s="552"/>
      <c r="E1702" s="553"/>
      <c r="F1702" s="525"/>
      <c r="G1702" s="560"/>
    </row>
    <row r="1703" spans="1:7">
      <c r="A1703" s="549"/>
      <c r="B1703" s="550"/>
      <c r="C1703" s="551"/>
      <c r="D1703" s="552"/>
      <c r="E1703" s="553"/>
      <c r="F1703" s="525"/>
      <c r="G1703" s="560"/>
    </row>
    <row r="1704" spans="1:7">
      <c r="A1704" s="549"/>
      <c r="B1704" s="550"/>
      <c r="C1704" s="551"/>
      <c r="D1704" s="552"/>
      <c r="E1704" s="553"/>
      <c r="F1704" s="525"/>
      <c r="G1704" s="560"/>
    </row>
    <row r="1705" spans="1:7">
      <c r="A1705" s="549"/>
      <c r="B1705" s="550"/>
      <c r="C1705" s="551"/>
      <c r="D1705" s="552"/>
      <c r="E1705" s="553"/>
      <c r="F1705" s="525"/>
      <c r="G1705" s="560"/>
    </row>
    <row r="1706" spans="1:7">
      <c r="A1706" s="549"/>
      <c r="B1706" s="550"/>
      <c r="C1706" s="551"/>
      <c r="D1706" s="552"/>
      <c r="E1706" s="553"/>
      <c r="F1706" s="525"/>
      <c r="G1706" s="560"/>
    </row>
    <row r="1707" spans="1:7">
      <c r="A1707" s="549"/>
      <c r="B1707" s="550"/>
      <c r="C1707" s="551"/>
      <c r="D1707" s="552"/>
      <c r="E1707" s="553"/>
      <c r="F1707" s="525"/>
      <c r="G1707" s="560"/>
    </row>
    <row r="1708" spans="1:7">
      <c r="A1708" s="549"/>
      <c r="B1708" s="550"/>
      <c r="C1708" s="551"/>
      <c r="D1708" s="552"/>
      <c r="E1708" s="553"/>
      <c r="F1708" s="525"/>
      <c r="G1708" s="560"/>
    </row>
    <row r="1709" spans="1:7">
      <c r="A1709" s="549"/>
      <c r="B1709" s="550"/>
      <c r="C1709" s="551"/>
      <c r="D1709" s="552"/>
      <c r="E1709" s="553"/>
      <c r="F1709" s="525"/>
      <c r="G1709" s="560"/>
    </row>
    <row r="1710" spans="1:7">
      <c r="A1710" s="549"/>
      <c r="B1710" s="550"/>
      <c r="C1710" s="551"/>
      <c r="D1710" s="552"/>
      <c r="E1710" s="553"/>
      <c r="F1710" s="525"/>
      <c r="G1710" s="560"/>
    </row>
    <row r="1711" spans="1:7">
      <c r="A1711" s="549"/>
      <c r="B1711" s="550"/>
      <c r="C1711" s="551"/>
      <c r="D1711" s="552"/>
      <c r="E1711" s="553"/>
      <c r="F1711" s="525"/>
      <c r="G1711" s="560"/>
    </row>
    <row r="1712" spans="1:7">
      <c r="A1712" s="549"/>
      <c r="B1712" s="550"/>
      <c r="C1712" s="551"/>
      <c r="D1712" s="552"/>
      <c r="E1712" s="553"/>
      <c r="F1712" s="525"/>
      <c r="G1712" s="560"/>
    </row>
    <row r="1713" spans="1:7">
      <c r="A1713" s="549"/>
      <c r="B1713" s="550"/>
      <c r="C1713" s="551"/>
      <c r="D1713" s="552"/>
      <c r="E1713" s="553"/>
      <c r="F1713" s="525"/>
      <c r="G1713" s="560"/>
    </row>
    <row r="1714" spans="1:7">
      <c r="A1714" s="549"/>
      <c r="B1714" s="550"/>
      <c r="C1714" s="551"/>
      <c r="D1714" s="552"/>
      <c r="E1714" s="553"/>
      <c r="F1714" s="525"/>
      <c r="G1714" s="560"/>
    </row>
    <row r="1715" spans="1:7">
      <c r="A1715" s="549"/>
      <c r="B1715" s="550"/>
      <c r="C1715" s="551"/>
      <c r="D1715" s="552"/>
      <c r="E1715" s="553"/>
      <c r="F1715" s="525"/>
      <c r="G1715" s="560"/>
    </row>
    <row r="1716" spans="1:7">
      <c r="A1716" s="549"/>
      <c r="B1716" s="550"/>
      <c r="C1716" s="551"/>
      <c r="D1716" s="552"/>
      <c r="E1716" s="553"/>
      <c r="F1716" s="525"/>
      <c r="G1716" s="560"/>
    </row>
    <row r="1717" spans="1:7">
      <c r="A1717" s="549"/>
      <c r="B1717" s="550"/>
      <c r="C1717" s="551"/>
      <c r="D1717" s="552"/>
      <c r="E1717" s="553"/>
      <c r="F1717" s="525"/>
      <c r="G1717" s="560"/>
    </row>
    <row r="1718" spans="1:7">
      <c r="A1718" s="549"/>
      <c r="B1718" s="550"/>
      <c r="C1718" s="551"/>
      <c r="D1718" s="552"/>
      <c r="E1718" s="553"/>
      <c r="F1718" s="525"/>
      <c r="G1718" s="560"/>
    </row>
    <row r="1719" spans="1:7">
      <c r="A1719" s="549"/>
      <c r="B1719" s="550"/>
      <c r="C1719" s="551"/>
      <c r="D1719" s="552"/>
      <c r="E1719" s="553"/>
      <c r="F1719" s="525"/>
      <c r="G1719" s="560"/>
    </row>
    <row r="1720" spans="1:7">
      <c r="A1720" s="549"/>
      <c r="B1720" s="550"/>
      <c r="C1720" s="551"/>
      <c r="D1720" s="552"/>
      <c r="E1720" s="553"/>
      <c r="F1720" s="525"/>
      <c r="G1720" s="560"/>
    </row>
    <row r="1721" spans="1:7">
      <c r="A1721" s="549"/>
      <c r="B1721" s="550"/>
      <c r="C1721" s="551"/>
      <c r="D1721" s="552"/>
      <c r="E1721" s="553"/>
      <c r="F1721" s="525"/>
      <c r="G1721" s="560"/>
    </row>
    <row r="1722" spans="1:7">
      <c r="A1722" s="549"/>
      <c r="B1722" s="550"/>
      <c r="C1722" s="551"/>
      <c r="D1722" s="552"/>
      <c r="E1722" s="553"/>
      <c r="F1722" s="525"/>
      <c r="G1722" s="560"/>
    </row>
    <row r="1723" spans="1:7">
      <c r="A1723" s="549"/>
      <c r="B1723" s="550"/>
      <c r="C1723" s="551"/>
      <c r="D1723" s="552"/>
      <c r="E1723" s="553"/>
      <c r="F1723" s="525"/>
      <c r="G1723" s="560"/>
    </row>
    <row r="1724" spans="1:7">
      <c r="A1724" s="549"/>
      <c r="B1724" s="550"/>
      <c r="C1724" s="551"/>
      <c r="D1724" s="552"/>
      <c r="E1724" s="553"/>
      <c r="F1724" s="525"/>
      <c r="G1724" s="560"/>
    </row>
    <row r="1725" spans="1:7">
      <c r="A1725" s="549"/>
      <c r="B1725" s="550"/>
      <c r="C1725" s="551"/>
      <c r="D1725" s="552"/>
      <c r="E1725" s="553"/>
      <c r="F1725" s="525"/>
      <c r="G1725" s="560"/>
    </row>
    <row r="1726" spans="1:7">
      <c r="A1726" s="549"/>
      <c r="B1726" s="550"/>
      <c r="C1726" s="551"/>
      <c r="D1726" s="552"/>
      <c r="E1726" s="553"/>
      <c r="F1726" s="525"/>
      <c r="G1726" s="560"/>
    </row>
    <row r="1727" spans="1:7">
      <c r="A1727" s="549"/>
      <c r="B1727" s="550"/>
      <c r="C1727" s="551"/>
      <c r="D1727" s="552"/>
      <c r="E1727" s="553"/>
      <c r="F1727" s="525"/>
      <c r="G1727" s="560"/>
    </row>
    <row r="1728" spans="1:7">
      <c r="A1728" s="549"/>
      <c r="B1728" s="550"/>
      <c r="C1728" s="551"/>
      <c r="D1728" s="552"/>
      <c r="E1728" s="553"/>
      <c r="F1728" s="525"/>
      <c r="G1728" s="560"/>
    </row>
    <row r="1729" spans="1:7">
      <c r="A1729" s="549"/>
      <c r="B1729" s="550"/>
      <c r="C1729" s="551"/>
      <c r="D1729" s="552"/>
      <c r="E1729" s="553"/>
      <c r="F1729" s="525"/>
      <c r="G1729" s="560"/>
    </row>
    <row r="1730" spans="1:7">
      <c r="A1730" s="549"/>
      <c r="B1730" s="550"/>
      <c r="C1730" s="551"/>
      <c r="D1730" s="552"/>
      <c r="E1730" s="553"/>
      <c r="F1730" s="525"/>
      <c r="G1730" s="560"/>
    </row>
    <row r="1731" spans="1:7">
      <c r="A1731" s="549"/>
      <c r="B1731" s="550"/>
      <c r="C1731" s="551"/>
      <c r="D1731" s="552"/>
      <c r="E1731" s="553"/>
      <c r="F1731" s="525"/>
      <c r="G1731" s="560"/>
    </row>
    <row r="1732" spans="1:7">
      <c r="A1732" s="549"/>
      <c r="B1732" s="550"/>
      <c r="C1732" s="551"/>
      <c r="D1732" s="552"/>
      <c r="E1732" s="553"/>
      <c r="F1732" s="525"/>
      <c r="G1732" s="560"/>
    </row>
    <row r="1733" spans="1:7">
      <c r="A1733" s="549"/>
      <c r="B1733" s="550"/>
      <c r="C1733" s="551"/>
      <c r="D1733" s="552"/>
      <c r="E1733" s="553"/>
      <c r="F1733" s="525"/>
      <c r="G1733" s="560"/>
    </row>
    <row r="1734" spans="1:7">
      <c r="A1734" s="549"/>
      <c r="B1734" s="550"/>
      <c r="C1734" s="551"/>
      <c r="D1734" s="552"/>
      <c r="E1734" s="553"/>
      <c r="F1734" s="525"/>
      <c r="G1734" s="560"/>
    </row>
    <row r="1735" spans="1:7">
      <c r="A1735" s="549"/>
      <c r="B1735" s="550"/>
      <c r="C1735" s="551"/>
      <c r="D1735" s="552"/>
      <c r="E1735" s="553"/>
      <c r="F1735" s="525"/>
      <c r="G1735" s="560"/>
    </row>
    <row r="1736" spans="1:7">
      <c r="A1736" s="549"/>
      <c r="B1736" s="550"/>
      <c r="C1736" s="551"/>
      <c r="D1736" s="552"/>
      <c r="E1736" s="553"/>
      <c r="F1736" s="525"/>
      <c r="G1736" s="560"/>
    </row>
    <row r="1737" spans="1:7">
      <c r="A1737" s="549"/>
      <c r="B1737" s="550"/>
      <c r="C1737" s="551"/>
      <c r="D1737" s="552"/>
      <c r="E1737" s="553"/>
      <c r="F1737" s="525"/>
      <c r="G1737" s="560"/>
    </row>
    <row r="1738" spans="1:7">
      <c r="A1738" s="549"/>
      <c r="B1738" s="550"/>
      <c r="C1738" s="551"/>
      <c r="D1738" s="552"/>
      <c r="E1738" s="553"/>
      <c r="F1738" s="525"/>
      <c r="G1738" s="560"/>
    </row>
    <row r="1739" spans="1:7">
      <c r="A1739" s="549"/>
      <c r="B1739" s="550"/>
      <c r="C1739" s="551"/>
      <c r="D1739" s="552"/>
      <c r="E1739" s="553"/>
      <c r="F1739" s="525"/>
      <c r="G1739" s="560"/>
    </row>
    <row r="1740" spans="1:7">
      <c r="A1740" s="549"/>
      <c r="B1740" s="550"/>
      <c r="C1740" s="551"/>
      <c r="D1740" s="552"/>
      <c r="E1740" s="553"/>
      <c r="F1740" s="525"/>
      <c r="G1740" s="560"/>
    </row>
    <row r="1741" spans="1:7">
      <c r="A1741" s="549"/>
      <c r="B1741" s="550"/>
      <c r="C1741" s="551"/>
      <c r="D1741" s="552"/>
      <c r="E1741" s="553"/>
      <c r="F1741" s="525"/>
      <c r="G1741" s="560"/>
    </row>
    <row r="1742" spans="1:7">
      <c r="A1742" s="549"/>
      <c r="B1742" s="550"/>
      <c r="C1742" s="551"/>
      <c r="D1742" s="552"/>
      <c r="E1742" s="553"/>
      <c r="F1742" s="525"/>
      <c r="G1742" s="560"/>
    </row>
    <row r="1743" spans="1:7">
      <c r="A1743" s="549"/>
      <c r="B1743" s="550"/>
      <c r="C1743" s="551"/>
      <c r="D1743" s="552"/>
      <c r="E1743" s="553"/>
      <c r="F1743" s="525"/>
      <c r="G1743" s="560"/>
    </row>
    <row r="1744" spans="1:7">
      <c r="A1744" s="549"/>
      <c r="B1744" s="550"/>
      <c r="C1744" s="551"/>
      <c r="D1744" s="552"/>
      <c r="E1744" s="553"/>
      <c r="F1744" s="525"/>
      <c r="G1744" s="560"/>
    </row>
    <row r="1745" spans="1:7">
      <c r="A1745" s="549"/>
      <c r="B1745" s="550"/>
      <c r="C1745" s="551"/>
      <c r="D1745" s="552"/>
      <c r="E1745" s="553"/>
      <c r="F1745" s="525"/>
      <c r="G1745" s="560"/>
    </row>
    <row r="1746" spans="1:7">
      <c r="A1746" s="549"/>
      <c r="B1746" s="550"/>
      <c r="C1746" s="551"/>
      <c r="D1746" s="552"/>
      <c r="E1746" s="553"/>
      <c r="F1746" s="525"/>
      <c r="G1746" s="560"/>
    </row>
    <row r="1747" spans="1:7">
      <c r="A1747" s="549"/>
      <c r="B1747" s="550"/>
      <c r="C1747" s="551"/>
      <c r="D1747" s="552"/>
      <c r="E1747" s="553"/>
      <c r="F1747" s="525"/>
      <c r="G1747" s="560"/>
    </row>
    <row r="1748" spans="1:7">
      <c r="A1748" s="549"/>
      <c r="B1748" s="550"/>
      <c r="C1748" s="551"/>
      <c r="D1748" s="552"/>
      <c r="E1748" s="553"/>
      <c r="F1748" s="525"/>
      <c r="G1748" s="560"/>
    </row>
    <row r="1749" spans="1:7">
      <c r="A1749" s="549"/>
      <c r="B1749" s="550"/>
      <c r="C1749" s="551"/>
      <c r="D1749" s="552"/>
      <c r="E1749" s="553"/>
      <c r="F1749" s="525"/>
      <c r="G1749" s="560"/>
    </row>
    <row r="1750" spans="1:7">
      <c r="A1750" s="549"/>
      <c r="B1750" s="550"/>
      <c r="C1750" s="551"/>
      <c r="D1750" s="552"/>
      <c r="E1750" s="553"/>
      <c r="F1750" s="525"/>
      <c r="G1750" s="560"/>
    </row>
    <row r="1751" spans="1:7">
      <c r="A1751" s="549"/>
      <c r="B1751" s="550"/>
      <c r="C1751" s="551"/>
      <c r="D1751" s="552"/>
      <c r="E1751" s="553"/>
      <c r="F1751" s="525"/>
      <c r="G1751" s="560"/>
    </row>
    <row r="1752" spans="1:7">
      <c r="A1752" s="549"/>
      <c r="B1752" s="550"/>
      <c r="C1752" s="551"/>
      <c r="D1752" s="552"/>
      <c r="E1752" s="553"/>
      <c r="F1752" s="525"/>
      <c r="G1752" s="560"/>
    </row>
    <row r="1753" spans="1:7">
      <c r="A1753" s="549"/>
      <c r="B1753" s="550"/>
      <c r="C1753" s="551"/>
      <c r="D1753" s="552"/>
      <c r="E1753" s="553"/>
      <c r="F1753" s="525"/>
      <c r="G1753" s="560"/>
    </row>
    <row r="1754" spans="1:7">
      <c r="A1754" s="549"/>
      <c r="B1754" s="550"/>
      <c r="C1754" s="551"/>
      <c r="D1754" s="552"/>
      <c r="E1754" s="553"/>
      <c r="F1754" s="525"/>
      <c r="G1754" s="560"/>
    </row>
    <row r="1755" spans="1:7">
      <c r="A1755" s="549"/>
      <c r="B1755" s="550"/>
      <c r="C1755" s="551"/>
      <c r="D1755" s="552"/>
      <c r="E1755" s="553"/>
      <c r="F1755" s="525"/>
      <c r="G1755" s="560"/>
    </row>
    <row r="1756" spans="1:7">
      <c r="A1756" s="549"/>
      <c r="B1756" s="550"/>
      <c r="C1756" s="551"/>
      <c r="D1756" s="552"/>
      <c r="E1756" s="553"/>
      <c r="F1756" s="525"/>
      <c r="G1756" s="560"/>
    </row>
    <row r="1757" spans="1:7">
      <c r="A1757" s="549"/>
      <c r="B1757" s="550"/>
      <c r="C1757" s="551"/>
      <c r="D1757" s="552"/>
      <c r="E1757" s="553"/>
      <c r="F1757" s="525"/>
      <c r="G1757" s="560"/>
    </row>
    <row r="1758" spans="1:7">
      <c r="A1758" s="549"/>
      <c r="B1758" s="550"/>
      <c r="C1758" s="551"/>
      <c r="D1758" s="552"/>
      <c r="E1758" s="553"/>
      <c r="F1758" s="525"/>
      <c r="G1758" s="560"/>
    </row>
    <row r="1759" spans="1:7">
      <c r="A1759" s="549"/>
      <c r="B1759" s="550"/>
      <c r="C1759" s="551"/>
      <c r="D1759" s="552"/>
      <c r="E1759" s="553"/>
      <c r="F1759" s="525"/>
      <c r="G1759" s="560"/>
    </row>
    <row r="1760" spans="1:7">
      <c r="A1760" s="549"/>
      <c r="B1760" s="550"/>
      <c r="C1760" s="551"/>
      <c r="D1760" s="552"/>
      <c r="E1760" s="553"/>
      <c r="F1760" s="525"/>
      <c r="G1760" s="560"/>
    </row>
    <row r="1761" spans="1:7">
      <c r="A1761" s="549"/>
      <c r="B1761" s="550"/>
      <c r="C1761" s="551"/>
      <c r="D1761" s="552"/>
      <c r="E1761" s="553"/>
      <c r="F1761" s="525"/>
      <c r="G1761" s="560"/>
    </row>
    <row r="1762" spans="1:7">
      <c r="A1762" s="549"/>
      <c r="B1762" s="550"/>
      <c r="C1762" s="551"/>
      <c r="D1762" s="552"/>
      <c r="E1762" s="553"/>
      <c r="F1762" s="525"/>
      <c r="G1762" s="560"/>
    </row>
    <row r="1763" spans="1:7">
      <c r="A1763" s="549"/>
      <c r="B1763" s="550"/>
      <c r="C1763" s="551"/>
      <c r="D1763" s="552"/>
      <c r="E1763" s="553"/>
      <c r="F1763" s="525"/>
      <c r="G1763" s="560"/>
    </row>
    <row r="1764" spans="1:7">
      <c r="A1764" s="549"/>
      <c r="B1764" s="550"/>
      <c r="C1764" s="551"/>
      <c r="D1764" s="552"/>
      <c r="E1764" s="553"/>
      <c r="F1764" s="525"/>
      <c r="G1764" s="560"/>
    </row>
    <row r="1765" spans="1:7">
      <c r="A1765" s="549"/>
      <c r="B1765" s="550"/>
      <c r="C1765" s="551"/>
      <c r="D1765" s="552"/>
      <c r="E1765" s="553"/>
      <c r="F1765" s="525"/>
      <c r="G1765" s="560"/>
    </row>
    <row r="1766" spans="1:7">
      <c r="A1766" s="549"/>
      <c r="B1766" s="550"/>
      <c r="C1766" s="551"/>
      <c r="D1766" s="552"/>
      <c r="E1766" s="553"/>
      <c r="F1766" s="525"/>
      <c r="G1766" s="560"/>
    </row>
    <row r="1767" spans="1:7">
      <c r="A1767" s="549"/>
      <c r="B1767" s="550"/>
      <c r="C1767" s="551"/>
      <c r="D1767" s="552"/>
      <c r="E1767" s="553"/>
      <c r="F1767" s="525"/>
      <c r="G1767" s="560"/>
    </row>
    <row r="1768" spans="1:7">
      <c r="A1768" s="549"/>
      <c r="B1768" s="550"/>
      <c r="C1768" s="551"/>
      <c r="D1768" s="552"/>
      <c r="E1768" s="553"/>
      <c r="F1768" s="525"/>
      <c r="G1768" s="560"/>
    </row>
    <row r="1769" spans="1:7">
      <c r="A1769" s="549"/>
      <c r="B1769" s="550"/>
      <c r="C1769" s="551"/>
      <c r="D1769" s="552"/>
      <c r="E1769" s="553"/>
      <c r="F1769" s="525"/>
      <c r="G1769" s="560"/>
    </row>
    <row r="1770" spans="1:7">
      <c r="A1770" s="549"/>
      <c r="B1770" s="550"/>
      <c r="C1770" s="551"/>
      <c r="D1770" s="552"/>
      <c r="E1770" s="553"/>
      <c r="F1770" s="525"/>
      <c r="G1770" s="560"/>
    </row>
    <row r="1771" spans="1:7">
      <c r="A1771" s="549"/>
      <c r="B1771" s="550"/>
      <c r="C1771" s="551"/>
      <c r="D1771" s="552"/>
      <c r="E1771" s="553"/>
      <c r="F1771" s="525"/>
      <c r="G1771" s="560"/>
    </row>
    <row r="1772" spans="1:7">
      <c r="A1772" s="549"/>
      <c r="B1772" s="550"/>
      <c r="C1772" s="551"/>
      <c r="D1772" s="552"/>
      <c r="E1772" s="553"/>
      <c r="F1772" s="525"/>
      <c r="G1772" s="560"/>
    </row>
    <row r="1773" spans="1:7">
      <c r="A1773" s="549"/>
      <c r="B1773" s="550"/>
      <c r="C1773" s="551"/>
      <c r="D1773" s="552"/>
      <c r="E1773" s="553"/>
      <c r="F1773" s="525"/>
      <c r="G1773" s="560"/>
    </row>
    <row r="1774" spans="1:7">
      <c r="A1774" s="549"/>
      <c r="B1774" s="550"/>
      <c r="C1774" s="551"/>
      <c r="D1774" s="552"/>
      <c r="E1774" s="553"/>
      <c r="F1774" s="525"/>
      <c r="G1774" s="560"/>
    </row>
    <row r="1775" spans="1:7">
      <c r="A1775" s="549"/>
      <c r="B1775" s="550"/>
      <c r="C1775" s="551"/>
      <c r="D1775" s="552"/>
      <c r="E1775" s="553"/>
      <c r="F1775" s="525"/>
      <c r="G1775" s="560"/>
    </row>
    <row r="1776" spans="1:7">
      <c r="A1776" s="549"/>
      <c r="B1776" s="550"/>
      <c r="C1776" s="551"/>
      <c r="D1776" s="552"/>
      <c r="E1776" s="553"/>
      <c r="F1776" s="525"/>
      <c r="G1776" s="560"/>
    </row>
    <row r="1777" spans="1:7">
      <c r="A1777" s="549"/>
      <c r="B1777" s="550"/>
      <c r="C1777" s="551"/>
      <c r="D1777" s="552"/>
      <c r="E1777" s="553"/>
      <c r="F1777" s="525"/>
      <c r="G1777" s="560"/>
    </row>
    <row r="1778" spans="1:7">
      <c r="A1778" s="549"/>
      <c r="B1778" s="550"/>
      <c r="C1778" s="551"/>
      <c r="D1778" s="552"/>
      <c r="E1778" s="553"/>
      <c r="F1778" s="525"/>
      <c r="G1778" s="560"/>
    </row>
    <row r="1779" spans="1:7">
      <c r="A1779" s="549"/>
      <c r="B1779" s="550"/>
      <c r="C1779" s="551"/>
      <c r="D1779" s="552"/>
      <c r="E1779" s="553"/>
      <c r="F1779" s="525"/>
      <c r="G1779" s="560"/>
    </row>
    <row r="1780" spans="1:7">
      <c r="A1780" s="549"/>
      <c r="B1780" s="550"/>
      <c r="C1780" s="551"/>
      <c r="D1780" s="552"/>
      <c r="E1780" s="553"/>
      <c r="F1780" s="525"/>
      <c r="G1780" s="560"/>
    </row>
    <row r="1781" spans="1:7">
      <c r="A1781" s="549"/>
      <c r="B1781" s="550"/>
      <c r="C1781" s="551"/>
      <c r="D1781" s="552"/>
      <c r="E1781" s="553"/>
      <c r="F1781" s="525"/>
      <c r="G1781" s="560"/>
    </row>
    <row r="1782" spans="1:7">
      <c r="A1782" s="549"/>
      <c r="B1782" s="550"/>
      <c r="C1782" s="551"/>
      <c r="D1782" s="552"/>
      <c r="E1782" s="553"/>
      <c r="F1782" s="525"/>
      <c r="G1782" s="560"/>
    </row>
    <row r="1783" spans="1:7">
      <c r="A1783" s="549"/>
      <c r="B1783" s="550"/>
      <c r="C1783" s="551"/>
      <c r="D1783" s="552"/>
      <c r="E1783" s="553"/>
      <c r="F1783" s="525"/>
      <c r="G1783" s="560"/>
    </row>
    <row r="1784" spans="1:7">
      <c r="A1784" s="549"/>
      <c r="B1784" s="550"/>
      <c r="C1784" s="551"/>
      <c r="D1784" s="552"/>
      <c r="E1784" s="553"/>
      <c r="F1784" s="525"/>
      <c r="G1784" s="560"/>
    </row>
    <row r="1785" spans="1:7">
      <c r="A1785" s="549"/>
      <c r="B1785" s="550"/>
      <c r="C1785" s="551"/>
      <c r="D1785" s="552"/>
      <c r="E1785" s="553"/>
      <c r="F1785" s="525"/>
      <c r="G1785" s="560"/>
    </row>
    <row r="1786" spans="1:7">
      <c r="A1786" s="549"/>
      <c r="B1786" s="550"/>
      <c r="C1786" s="551"/>
      <c r="D1786" s="552"/>
      <c r="E1786" s="553"/>
      <c r="F1786" s="525"/>
      <c r="G1786" s="560"/>
    </row>
    <row r="1787" spans="1:7">
      <c r="A1787" s="549"/>
      <c r="B1787" s="550"/>
      <c r="C1787" s="551"/>
      <c r="D1787" s="552"/>
      <c r="E1787" s="553"/>
      <c r="F1787" s="525"/>
      <c r="G1787" s="560"/>
    </row>
    <row r="1788" spans="1:7">
      <c r="A1788" s="549"/>
      <c r="B1788" s="550"/>
      <c r="C1788" s="551"/>
      <c r="D1788" s="552"/>
      <c r="E1788" s="553"/>
      <c r="F1788" s="525"/>
      <c r="G1788" s="560"/>
    </row>
    <row r="1789" spans="1:7">
      <c r="A1789" s="549"/>
      <c r="B1789" s="550"/>
      <c r="C1789" s="551"/>
      <c r="D1789" s="552"/>
      <c r="E1789" s="553"/>
      <c r="F1789" s="525"/>
      <c r="G1789" s="560"/>
    </row>
    <row r="1790" spans="1:7">
      <c r="A1790" s="549"/>
      <c r="B1790" s="550"/>
      <c r="C1790" s="551"/>
      <c r="D1790" s="552"/>
      <c r="E1790" s="553"/>
      <c r="F1790" s="525"/>
      <c r="G1790" s="560"/>
    </row>
    <row r="1791" spans="1:7">
      <c r="A1791" s="549"/>
      <c r="B1791" s="550"/>
      <c r="C1791" s="551"/>
      <c r="D1791" s="552"/>
      <c r="E1791" s="553"/>
      <c r="F1791" s="525"/>
      <c r="G1791" s="560"/>
    </row>
    <row r="1792" spans="1:7">
      <c r="A1792" s="549"/>
      <c r="B1792" s="550"/>
      <c r="C1792" s="551"/>
      <c r="D1792" s="552"/>
      <c r="E1792" s="553"/>
      <c r="F1792" s="525"/>
      <c r="G1792" s="560"/>
    </row>
    <row r="1793" spans="1:7">
      <c r="A1793" s="549"/>
      <c r="B1793" s="550"/>
      <c r="C1793" s="551"/>
      <c r="D1793" s="552"/>
      <c r="E1793" s="553"/>
      <c r="F1793" s="525"/>
      <c r="G1793" s="560"/>
    </row>
    <row r="1794" spans="1:7">
      <c r="A1794" s="549"/>
      <c r="B1794" s="550"/>
      <c r="C1794" s="551"/>
      <c r="D1794" s="552"/>
      <c r="E1794" s="553"/>
      <c r="F1794" s="525"/>
      <c r="G1794" s="560"/>
    </row>
    <row r="1795" spans="1:7">
      <c r="A1795" s="549"/>
      <c r="B1795" s="550"/>
      <c r="C1795" s="551"/>
      <c r="D1795" s="552"/>
      <c r="E1795" s="553"/>
      <c r="F1795" s="525"/>
      <c r="G1795" s="560"/>
    </row>
    <row r="1796" spans="1:7">
      <c r="A1796" s="549"/>
      <c r="B1796" s="550"/>
      <c r="C1796" s="551"/>
      <c r="D1796" s="552"/>
      <c r="E1796" s="553"/>
      <c r="F1796" s="525"/>
      <c r="G1796" s="560"/>
    </row>
    <row r="1797" spans="1:7">
      <c r="A1797" s="549"/>
      <c r="B1797" s="550"/>
      <c r="C1797" s="551"/>
      <c r="D1797" s="552"/>
      <c r="E1797" s="553"/>
      <c r="F1797" s="525"/>
      <c r="G1797" s="560"/>
    </row>
    <row r="1798" spans="1:7">
      <c r="A1798" s="549"/>
      <c r="B1798" s="550"/>
      <c r="C1798" s="551"/>
      <c r="D1798" s="552"/>
      <c r="E1798" s="553"/>
      <c r="F1798" s="525"/>
      <c r="G1798" s="560"/>
    </row>
    <row r="1799" spans="1:7">
      <c r="A1799" s="549"/>
      <c r="B1799" s="550"/>
      <c r="C1799" s="551"/>
      <c r="D1799" s="552"/>
      <c r="E1799" s="553"/>
      <c r="F1799" s="525"/>
      <c r="G1799" s="560"/>
    </row>
    <row r="1800" spans="1:7">
      <c r="A1800" s="549"/>
      <c r="B1800" s="550"/>
      <c r="C1800" s="551"/>
      <c r="D1800" s="552"/>
      <c r="E1800" s="553"/>
      <c r="F1800" s="525"/>
      <c r="G1800" s="560"/>
    </row>
    <row r="1801" spans="1:7">
      <c r="A1801" s="549"/>
      <c r="B1801" s="550"/>
      <c r="C1801" s="551"/>
      <c r="D1801" s="552"/>
      <c r="E1801" s="553"/>
      <c r="F1801" s="525"/>
      <c r="G1801" s="560"/>
    </row>
    <row r="1802" spans="1:7">
      <c r="A1802" s="549"/>
      <c r="B1802" s="550"/>
      <c r="C1802" s="551"/>
      <c r="D1802" s="552"/>
      <c r="E1802" s="553"/>
      <c r="F1802" s="525"/>
      <c r="G1802" s="560"/>
    </row>
    <row r="1803" spans="1:7">
      <c r="A1803" s="549"/>
      <c r="B1803" s="550"/>
      <c r="C1803" s="551"/>
      <c r="D1803" s="552"/>
      <c r="E1803" s="553"/>
      <c r="F1803" s="525"/>
      <c r="G1803" s="560"/>
    </row>
    <row r="1804" spans="1:7">
      <c r="A1804" s="549"/>
      <c r="B1804" s="550"/>
      <c r="C1804" s="551"/>
      <c r="D1804" s="552"/>
      <c r="E1804" s="553"/>
      <c r="F1804" s="525"/>
      <c r="G1804" s="560"/>
    </row>
    <row r="1805" spans="1:7">
      <c r="A1805" s="549"/>
      <c r="B1805" s="550"/>
      <c r="C1805" s="551"/>
      <c r="D1805" s="552"/>
      <c r="E1805" s="553"/>
      <c r="F1805" s="525"/>
      <c r="G1805" s="560"/>
    </row>
    <row r="1806" spans="1:7">
      <c r="A1806" s="549"/>
      <c r="B1806" s="550"/>
      <c r="C1806" s="551"/>
      <c r="D1806" s="552"/>
      <c r="E1806" s="553"/>
      <c r="F1806" s="525"/>
      <c r="G1806" s="560"/>
    </row>
    <row r="1807" spans="1:7">
      <c r="A1807" s="549"/>
      <c r="B1807" s="550"/>
      <c r="C1807" s="551"/>
      <c r="D1807" s="552"/>
      <c r="E1807" s="553"/>
      <c r="F1807" s="525"/>
      <c r="G1807" s="560"/>
    </row>
    <row r="1808" spans="1:7">
      <c r="A1808" s="549"/>
      <c r="B1808" s="550"/>
      <c r="C1808" s="551"/>
      <c r="D1808" s="552"/>
      <c r="E1808" s="553"/>
      <c r="F1808" s="525"/>
      <c r="G1808" s="560"/>
    </row>
    <row r="1809" spans="1:7">
      <c r="A1809" s="549"/>
      <c r="B1809" s="550"/>
      <c r="C1809" s="551"/>
      <c r="D1809" s="552"/>
      <c r="E1809" s="553"/>
      <c r="F1809" s="525"/>
      <c r="G1809" s="560"/>
    </row>
    <row r="1810" spans="1:7">
      <c r="A1810" s="549"/>
      <c r="B1810" s="550"/>
      <c r="C1810" s="551"/>
      <c r="D1810" s="552"/>
      <c r="E1810" s="553"/>
      <c r="F1810" s="525"/>
      <c r="G1810" s="560"/>
    </row>
    <row r="1811" spans="1:7">
      <c r="A1811" s="549"/>
      <c r="B1811" s="550"/>
      <c r="C1811" s="551"/>
      <c r="D1811" s="552"/>
      <c r="E1811" s="553"/>
      <c r="F1811" s="525"/>
      <c r="G1811" s="560"/>
    </row>
    <row r="1812" spans="1:7">
      <c r="A1812" s="549"/>
      <c r="B1812" s="550"/>
      <c r="C1812" s="551"/>
      <c r="D1812" s="552"/>
      <c r="E1812" s="553"/>
      <c r="F1812" s="525"/>
      <c r="G1812" s="560"/>
    </row>
    <row r="1813" spans="1:7">
      <c r="A1813" s="549"/>
      <c r="B1813" s="550"/>
      <c r="C1813" s="551"/>
      <c r="D1813" s="552"/>
      <c r="E1813" s="553"/>
      <c r="F1813" s="525"/>
      <c r="G1813" s="560"/>
    </row>
    <row r="1814" spans="1:7">
      <c r="A1814" s="549"/>
      <c r="B1814" s="550"/>
      <c r="C1814" s="551"/>
      <c r="D1814" s="552"/>
      <c r="E1814" s="553"/>
      <c r="F1814" s="525"/>
      <c r="G1814" s="560"/>
    </row>
    <row r="1815" spans="1:7">
      <c r="A1815" s="549"/>
      <c r="B1815" s="550"/>
      <c r="C1815" s="551"/>
      <c r="D1815" s="552"/>
      <c r="E1815" s="553"/>
      <c r="F1815" s="525"/>
      <c r="G1815" s="560"/>
    </row>
    <row r="1816" spans="1:7">
      <c r="A1816" s="549"/>
      <c r="B1816" s="550"/>
      <c r="C1816" s="551"/>
      <c r="D1816" s="552"/>
      <c r="E1816" s="553"/>
      <c r="F1816" s="525"/>
      <c r="G1816" s="560"/>
    </row>
    <row r="1817" spans="1:7">
      <c r="A1817" s="549"/>
      <c r="B1817" s="550"/>
      <c r="C1817" s="551"/>
      <c r="D1817" s="552"/>
      <c r="E1817" s="553"/>
      <c r="F1817" s="525"/>
      <c r="G1817" s="560"/>
    </row>
    <row r="1818" spans="1:7">
      <c r="A1818" s="549"/>
      <c r="B1818" s="550"/>
      <c r="C1818" s="551"/>
      <c r="D1818" s="552"/>
      <c r="E1818" s="553"/>
      <c r="F1818" s="525"/>
      <c r="G1818" s="560"/>
    </row>
    <row r="1819" spans="1:7">
      <c r="A1819" s="549"/>
      <c r="B1819" s="550"/>
      <c r="C1819" s="551"/>
      <c r="D1819" s="552"/>
      <c r="E1819" s="553"/>
      <c r="F1819" s="525"/>
      <c r="G1819" s="560"/>
    </row>
    <row r="1820" spans="1:7">
      <c r="A1820" s="549"/>
      <c r="B1820" s="550"/>
      <c r="C1820" s="551"/>
      <c r="D1820" s="552"/>
      <c r="E1820" s="553"/>
      <c r="F1820" s="525"/>
      <c r="G1820" s="560"/>
    </row>
    <row r="1821" spans="1:7">
      <c r="A1821" s="549"/>
      <c r="B1821" s="550"/>
      <c r="C1821" s="551"/>
      <c r="D1821" s="552"/>
      <c r="E1821" s="553"/>
      <c r="F1821" s="525"/>
      <c r="G1821" s="560"/>
    </row>
    <row r="1822" spans="1:7">
      <c r="A1822" s="549"/>
      <c r="B1822" s="550"/>
      <c r="C1822" s="551"/>
      <c r="D1822" s="552"/>
      <c r="E1822" s="553"/>
      <c r="F1822" s="525"/>
      <c r="G1822" s="560"/>
    </row>
    <row r="1823" spans="1:7">
      <c r="A1823" s="549"/>
      <c r="B1823" s="550"/>
      <c r="C1823" s="551"/>
      <c r="D1823" s="552"/>
      <c r="E1823" s="553"/>
      <c r="F1823" s="525"/>
      <c r="G1823" s="560"/>
    </row>
    <row r="1824" spans="1:7">
      <c r="A1824" s="549"/>
      <c r="B1824" s="550"/>
      <c r="C1824" s="551"/>
      <c r="D1824" s="552"/>
      <c r="E1824" s="553"/>
      <c r="F1824" s="525"/>
      <c r="G1824" s="560"/>
    </row>
    <row r="1825" spans="1:7">
      <c r="A1825" s="549"/>
      <c r="B1825" s="550"/>
      <c r="C1825" s="551"/>
      <c r="D1825" s="552"/>
      <c r="E1825" s="553"/>
      <c r="F1825" s="525"/>
      <c r="G1825" s="560"/>
    </row>
    <row r="1826" spans="1:7">
      <c r="A1826" s="549"/>
      <c r="B1826" s="550"/>
      <c r="C1826" s="551"/>
      <c r="D1826" s="552"/>
      <c r="E1826" s="553"/>
      <c r="F1826" s="525"/>
      <c r="G1826" s="560"/>
    </row>
    <row r="1827" spans="1:7">
      <c r="A1827" s="549"/>
      <c r="B1827" s="550"/>
      <c r="C1827" s="551"/>
      <c r="D1827" s="552"/>
      <c r="E1827" s="553"/>
      <c r="F1827" s="525"/>
      <c r="G1827" s="560"/>
    </row>
    <row r="1828" spans="1:7">
      <c r="A1828" s="549"/>
      <c r="B1828" s="550"/>
      <c r="C1828" s="551"/>
      <c r="D1828" s="552"/>
      <c r="E1828" s="553"/>
      <c r="F1828" s="525"/>
      <c r="G1828" s="560"/>
    </row>
    <row r="1829" spans="1:7">
      <c r="A1829" s="549"/>
      <c r="B1829" s="550"/>
      <c r="C1829" s="551"/>
      <c r="D1829" s="552"/>
      <c r="E1829" s="553"/>
      <c r="F1829" s="525"/>
      <c r="G1829" s="560"/>
    </row>
    <row r="1830" spans="1:7">
      <c r="A1830" s="549"/>
      <c r="B1830" s="550"/>
      <c r="C1830" s="551"/>
      <c r="D1830" s="552"/>
      <c r="E1830" s="553"/>
      <c r="F1830" s="525"/>
      <c r="G1830" s="560"/>
    </row>
    <row r="1831" spans="1:7">
      <c r="A1831" s="549"/>
      <c r="B1831" s="550"/>
      <c r="C1831" s="551"/>
      <c r="D1831" s="552"/>
      <c r="E1831" s="553"/>
      <c r="F1831" s="525"/>
      <c r="G1831" s="560"/>
    </row>
    <row r="1832" spans="1:7">
      <c r="A1832" s="549"/>
      <c r="B1832" s="550"/>
      <c r="C1832" s="551"/>
      <c r="D1832" s="552"/>
      <c r="E1832" s="553"/>
      <c r="F1832" s="525"/>
      <c r="G1832" s="560"/>
    </row>
    <row r="1833" spans="1:7">
      <c r="A1833" s="549"/>
      <c r="B1833" s="550"/>
      <c r="C1833" s="551"/>
      <c r="D1833" s="552"/>
      <c r="E1833" s="553"/>
      <c r="F1833" s="525"/>
      <c r="G1833" s="560"/>
    </row>
    <row r="1834" spans="1:7">
      <c r="A1834" s="549"/>
      <c r="B1834" s="550"/>
      <c r="C1834" s="551"/>
      <c r="D1834" s="552"/>
      <c r="E1834" s="553"/>
      <c r="F1834" s="525"/>
      <c r="G1834" s="560"/>
    </row>
    <row r="1835" spans="1:7">
      <c r="A1835" s="549"/>
      <c r="B1835" s="550"/>
      <c r="C1835" s="551"/>
      <c r="D1835" s="552"/>
      <c r="E1835" s="553"/>
      <c r="F1835" s="525"/>
      <c r="G1835" s="560"/>
    </row>
    <row r="1836" spans="1:7">
      <c r="A1836" s="549"/>
      <c r="B1836" s="550"/>
      <c r="C1836" s="551"/>
      <c r="D1836" s="552"/>
      <c r="E1836" s="553"/>
      <c r="F1836" s="525"/>
      <c r="G1836" s="560"/>
    </row>
    <row r="1837" spans="1:7">
      <c r="A1837" s="549"/>
      <c r="B1837" s="550"/>
      <c r="C1837" s="551"/>
      <c r="D1837" s="552"/>
      <c r="E1837" s="553"/>
      <c r="F1837" s="525"/>
      <c r="G1837" s="560"/>
    </row>
    <row r="1838" spans="1:7">
      <c r="A1838" s="549"/>
      <c r="B1838" s="550"/>
      <c r="C1838" s="551"/>
      <c r="D1838" s="552"/>
      <c r="E1838" s="553"/>
      <c r="F1838" s="525"/>
      <c r="G1838" s="560"/>
    </row>
    <row r="1839" spans="1:7">
      <c r="A1839" s="549"/>
      <c r="B1839" s="550"/>
      <c r="C1839" s="551"/>
      <c r="D1839" s="552"/>
      <c r="E1839" s="553"/>
      <c r="F1839" s="525"/>
      <c r="G1839" s="560"/>
    </row>
    <row r="1840" spans="1:7">
      <c r="A1840" s="549"/>
      <c r="B1840" s="550"/>
      <c r="C1840" s="551"/>
      <c r="D1840" s="552"/>
      <c r="E1840" s="553"/>
      <c r="F1840" s="525"/>
      <c r="G1840" s="560"/>
    </row>
    <row r="1841" spans="1:7">
      <c r="A1841" s="549"/>
      <c r="B1841" s="550"/>
      <c r="C1841" s="551"/>
      <c r="D1841" s="552"/>
      <c r="E1841" s="553"/>
      <c r="F1841" s="525"/>
      <c r="G1841" s="560"/>
    </row>
    <row r="1842" spans="1:7">
      <c r="A1842" s="549"/>
      <c r="B1842" s="550"/>
      <c r="C1842" s="551"/>
      <c r="D1842" s="552"/>
      <c r="E1842" s="553"/>
      <c r="F1842" s="525"/>
      <c r="G1842" s="560"/>
    </row>
    <row r="1843" spans="1:7">
      <c r="A1843" s="549"/>
      <c r="B1843" s="550"/>
      <c r="C1843" s="551"/>
      <c r="D1843" s="552"/>
      <c r="E1843" s="553"/>
      <c r="F1843" s="525"/>
      <c r="G1843" s="560"/>
    </row>
    <row r="1844" spans="1:7">
      <c r="A1844" s="549"/>
      <c r="B1844" s="550"/>
      <c r="C1844" s="551"/>
      <c r="D1844" s="552"/>
      <c r="E1844" s="553"/>
      <c r="F1844" s="525"/>
      <c r="G1844" s="560"/>
    </row>
    <row r="1845" spans="1:7">
      <c r="A1845" s="549"/>
      <c r="B1845" s="550"/>
      <c r="C1845" s="551"/>
      <c r="D1845" s="552"/>
      <c r="E1845" s="553"/>
      <c r="F1845" s="525"/>
      <c r="G1845" s="560"/>
    </row>
    <row r="1846" spans="1:7">
      <c r="A1846" s="549"/>
      <c r="B1846" s="550"/>
      <c r="C1846" s="551"/>
      <c r="D1846" s="552"/>
      <c r="E1846" s="553"/>
      <c r="F1846" s="525"/>
      <c r="G1846" s="560"/>
    </row>
    <row r="1847" spans="1:7">
      <c r="A1847" s="549"/>
      <c r="B1847" s="550"/>
      <c r="C1847" s="551"/>
      <c r="D1847" s="552"/>
      <c r="E1847" s="553"/>
      <c r="F1847" s="525"/>
      <c r="G1847" s="560"/>
    </row>
    <row r="1848" spans="1:7">
      <c r="A1848" s="549"/>
      <c r="B1848" s="550"/>
      <c r="C1848" s="551"/>
      <c r="D1848" s="552"/>
      <c r="E1848" s="553"/>
      <c r="F1848" s="525"/>
      <c r="G1848" s="560"/>
    </row>
    <row r="1849" spans="1:7">
      <c r="A1849" s="549"/>
      <c r="B1849" s="550"/>
      <c r="C1849" s="551"/>
      <c r="D1849" s="552"/>
      <c r="E1849" s="553"/>
      <c r="F1849" s="525"/>
      <c r="G1849" s="560"/>
    </row>
    <row r="1850" spans="1:7">
      <c r="A1850" s="549"/>
      <c r="B1850" s="550"/>
      <c r="C1850" s="551"/>
      <c r="D1850" s="552"/>
      <c r="E1850" s="553"/>
      <c r="F1850" s="525"/>
      <c r="G1850" s="560"/>
    </row>
    <row r="1851" spans="1:7">
      <c r="A1851" s="549"/>
      <c r="B1851" s="550"/>
      <c r="C1851" s="551"/>
      <c r="D1851" s="552"/>
      <c r="E1851" s="553"/>
      <c r="F1851" s="525"/>
      <c r="G1851" s="560"/>
    </row>
    <row r="1852" spans="1:7">
      <c r="A1852" s="549"/>
      <c r="B1852" s="550"/>
      <c r="C1852" s="551"/>
      <c r="D1852" s="552"/>
      <c r="E1852" s="553"/>
      <c r="F1852" s="525"/>
      <c r="G1852" s="560"/>
    </row>
    <row r="1853" spans="1:7">
      <c r="A1853" s="549"/>
      <c r="B1853" s="550"/>
      <c r="C1853" s="551"/>
      <c r="D1853" s="552"/>
      <c r="E1853" s="553"/>
      <c r="F1853" s="525"/>
      <c r="G1853" s="560"/>
    </row>
    <row r="1854" spans="1:7">
      <c r="A1854" s="549"/>
      <c r="B1854" s="550"/>
      <c r="C1854" s="551"/>
      <c r="D1854" s="552"/>
      <c r="E1854" s="553"/>
      <c r="F1854" s="525"/>
      <c r="G1854" s="560"/>
    </row>
    <row r="1855" spans="1:7">
      <c r="A1855" s="549"/>
      <c r="B1855" s="550"/>
      <c r="C1855" s="551"/>
      <c r="D1855" s="552"/>
      <c r="E1855" s="553"/>
      <c r="F1855" s="525"/>
      <c r="G1855" s="560"/>
    </row>
    <row r="1856" spans="1:7">
      <c r="A1856" s="549"/>
      <c r="B1856" s="550"/>
      <c r="C1856" s="551"/>
      <c r="D1856" s="552"/>
      <c r="E1856" s="553"/>
      <c r="F1856" s="525"/>
      <c r="G1856" s="560"/>
    </row>
    <row r="1857" spans="1:7">
      <c r="A1857" s="549"/>
      <c r="B1857" s="550"/>
      <c r="C1857" s="551"/>
      <c r="D1857" s="552"/>
      <c r="E1857" s="553"/>
      <c r="F1857" s="525"/>
      <c r="G1857" s="560"/>
    </row>
    <row r="1858" spans="1:7">
      <c r="A1858" s="549"/>
      <c r="B1858" s="550"/>
      <c r="C1858" s="551"/>
      <c r="D1858" s="552"/>
      <c r="E1858" s="553"/>
      <c r="F1858" s="525"/>
      <c r="G1858" s="560"/>
    </row>
    <row r="1859" spans="1:7">
      <c r="A1859" s="549"/>
      <c r="B1859" s="550"/>
      <c r="C1859" s="551"/>
      <c r="D1859" s="552"/>
      <c r="E1859" s="553"/>
      <c r="F1859" s="525"/>
      <c r="G1859" s="560"/>
    </row>
    <row r="1860" spans="1:7">
      <c r="A1860" s="549"/>
      <c r="B1860" s="550"/>
      <c r="C1860" s="551"/>
      <c r="D1860" s="552"/>
      <c r="E1860" s="553"/>
      <c r="F1860" s="525"/>
      <c r="G1860" s="560"/>
    </row>
    <row r="1861" spans="1:7">
      <c r="A1861" s="549"/>
      <c r="B1861" s="550"/>
      <c r="C1861" s="551"/>
      <c r="D1861" s="552"/>
      <c r="E1861" s="553"/>
      <c r="F1861" s="525"/>
      <c r="G1861" s="560"/>
    </row>
    <row r="1862" spans="1:7">
      <c r="A1862" s="549"/>
      <c r="B1862" s="550"/>
      <c r="C1862" s="551"/>
      <c r="D1862" s="552"/>
      <c r="E1862" s="553"/>
      <c r="F1862" s="525"/>
      <c r="G1862" s="560"/>
    </row>
    <row r="1863" spans="1:7">
      <c r="A1863" s="549"/>
      <c r="B1863" s="550"/>
      <c r="C1863" s="551"/>
      <c r="D1863" s="552"/>
      <c r="E1863" s="553"/>
      <c r="F1863" s="525"/>
      <c r="G1863" s="560"/>
    </row>
    <row r="1864" spans="1:7">
      <c r="A1864" s="549"/>
      <c r="B1864" s="550"/>
      <c r="C1864" s="551"/>
      <c r="D1864" s="552"/>
      <c r="E1864" s="553"/>
      <c r="F1864" s="525"/>
      <c r="G1864" s="560"/>
    </row>
    <row r="1865" spans="1:7">
      <c r="A1865" s="549"/>
      <c r="B1865" s="550"/>
      <c r="C1865" s="551"/>
      <c r="D1865" s="552"/>
      <c r="E1865" s="553"/>
      <c r="F1865" s="525"/>
      <c r="G1865" s="560"/>
    </row>
    <row r="1866" spans="1:7">
      <c r="A1866" s="549"/>
      <c r="B1866" s="550"/>
      <c r="C1866" s="551"/>
      <c r="D1866" s="552"/>
      <c r="E1866" s="553"/>
      <c r="F1866" s="525"/>
      <c r="G1866" s="560"/>
    </row>
    <row r="1867" spans="1:7">
      <c r="A1867" s="549"/>
      <c r="B1867" s="550"/>
      <c r="C1867" s="551"/>
      <c r="D1867" s="552"/>
      <c r="E1867" s="553"/>
      <c r="F1867" s="525"/>
      <c r="G1867" s="560"/>
    </row>
    <row r="1868" spans="1:7">
      <c r="A1868" s="549"/>
      <c r="B1868" s="550"/>
      <c r="C1868" s="551"/>
      <c r="D1868" s="552"/>
      <c r="E1868" s="553"/>
      <c r="F1868" s="525"/>
      <c r="G1868" s="560"/>
    </row>
    <row r="1869" spans="1:7">
      <c r="A1869" s="549"/>
      <c r="B1869" s="550"/>
      <c r="C1869" s="551"/>
      <c r="D1869" s="552"/>
      <c r="E1869" s="553"/>
      <c r="F1869" s="525"/>
      <c r="G1869" s="560"/>
    </row>
    <row r="1870" spans="1:7">
      <c r="A1870" s="549"/>
      <c r="B1870" s="550"/>
      <c r="C1870" s="551"/>
      <c r="D1870" s="552"/>
      <c r="E1870" s="553"/>
      <c r="F1870" s="525"/>
      <c r="G1870" s="560"/>
    </row>
    <row r="1871" spans="1:7">
      <c r="A1871" s="549"/>
      <c r="B1871" s="550"/>
      <c r="C1871" s="551"/>
      <c r="D1871" s="552"/>
      <c r="E1871" s="553"/>
      <c r="F1871" s="525"/>
      <c r="G1871" s="560"/>
    </row>
    <row r="1872" spans="1:7">
      <c r="A1872" s="549"/>
      <c r="B1872" s="550"/>
      <c r="C1872" s="551"/>
      <c r="D1872" s="552"/>
      <c r="E1872" s="553"/>
      <c r="F1872" s="525"/>
      <c r="G1872" s="560"/>
    </row>
    <row r="1873" spans="1:7">
      <c r="A1873" s="549"/>
      <c r="B1873" s="550"/>
      <c r="C1873" s="551"/>
      <c r="D1873" s="552"/>
      <c r="E1873" s="553"/>
      <c r="F1873" s="525"/>
      <c r="G1873" s="560"/>
    </row>
    <row r="1874" spans="1:7">
      <c r="A1874" s="549"/>
      <c r="B1874" s="550"/>
      <c r="C1874" s="551"/>
      <c r="D1874" s="552"/>
      <c r="E1874" s="553"/>
      <c r="F1874" s="525"/>
      <c r="G1874" s="560"/>
    </row>
    <row r="1875" spans="1:7">
      <c r="A1875" s="549"/>
      <c r="B1875" s="550"/>
      <c r="C1875" s="551"/>
      <c r="D1875" s="552"/>
      <c r="E1875" s="553"/>
      <c r="F1875" s="525"/>
      <c r="G1875" s="560"/>
    </row>
    <row r="1876" spans="1:7">
      <c r="A1876" s="549"/>
      <c r="B1876" s="550"/>
      <c r="C1876" s="551"/>
      <c r="D1876" s="552"/>
      <c r="E1876" s="553"/>
      <c r="F1876" s="525"/>
      <c r="G1876" s="560"/>
    </row>
    <row r="1877" spans="1:7">
      <c r="A1877" s="549"/>
      <c r="B1877" s="550"/>
      <c r="C1877" s="551"/>
      <c r="D1877" s="552"/>
      <c r="E1877" s="553"/>
      <c r="F1877" s="525"/>
      <c r="G1877" s="560"/>
    </row>
    <row r="1878" spans="1:7">
      <c r="A1878" s="549"/>
      <c r="B1878" s="550"/>
      <c r="C1878" s="551"/>
      <c r="D1878" s="552"/>
      <c r="E1878" s="553"/>
      <c r="F1878" s="525"/>
      <c r="G1878" s="560"/>
    </row>
    <row r="1879" spans="1:7">
      <c r="A1879" s="549"/>
      <c r="B1879" s="550"/>
      <c r="C1879" s="551"/>
      <c r="D1879" s="552"/>
      <c r="E1879" s="553"/>
      <c r="F1879" s="525"/>
      <c r="G1879" s="560"/>
    </row>
    <row r="1880" spans="1:7">
      <c r="A1880" s="549"/>
      <c r="B1880" s="550"/>
      <c r="C1880" s="551"/>
      <c r="D1880" s="552"/>
      <c r="E1880" s="553"/>
      <c r="F1880" s="525"/>
      <c r="G1880" s="560"/>
    </row>
    <row r="1881" spans="1:7">
      <c r="A1881" s="549"/>
      <c r="B1881" s="550"/>
      <c r="C1881" s="551"/>
      <c r="D1881" s="552"/>
      <c r="E1881" s="553"/>
      <c r="F1881" s="525"/>
      <c r="G1881" s="560"/>
    </row>
    <row r="1882" spans="1:7">
      <c r="A1882" s="554"/>
      <c r="B1882" s="550"/>
      <c r="C1882" s="551"/>
      <c r="D1882" s="552"/>
      <c r="E1882" s="553"/>
      <c r="F1882" s="525"/>
      <c r="G1882" s="560"/>
    </row>
    <row r="1883" spans="1:7">
      <c r="A1883" s="554"/>
      <c r="B1883" s="550"/>
      <c r="C1883" s="551"/>
      <c r="D1883" s="552"/>
      <c r="E1883" s="553"/>
      <c r="F1883" s="525"/>
      <c r="G1883" s="560"/>
    </row>
    <row r="1884" spans="1:7">
      <c r="A1884" s="554"/>
      <c r="B1884" s="550"/>
      <c r="C1884" s="551"/>
      <c r="D1884" s="552"/>
      <c r="E1884" s="553"/>
      <c r="F1884" s="525"/>
      <c r="G1884" s="560"/>
    </row>
    <row r="1885" spans="1:7">
      <c r="A1885" s="554"/>
      <c r="B1885" s="550"/>
      <c r="C1885" s="551"/>
      <c r="D1885" s="552"/>
      <c r="E1885" s="553"/>
      <c r="F1885" s="525"/>
      <c r="G1885" s="560"/>
    </row>
    <row r="1886" spans="1:7">
      <c r="A1886" s="554"/>
      <c r="B1886" s="550"/>
      <c r="C1886" s="551"/>
      <c r="D1886" s="552"/>
      <c r="E1886" s="553"/>
      <c r="F1886" s="525"/>
      <c r="G1886" s="560"/>
    </row>
    <row r="1887" spans="1:7">
      <c r="A1887" s="554"/>
      <c r="B1887" s="550"/>
      <c r="C1887" s="551"/>
      <c r="D1887" s="552"/>
      <c r="E1887" s="553"/>
      <c r="F1887" s="525"/>
      <c r="G1887" s="560"/>
    </row>
    <row r="1888" spans="1:7">
      <c r="A1888" s="554"/>
      <c r="B1888" s="550"/>
      <c r="C1888" s="551"/>
      <c r="D1888" s="552"/>
      <c r="E1888" s="553"/>
      <c r="F1888" s="525"/>
      <c r="G1888" s="560"/>
    </row>
    <row r="1889" spans="1:7">
      <c r="A1889" s="554"/>
      <c r="B1889" s="550"/>
      <c r="C1889" s="551"/>
      <c r="D1889" s="552"/>
      <c r="E1889" s="553"/>
      <c r="F1889" s="525"/>
      <c r="G1889" s="560"/>
    </row>
    <row r="1890" spans="1:7">
      <c r="A1890" s="554"/>
      <c r="B1890" s="550"/>
      <c r="C1890" s="551"/>
      <c r="D1890" s="552"/>
      <c r="E1890" s="553"/>
      <c r="F1890" s="525"/>
      <c r="G1890" s="560"/>
    </row>
    <row r="1891" spans="1:7">
      <c r="A1891" s="554"/>
      <c r="B1891" s="550"/>
      <c r="C1891" s="551"/>
      <c r="D1891" s="552"/>
      <c r="E1891" s="553"/>
      <c r="F1891" s="525"/>
      <c r="G1891" s="560"/>
    </row>
    <row r="1892" spans="1:7">
      <c r="A1892" s="554"/>
      <c r="B1892" s="550"/>
      <c r="C1892" s="551"/>
      <c r="D1892" s="552"/>
      <c r="E1892" s="553"/>
      <c r="F1892" s="525"/>
      <c r="G1892" s="560"/>
    </row>
    <row r="1893" spans="1:7">
      <c r="A1893" s="554"/>
      <c r="B1893" s="550"/>
      <c r="C1893" s="551"/>
      <c r="D1893" s="552"/>
      <c r="E1893" s="553"/>
      <c r="F1893" s="525"/>
      <c r="G1893" s="560"/>
    </row>
    <row r="1894" spans="1:7">
      <c r="A1894" s="554"/>
      <c r="B1894" s="550"/>
      <c r="C1894" s="551"/>
      <c r="D1894" s="552"/>
      <c r="E1894" s="553"/>
      <c r="F1894" s="525"/>
      <c r="G1894" s="560"/>
    </row>
    <row r="1895" spans="1:7">
      <c r="A1895" s="554"/>
      <c r="B1895" s="550"/>
      <c r="C1895" s="551"/>
      <c r="D1895" s="552"/>
      <c r="E1895" s="553"/>
      <c r="F1895" s="525"/>
      <c r="G1895" s="560"/>
    </row>
    <row r="1896" spans="1:7">
      <c r="A1896" s="554"/>
      <c r="B1896" s="550"/>
      <c r="C1896" s="551"/>
      <c r="D1896" s="552"/>
      <c r="E1896" s="553"/>
      <c r="F1896" s="525"/>
      <c r="G1896" s="560"/>
    </row>
    <row r="1897" spans="1:7">
      <c r="A1897" s="554"/>
      <c r="B1897" s="550"/>
      <c r="C1897" s="551"/>
      <c r="D1897" s="552"/>
      <c r="E1897" s="553"/>
      <c r="F1897" s="525"/>
      <c r="G1897" s="560"/>
    </row>
    <row r="1898" spans="1:7">
      <c r="A1898" s="554"/>
      <c r="B1898" s="550"/>
      <c r="C1898" s="551"/>
      <c r="D1898" s="552"/>
      <c r="E1898" s="553"/>
      <c r="F1898" s="525"/>
      <c r="G1898" s="560"/>
    </row>
    <row r="1899" spans="1:7">
      <c r="A1899" s="554"/>
      <c r="B1899" s="550"/>
      <c r="C1899" s="551"/>
      <c r="D1899" s="552"/>
      <c r="E1899" s="553"/>
      <c r="F1899" s="525"/>
      <c r="G1899" s="560"/>
    </row>
    <row r="1900" spans="1:7">
      <c r="A1900" s="554"/>
      <c r="B1900" s="550"/>
      <c r="C1900" s="551"/>
      <c r="D1900" s="552"/>
      <c r="E1900" s="553"/>
      <c r="F1900" s="525"/>
      <c r="G1900" s="560"/>
    </row>
    <row r="1901" spans="1:7">
      <c r="A1901" s="554"/>
      <c r="B1901" s="550"/>
      <c r="C1901" s="551"/>
      <c r="D1901" s="552"/>
      <c r="E1901" s="553"/>
      <c r="F1901" s="525"/>
      <c r="G1901" s="560"/>
    </row>
    <row r="1902" spans="1:7">
      <c r="A1902" s="554"/>
      <c r="B1902" s="550"/>
      <c r="C1902" s="551"/>
      <c r="D1902" s="552"/>
      <c r="E1902" s="553"/>
      <c r="F1902" s="525"/>
      <c r="G1902" s="560"/>
    </row>
    <row r="1903" spans="1:7">
      <c r="A1903" s="554"/>
      <c r="B1903" s="550"/>
      <c r="C1903" s="551"/>
      <c r="D1903" s="552"/>
      <c r="E1903" s="553"/>
      <c r="F1903" s="525"/>
      <c r="G1903" s="560"/>
    </row>
    <row r="1904" spans="1:7">
      <c r="A1904" s="554"/>
      <c r="B1904" s="550"/>
      <c r="C1904" s="551"/>
      <c r="D1904" s="552"/>
      <c r="E1904" s="553"/>
      <c r="F1904" s="525"/>
      <c r="G1904" s="560"/>
    </row>
    <row r="1905" spans="1:7">
      <c r="A1905" s="554"/>
      <c r="B1905" s="550"/>
      <c r="C1905" s="551"/>
      <c r="D1905" s="552"/>
      <c r="E1905" s="553"/>
      <c r="F1905" s="525"/>
      <c r="G1905" s="560"/>
    </row>
    <row r="1906" spans="1:7">
      <c r="A1906" s="554"/>
      <c r="B1906" s="550"/>
      <c r="C1906" s="551"/>
      <c r="D1906" s="552"/>
      <c r="E1906" s="553"/>
      <c r="F1906" s="525"/>
      <c r="G1906" s="560"/>
    </row>
    <row r="1907" spans="1:7">
      <c r="A1907" s="554"/>
      <c r="B1907" s="550"/>
      <c r="C1907" s="551"/>
      <c r="D1907" s="552"/>
      <c r="E1907" s="553"/>
      <c r="F1907" s="525"/>
      <c r="G1907" s="560"/>
    </row>
    <row r="1908" spans="1:7">
      <c r="A1908" s="554"/>
      <c r="B1908" s="550"/>
      <c r="C1908" s="551"/>
      <c r="D1908" s="552"/>
      <c r="E1908" s="553"/>
      <c r="F1908" s="525"/>
      <c r="G1908" s="560"/>
    </row>
    <row r="1909" spans="1:7">
      <c r="A1909" s="554"/>
      <c r="B1909" s="550"/>
      <c r="C1909" s="551"/>
      <c r="D1909" s="552"/>
      <c r="E1909" s="553"/>
      <c r="F1909" s="525"/>
      <c r="G1909" s="560"/>
    </row>
    <row r="1910" spans="1:7">
      <c r="A1910" s="554"/>
      <c r="B1910" s="550"/>
      <c r="C1910" s="551"/>
      <c r="D1910" s="552"/>
      <c r="E1910" s="553"/>
      <c r="F1910" s="525"/>
      <c r="G1910" s="560"/>
    </row>
    <row r="1911" spans="1:7">
      <c r="A1911" s="554"/>
      <c r="B1911" s="550"/>
      <c r="C1911" s="551"/>
      <c r="D1911" s="552"/>
      <c r="E1911" s="553"/>
      <c r="F1911" s="525"/>
      <c r="G1911" s="560"/>
    </row>
    <row r="1912" spans="1:7">
      <c r="A1912" s="554"/>
      <c r="B1912" s="550"/>
      <c r="C1912" s="551"/>
      <c r="D1912" s="552"/>
      <c r="E1912" s="553"/>
      <c r="F1912" s="525"/>
      <c r="G1912" s="560"/>
    </row>
    <row r="1913" spans="1:7">
      <c r="A1913" s="554"/>
      <c r="B1913" s="550"/>
      <c r="C1913" s="551"/>
      <c r="D1913" s="552"/>
      <c r="E1913" s="553"/>
      <c r="F1913" s="525"/>
      <c r="G1913" s="560"/>
    </row>
    <row r="1914" spans="1:7">
      <c r="A1914" s="554"/>
      <c r="B1914" s="550"/>
      <c r="C1914" s="551"/>
      <c r="D1914" s="552"/>
      <c r="E1914" s="553"/>
      <c r="F1914" s="525"/>
      <c r="G1914" s="560"/>
    </row>
    <row r="1915" spans="1:7">
      <c r="A1915" s="554"/>
      <c r="B1915" s="550"/>
      <c r="C1915" s="551"/>
      <c r="D1915" s="552"/>
      <c r="E1915" s="553"/>
      <c r="F1915" s="525"/>
      <c r="G1915" s="560"/>
    </row>
    <row r="1916" spans="1:7">
      <c r="A1916" s="554"/>
      <c r="B1916" s="550"/>
      <c r="C1916" s="551"/>
      <c r="D1916" s="552"/>
      <c r="E1916" s="553"/>
      <c r="F1916" s="525"/>
      <c r="G1916" s="560"/>
    </row>
    <row r="1917" spans="1:7">
      <c r="A1917" s="554"/>
      <c r="B1917" s="550"/>
      <c r="C1917" s="551"/>
      <c r="D1917" s="552"/>
      <c r="E1917" s="553"/>
      <c r="F1917" s="525"/>
      <c r="G1917" s="560"/>
    </row>
    <row r="1918" spans="1:7">
      <c r="A1918" s="554"/>
      <c r="B1918" s="550"/>
      <c r="C1918" s="551"/>
      <c r="D1918" s="552"/>
      <c r="E1918" s="553"/>
      <c r="F1918" s="525"/>
      <c r="G1918" s="560"/>
    </row>
    <row r="1919" spans="1:7">
      <c r="A1919" s="554"/>
      <c r="B1919" s="550"/>
      <c r="C1919" s="551"/>
      <c r="D1919" s="552"/>
      <c r="E1919" s="553"/>
      <c r="F1919" s="525"/>
      <c r="G1919" s="560"/>
    </row>
    <row r="1920" spans="1:7">
      <c r="A1920" s="554"/>
      <c r="B1920" s="550"/>
      <c r="C1920" s="551"/>
      <c r="D1920" s="552"/>
      <c r="E1920" s="553"/>
      <c r="F1920" s="525"/>
      <c r="G1920" s="560"/>
    </row>
    <row r="1921" spans="1:7">
      <c r="A1921" s="554"/>
      <c r="B1921" s="550"/>
      <c r="C1921" s="551"/>
      <c r="D1921" s="552"/>
      <c r="E1921" s="553"/>
      <c r="F1921" s="525"/>
      <c r="G1921" s="560"/>
    </row>
    <row r="1922" spans="1:7">
      <c r="A1922" s="554"/>
      <c r="B1922" s="550"/>
      <c r="C1922" s="551"/>
      <c r="D1922" s="552"/>
      <c r="E1922" s="553"/>
      <c r="F1922" s="525"/>
      <c r="G1922" s="560"/>
    </row>
    <row r="1923" spans="1:7">
      <c r="A1923" s="554"/>
      <c r="B1923" s="550"/>
      <c r="C1923" s="551"/>
      <c r="D1923" s="552"/>
      <c r="E1923" s="553"/>
      <c r="F1923" s="525"/>
      <c r="G1923" s="560"/>
    </row>
    <row r="1924" spans="1:7">
      <c r="A1924" s="554"/>
      <c r="B1924" s="550"/>
      <c r="C1924" s="551"/>
      <c r="D1924" s="552"/>
      <c r="E1924" s="553"/>
      <c r="F1924" s="525"/>
      <c r="G1924" s="560"/>
    </row>
    <row r="1925" spans="1:7">
      <c r="A1925" s="554"/>
      <c r="B1925" s="550"/>
      <c r="C1925" s="551"/>
      <c r="D1925" s="552"/>
      <c r="E1925" s="553"/>
      <c r="F1925" s="525"/>
      <c r="G1925" s="560"/>
    </row>
    <row r="1926" spans="1:7">
      <c r="A1926" s="554"/>
      <c r="B1926" s="550"/>
      <c r="C1926" s="551"/>
      <c r="D1926" s="552"/>
      <c r="E1926" s="553"/>
      <c r="F1926" s="525"/>
      <c r="G1926" s="560"/>
    </row>
    <row r="1927" spans="1:7">
      <c r="A1927" s="554"/>
      <c r="B1927" s="550"/>
      <c r="C1927" s="551"/>
      <c r="D1927" s="552"/>
      <c r="E1927" s="553"/>
      <c r="F1927" s="525"/>
      <c r="G1927" s="560"/>
    </row>
    <row r="1928" spans="1:7">
      <c r="A1928" s="554"/>
      <c r="B1928" s="550"/>
      <c r="C1928" s="551"/>
      <c r="D1928" s="552"/>
      <c r="E1928" s="553"/>
      <c r="F1928" s="525"/>
      <c r="G1928" s="560"/>
    </row>
    <row r="1929" spans="1:7">
      <c r="A1929" s="554"/>
      <c r="B1929" s="550"/>
      <c r="C1929" s="551"/>
      <c r="D1929" s="552"/>
      <c r="E1929" s="553"/>
      <c r="F1929" s="525"/>
      <c r="G1929" s="560"/>
    </row>
    <row r="1930" spans="1:7">
      <c r="A1930" s="554"/>
      <c r="B1930" s="550"/>
      <c r="C1930" s="551"/>
      <c r="D1930" s="552"/>
      <c r="E1930" s="553"/>
      <c r="F1930" s="525"/>
      <c r="G1930" s="560"/>
    </row>
    <row r="1931" spans="1:7">
      <c r="A1931" s="554"/>
      <c r="B1931" s="550"/>
      <c r="C1931" s="551"/>
      <c r="D1931" s="552"/>
      <c r="E1931" s="553"/>
      <c r="F1931" s="525"/>
      <c r="G1931" s="560"/>
    </row>
    <row r="1932" spans="1:7">
      <c r="A1932" s="554"/>
      <c r="B1932" s="550"/>
      <c r="C1932" s="551"/>
      <c r="D1932" s="552"/>
      <c r="E1932" s="553"/>
      <c r="F1932" s="525"/>
      <c r="G1932" s="560"/>
    </row>
    <row r="1933" spans="1:7">
      <c r="A1933" s="554"/>
      <c r="B1933" s="550"/>
      <c r="C1933" s="551"/>
      <c r="D1933" s="552"/>
      <c r="E1933" s="553"/>
      <c r="F1933" s="525"/>
      <c r="G1933" s="560"/>
    </row>
    <row r="1934" spans="1:7">
      <c r="A1934" s="554"/>
      <c r="B1934" s="550"/>
      <c r="C1934" s="551"/>
      <c r="D1934" s="552"/>
      <c r="E1934" s="553"/>
      <c r="F1934" s="525"/>
      <c r="G1934" s="560"/>
    </row>
    <row r="1935" spans="1:7">
      <c r="A1935" s="554"/>
      <c r="B1935" s="550"/>
      <c r="C1935" s="551"/>
      <c r="D1935" s="552"/>
      <c r="E1935" s="553"/>
      <c r="F1935" s="525"/>
      <c r="G1935" s="560"/>
    </row>
    <row r="1936" spans="1:7">
      <c r="A1936" s="554"/>
      <c r="B1936" s="550"/>
      <c r="C1936" s="551"/>
      <c r="D1936" s="552"/>
      <c r="E1936" s="553"/>
      <c r="F1936" s="525"/>
      <c r="G1936" s="560"/>
    </row>
    <row r="1937" spans="1:7">
      <c r="A1937" s="554"/>
      <c r="B1937" s="550"/>
      <c r="C1937" s="551"/>
      <c r="D1937" s="552"/>
      <c r="E1937" s="553"/>
      <c r="F1937" s="525"/>
      <c r="G1937" s="560"/>
    </row>
    <row r="1938" spans="1:7">
      <c r="A1938" s="554"/>
      <c r="B1938" s="550"/>
      <c r="C1938" s="551"/>
      <c r="D1938" s="552"/>
      <c r="E1938" s="553"/>
      <c r="F1938" s="525"/>
      <c r="G1938" s="560"/>
    </row>
    <row r="1939" spans="1:7">
      <c r="A1939" s="554"/>
      <c r="B1939" s="550"/>
      <c r="C1939" s="551"/>
      <c r="D1939" s="552"/>
      <c r="E1939" s="553"/>
      <c r="F1939" s="525"/>
      <c r="G1939" s="560"/>
    </row>
    <row r="1940" spans="1:7">
      <c r="A1940" s="554"/>
      <c r="B1940" s="550"/>
      <c r="C1940" s="551"/>
      <c r="D1940" s="552"/>
      <c r="E1940" s="553"/>
      <c r="F1940" s="525"/>
      <c r="G1940" s="560"/>
    </row>
    <row r="1941" spans="1:7">
      <c r="A1941" s="554"/>
      <c r="B1941" s="550"/>
      <c r="C1941" s="551"/>
      <c r="D1941" s="552"/>
      <c r="E1941" s="553"/>
      <c r="F1941" s="525"/>
      <c r="G1941" s="560"/>
    </row>
    <row r="1942" spans="1:7">
      <c r="A1942" s="554"/>
      <c r="B1942" s="550"/>
      <c r="C1942" s="551"/>
      <c r="D1942" s="552"/>
      <c r="E1942" s="553"/>
      <c r="F1942" s="525"/>
      <c r="G1942" s="560"/>
    </row>
    <row r="1943" spans="1:7">
      <c r="A1943" s="554"/>
      <c r="B1943" s="550"/>
      <c r="C1943" s="551"/>
      <c r="D1943" s="552"/>
      <c r="E1943" s="553"/>
      <c r="F1943" s="525"/>
      <c r="G1943" s="560"/>
    </row>
    <row r="1944" spans="1:7">
      <c r="A1944" s="554"/>
      <c r="B1944" s="550"/>
      <c r="C1944" s="551"/>
      <c r="D1944" s="552"/>
      <c r="E1944" s="553"/>
      <c r="F1944" s="525"/>
      <c r="G1944" s="560"/>
    </row>
    <row r="1945" spans="1:7">
      <c r="A1945" s="554"/>
      <c r="B1945" s="550"/>
      <c r="C1945" s="551"/>
      <c r="D1945" s="552"/>
      <c r="E1945" s="553"/>
      <c r="F1945" s="525"/>
      <c r="G1945" s="560"/>
    </row>
    <row r="1946" spans="1:7">
      <c r="A1946" s="554"/>
      <c r="B1946" s="550"/>
      <c r="C1946" s="551"/>
      <c r="D1946" s="552"/>
      <c r="E1946" s="553"/>
      <c r="F1946" s="525"/>
      <c r="G1946" s="560"/>
    </row>
    <row r="1947" spans="1:7">
      <c r="A1947" s="554"/>
      <c r="B1947" s="550"/>
      <c r="C1947" s="551"/>
      <c r="D1947" s="552"/>
      <c r="E1947" s="553"/>
      <c r="F1947" s="525"/>
      <c r="G1947" s="560"/>
    </row>
    <row r="1948" spans="1:7">
      <c r="A1948" s="554"/>
      <c r="B1948" s="550"/>
      <c r="C1948" s="551"/>
      <c r="D1948" s="552"/>
      <c r="E1948" s="553"/>
      <c r="F1948" s="525"/>
      <c r="G1948" s="560"/>
    </row>
    <row r="1949" spans="1:7">
      <c r="A1949" s="554"/>
      <c r="B1949" s="550"/>
      <c r="C1949" s="551"/>
      <c r="D1949" s="552"/>
      <c r="E1949" s="553"/>
      <c r="F1949" s="525"/>
      <c r="G1949" s="560"/>
    </row>
    <row r="1950" spans="1:7">
      <c r="A1950" s="554"/>
      <c r="B1950" s="550"/>
      <c r="C1950" s="551"/>
      <c r="D1950" s="552"/>
      <c r="E1950" s="553"/>
      <c r="F1950" s="525"/>
      <c r="G1950" s="560"/>
    </row>
    <row r="1951" spans="1:7">
      <c r="A1951" s="554"/>
      <c r="B1951" s="550"/>
      <c r="C1951" s="551"/>
      <c r="D1951" s="552"/>
      <c r="E1951" s="553"/>
      <c r="F1951" s="525"/>
      <c r="G1951" s="560"/>
    </row>
    <row r="1952" spans="1:7">
      <c r="A1952" s="554"/>
      <c r="B1952" s="550"/>
      <c r="C1952" s="551"/>
      <c r="D1952" s="552"/>
      <c r="E1952" s="553"/>
      <c r="F1952" s="525"/>
      <c r="G1952" s="560"/>
    </row>
    <row r="1953" spans="1:7">
      <c r="A1953" s="554"/>
      <c r="B1953" s="550"/>
      <c r="C1953" s="551"/>
      <c r="D1953" s="552"/>
      <c r="E1953" s="553"/>
      <c r="F1953" s="525"/>
      <c r="G1953" s="560"/>
    </row>
    <row r="1954" spans="1:7">
      <c r="A1954" s="554"/>
      <c r="B1954" s="550"/>
      <c r="C1954" s="551"/>
      <c r="D1954" s="552"/>
      <c r="E1954" s="553"/>
      <c r="F1954" s="525"/>
      <c r="G1954" s="560"/>
    </row>
    <row r="1955" spans="1:7">
      <c r="A1955" s="554"/>
      <c r="B1955" s="550"/>
      <c r="C1955" s="551"/>
      <c r="D1955" s="552"/>
      <c r="E1955" s="553"/>
      <c r="F1955" s="525"/>
      <c r="G1955" s="560"/>
    </row>
    <row r="1956" spans="1:7">
      <c r="A1956" s="554"/>
      <c r="B1956" s="550"/>
      <c r="C1956" s="551"/>
      <c r="D1956" s="552"/>
      <c r="E1956" s="553"/>
      <c r="F1956" s="525"/>
      <c r="G1956" s="560"/>
    </row>
    <row r="1957" spans="1:7">
      <c r="A1957" s="554"/>
      <c r="B1957" s="550"/>
      <c r="C1957" s="551"/>
      <c r="D1957" s="552"/>
      <c r="E1957" s="553"/>
      <c r="F1957" s="525"/>
      <c r="G1957" s="560"/>
    </row>
    <row r="1958" spans="1:7">
      <c r="A1958" s="554"/>
      <c r="B1958" s="550"/>
      <c r="C1958" s="551"/>
      <c r="D1958" s="552"/>
      <c r="E1958" s="553"/>
      <c r="F1958" s="525"/>
      <c r="G1958" s="560"/>
    </row>
    <row r="1959" spans="1:7">
      <c r="A1959" s="554"/>
      <c r="B1959" s="550"/>
      <c r="C1959" s="551"/>
      <c r="D1959" s="552"/>
      <c r="E1959" s="553"/>
      <c r="F1959" s="525"/>
      <c r="G1959" s="560"/>
    </row>
    <row r="1960" spans="1:7">
      <c r="A1960" s="554"/>
      <c r="B1960" s="550"/>
      <c r="C1960" s="551"/>
      <c r="D1960" s="552"/>
      <c r="E1960" s="553"/>
      <c r="F1960" s="525"/>
      <c r="G1960" s="560"/>
    </row>
    <row r="1961" spans="1:7">
      <c r="A1961" s="554"/>
      <c r="B1961" s="550"/>
      <c r="C1961" s="551"/>
      <c r="D1961" s="552"/>
      <c r="E1961" s="553"/>
      <c r="F1961" s="525"/>
      <c r="G1961" s="560"/>
    </row>
    <row r="1962" spans="1:7">
      <c r="A1962" s="554"/>
      <c r="B1962" s="550"/>
      <c r="C1962" s="551"/>
      <c r="D1962" s="552"/>
      <c r="E1962" s="553"/>
      <c r="F1962" s="525"/>
      <c r="G1962" s="560"/>
    </row>
    <row r="1963" spans="1:7">
      <c r="A1963" s="554"/>
      <c r="B1963" s="550"/>
      <c r="C1963" s="551"/>
      <c r="D1963" s="552"/>
      <c r="E1963" s="553"/>
      <c r="F1963" s="525"/>
      <c r="G1963" s="560"/>
    </row>
    <row r="1964" spans="1:7">
      <c r="A1964" s="554"/>
      <c r="B1964" s="550"/>
      <c r="C1964" s="551"/>
      <c r="D1964" s="552"/>
      <c r="E1964" s="553"/>
      <c r="F1964" s="525"/>
      <c r="G1964" s="560"/>
    </row>
    <row r="1965" spans="1:7">
      <c r="A1965" s="554"/>
      <c r="B1965" s="550"/>
      <c r="C1965" s="551"/>
      <c r="D1965" s="552"/>
      <c r="E1965" s="553"/>
      <c r="F1965" s="525"/>
      <c r="G1965" s="560"/>
    </row>
    <row r="1966" spans="1:7">
      <c r="A1966" s="554"/>
      <c r="B1966" s="550"/>
      <c r="C1966" s="551"/>
      <c r="D1966" s="552"/>
      <c r="E1966" s="553"/>
      <c r="F1966" s="525"/>
      <c r="G1966" s="560"/>
    </row>
    <row r="1967" spans="1:7">
      <c r="A1967" s="554"/>
      <c r="B1967" s="550"/>
      <c r="C1967" s="551"/>
      <c r="D1967" s="552"/>
      <c r="E1967" s="553"/>
      <c r="F1967" s="525"/>
      <c r="G1967" s="560"/>
    </row>
    <row r="1968" spans="1:7">
      <c r="A1968" s="554"/>
      <c r="B1968" s="550"/>
      <c r="C1968" s="551"/>
      <c r="D1968" s="552"/>
      <c r="E1968" s="553"/>
      <c r="F1968" s="525"/>
      <c r="G1968" s="560"/>
    </row>
    <row r="1969" spans="1:7">
      <c r="A1969" s="554"/>
      <c r="B1969" s="550"/>
      <c r="C1969" s="551"/>
      <c r="D1969" s="552"/>
      <c r="E1969" s="553"/>
      <c r="F1969" s="525"/>
      <c r="G1969" s="560"/>
    </row>
    <row r="1970" spans="1:7">
      <c r="A1970" s="554"/>
      <c r="B1970" s="550"/>
      <c r="C1970" s="551"/>
      <c r="D1970" s="552"/>
      <c r="E1970" s="553"/>
      <c r="F1970" s="525"/>
      <c r="G1970" s="560"/>
    </row>
    <row r="1971" spans="1:7">
      <c r="A1971" s="554"/>
      <c r="B1971" s="550"/>
      <c r="C1971" s="551"/>
      <c r="D1971" s="552"/>
      <c r="E1971" s="553"/>
      <c r="F1971" s="525"/>
      <c r="G1971" s="560"/>
    </row>
    <row r="1972" spans="1:7">
      <c r="A1972" s="554"/>
      <c r="B1972" s="550"/>
      <c r="C1972" s="551"/>
      <c r="D1972" s="552"/>
      <c r="E1972" s="553"/>
      <c r="F1972" s="525"/>
      <c r="G1972" s="560"/>
    </row>
    <row r="1973" spans="1:7">
      <c r="A1973" s="554"/>
      <c r="B1973" s="550"/>
      <c r="C1973" s="551"/>
      <c r="D1973" s="552"/>
      <c r="E1973" s="553"/>
      <c r="F1973" s="525"/>
      <c r="G1973" s="560"/>
    </row>
    <row r="1974" spans="1:7">
      <c r="A1974" s="554"/>
      <c r="B1974" s="550"/>
      <c r="C1974" s="551"/>
      <c r="D1974" s="552"/>
      <c r="E1974" s="553"/>
      <c r="F1974" s="525"/>
      <c r="G1974" s="560"/>
    </row>
    <row r="1975" spans="1:7">
      <c r="A1975" s="554"/>
      <c r="B1975" s="550"/>
      <c r="C1975" s="551"/>
      <c r="D1975" s="552"/>
      <c r="E1975" s="553"/>
      <c r="F1975" s="525"/>
      <c r="G1975" s="560"/>
    </row>
    <row r="1976" spans="1:7">
      <c r="A1976" s="554"/>
      <c r="B1976" s="550"/>
      <c r="C1976" s="551"/>
      <c r="D1976" s="552"/>
      <c r="E1976" s="553"/>
      <c r="F1976" s="525"/>
      <c r="G1976" s="560"/>
    </row>
    <row r="1977" spans="1:7">
      <c r="A1977" s="554"/>
      <c r="B1977" s="550"/>
      <c r="C1977" s="551"/>
      <c r="D1977" s="552"/>
      <c r="E1977" s="553"/>
      <c r="F1977" s="525"/>
      <c r="G1977" s="560"/>
    </row>
    <row r="1978" spans="1:7">
      <c r="A1978" s="554"/>
      <c r="B1978" s="550"/>
      <c r="C1978" s="551"/>
      <c r="D1978" s="552"/>
      <c r="E1978" s="553"/>
      <c r="F1978" s="525"/>
      <c r="G1978" s="560"/>
    </row>
    <row r="1979" spans="1:7">
      <c r="A1979" s="554"/>
      <c r="B1979" s="550"/>
      <c r="C1979" s="551"/>
      <c r="D1979" s="552"/>
      <c r="E1979" s="553"/>
      <c r="F1979" s="525"/>
      <c r="G1979" s="560"/>
    </row>
    <row r="1980" spans="1:7">
      <c r="A1980" s="554"/>
      <c r="B1980" s="550"/>
      <c r="C1980" s="551"/>
      <c r="D1980" s="552"/>
      <c r="E1980" s="553"/>
      <c r="F1980" s="525"/>
      <c r="G1980" s="560"/>
    </row>
    <row r="1981" spans="1:7">
      <c r="A1981" s="554"/>
      <c r="B1981" s="550"/>
      <c r="C1981" s="551"/>
      <c r="D1981" s="552"/>
      <c r="E1981" s="553"/>
      <c r="F1981" s="525"/>
      <c r="G1981" s="560"/>
    </row>
    <row r="1982" spans="1:7">
      <c r="A1982" s="554"/>
      <c r="B1982" s="550"/>
      <c r="C1982" s="551"/>
      <c r="D1982" s="552"/>
      <c r="E1982" s="553"/>
      <c r="F1982" s="525"/>
      <c r="G1982" s="560"/>
    </row>
    <row r="1983" spans="1:7">
      <c r="A1983" s="554"/>
      <c r="B1983" s="550"/>
      <c r="C1983" s="551"/>
      <c r="D1983" s="552"/>
      <c r="E1983" s="553"/>
      <c r="F1983" s="525"/>
      <c r="G1983" s="560"/>
    </row>
    <row r="1984" spans="1:7">
      <c r="A1984" s="554"/>
      <c r="B1984" s="550"/>
      <c r="C1984" s="551"/>
      <c r="D1984" s="552"/>
      <c r="E1984" s="553"/>
      <c r="F1984" s="525"/>
      <c r="G1984" s="560"/>
    </row>
    <row r="1985" spans="1:7">
      <c r="A1985" s="554"/>
      <c r="B1985" s="550"/>
      <c r="C1985" s="551"/>
      <c r="D1985" s="552"/>
      <c r="E1985" s="553"/>
      <c r="F1985" s="525"/>
      <c r="G1985" s="560"/>
    </row>
    <row r="1986" spans="1:7">
      <c r="A1986" s="554"/>
      <c r="B1986" s="550"/>
      <c r="C1986" s="551"/>
      <c r="D1986" s="552"/>
      <c r="E1986" s="553"/>
      <c r="F1986" s="525"/>
      <c r="G1986" s="560"/>
    </row>
    <row r="1987" spans="1:7">
      <c r="A1987" s="554"/>
      <c r="B1987" s="550"/>
      <c r="C1987" s="551"/>
      <c r="D1987" s="552"/>
      <c r="E1987" s="553"/>
      <c r="F1987" s="525"/>
      <c r="G1987" s="560"/>
    </row>
    <row r="1988" spans="1:7">
      <c r="A1988" s="554"/>
      <c r="B1988" s="550"/>
      <c r="C1988" s="551"/>
      <c r="D1988" s="552"/>
      <c r="E1988" s="553"/>
      <c r="F1988" s="525"/>
      <c r="G1988" s="560"/>
    </row>
    <row r="1989" spans="1:7">
      <c r="A1989" s="554"/>
      <c r="B1989" s="550"/>
      <c r="C1989" s="551"/>
      <c r="D1989" s="552"/>
      <c r="E1989" s="553"/>
      <c r="F1989" s="525"/>
      <c r="G1989" s="560"/>
    </row>
    <row r="1990" spans="1:7">
      <c r="A1990" s="554"/>
      <c r="B1990" s="550"/>
      <c r="C1990" s="551"/>
      <c r="D1990" s="552"/>
      <c r="E1990" s="553"/>
      <c r="F1990" s="525"/>
      <c r="G1990" s="560"/>
    </row>
    <row r="1991" spans="1:7">
      <c r="A1991" s="554"/>
      <c r="B1991" s="550"/>
      <c r="C1991" s="551"/>
      <c r="D1991" s="552"/>
      <c r="E1991" s="553"/>
      <c r="F1991" s="525"/>
      <c r="G1991" s="560"/>
    </row>
    <row r="1992" spans="1:7">
      <c r="A1992" s="554"/>
      <c r="B1992" s="550"/>
      <c r="C1992" s="551"/>
      <c r="D1992" s="552"/>
      <c r="E1992" s="553"/>
      <c r="F1992" s="525"/>
      <c r="G1992" s="560"/>
    </row>
    <row r="1993" spans="1:7">
      <c r="A1993" s="554"/>
      <c r="B1993" s="550"/>
      <c r="C1993" s="551"/>
      <c r="D1993" s="552"/>
      <c r="E1993" s="553"/>
      <c r="F1993" s="525"/>
      <c r="G1993" s="560"/>
    </row>
    <row r="1994" spans="1:7">
      <c r="A1994" s="554"/>
      <c r="B1994" s="550"/>
      <c r="C1994" s="551"/>
      <c r="D1994" s="552"/>
      <c r="E1994" s="553"/>
      <c r="F1994" s="525"/>
      <c r="G1994" s="560"/>
    </row>
    <row r="1995" spans="1:7">
      <c r="A1995" s="554"/>
      <c r="B1995" s="550"/>
      <c r="C1995" s="551"/>
      <c r="D1995" s="552"/>
      <c r="E1995" s="553"/>
      <c r="F1995" s="525"/>
      <c r="G1995" s="560"/>
    </row>
    <row r="1996" spans="1:7">
      <c r="A1996" s="554"/>
      <c r="B1996" s="550"/>
      <c r="C1996" s="551"/>
      <c r="D1996" s="552"/>
      <c r="E1996" s="553"/>
      <c r="F1996" s="525"/>
      <c r="G1996" s="560"/>
    </row>
    <row r="1997" spans="1:7">
      <c r="A1997" s="554"/>
      <c r="B1997" s="550"/>
      <c r="C1997" s="551"/>
      <c r="D1997" s="552"/>
      <c r="E1997" s="553"/>
      <c r="F1997" s="525"/>
      <c r="G1997" s="560"/>
    </row>
    <row r="1998" spans="1:7">
      <c r="A1998" s="554"/>
      <c r="B1998" s="550"/>
      <c r="C1998" s="551"/>
      <c r="D1998" s="552"/>
      <c r="E1998" s="553"/>
      <c r="F1998" s="525"/>
      <c r="G1998" s="560"/>
    </row>
    <row r="1999" spans="1:7">
      <c r="A1999" s="554"/>
      <c r="B1999" s="550"/>
      <c r="C1999" s="551"/>
      <c r="D1999" s="552"/>
      <c r="E1999" s="553"/>
      <c r="F1999" s="525"/>
      <c r="G1999" s="560"/>
    </row>
    <row r="2000" spans="1:7">
      <c r="A2000" s="554"/>
      <c r="B2000" s="550"/>
      <c r="C2000" s="551"/>
      <c r="D2000" s="552"/>
      <c r="E2000" s="553"/>
      <c r="F2000" s="525"/>
      <c r="G2000" s="560"/>
    </row>
    <row r="2001" spans="1:7">
      <c r="A2001" s="554"/>
      <c r="B2001" s="550"/>
      <c r="C2001" s="551"/>
      <c r="D2001" s="552"/>
      <c r="E2001" s="553"/>
      <c r="F2001" s="525"/>
      <c r="G2001" s="560"/>
    </row>
    <row r="2002" spans="1:7">
      <c r="A2002" s="554"/>
      <c r="B2002" s="550"/>
      <c r="C2002" s="551"/>
      <c r="D2002" s="552"/>
      <c r="E2002" s="553"/>
      <c r="F2002" s="525"/>
      <c r="G2002" s="560"/>
    </row>
    <row r="2003" spans="1:7">
      <c r="A2003" s="554"/>
      <c r="B2003" s="550"/>
      <c r="C2003" s="551"/>
      <c r="D2003" s="552"/>
      <c r="E2003" s="553"/>
      <c r="F2003" s="525"/>
      <c r="G2003" s="560"/>
    </row>
    <row r="2004" spans="1:7">
      <c r="A2004" s="554"/>
      <c r="B2004" s="550"/>
      <c r="C2004" s="551"/>
      <c r="D2004" s="552"/>
      <c r="E2004" s="553"/>
      <c r="F2004" s="525"/>
      <c r="G2004" s="560"/>
    </row>
    <row r="2005" spans="1:7">
      <c r="A2005" s="554"/>
      <c r="B2005" s="550"/>
      <c r="C2005" s="551"/>
      <c r="D2005" s="552"/>
      <c r="E2005" s="553"/>
      <c r="F2005" s="525"/>
      <c r="G2005" s="560"/>
    </row>
    <row r="2006" spans="1:7">
      <c r="A2006" s="554"/>
      <c r="B2006" s="550"/>
      <c r="C2006" s="551"/>
      <c r="D2006" s="552"/>
      <c r="E2006" s="553"/>
      <c r="F2006" s="525"/>
      <c r="G2006" s="560"/>
    </row>
    <row r="2007" spans="1:7">
      <c r="A2007" s="554"/>
      <c r="B2007" s="550"/>
      <c r="C2007" s="551"/>
      <c r="D2007" s="552"/>
      <c r="E2007" s="553"/>
      <c r="F2007" s="525"/>
      <c r="G2007" s="560"/>
    </row>
    <row r="2008" spans="1:7">
      <c r="A2008" s="554"/>
      <c r="B2008" s="550"/>
      <c r="C2008" s="551"/>
      <c r="D2008" s="552"/>
      <c r="E2008" s="553"/>
      <c r="F2008" s="525"/>
      <c r="G2008" s="560"/>
    </row>
    <row r="2009" spans="1:7">
      <c r="A2009" s="554"/>
      <c r="B2009" s="550"/>
      <c r="C2009" s="551"/>
      <c r="D2009" s="552"/>
      <c r="E2009" s="553"/>
      <c r="F2009" s="525"/>
      <c r="G2009" s="560"/>
    </row>
    <row r="2010" spans="1:7">
      <c r="A2010" s="554"/>
      <c r="B2010" s="550"/>
      <c r="C2010" s="551"/>
      <c r="D2010" s="552"/>
      <c r="E2010" s="553"/>
      <c r="F2010" s="525"/>
      <c r="G2010" s="560"/>
    </row>
    <row r="2011" spans="1:7">
      <c r="A2011" s="554"/>
      <c r="B2011" s="550"/>
      <c r="C2011" s="551"/>
      <c r="D2011" s="552"/>
      <c r="E2011" s="553"/>
      <c r="F2011" s="525"/>
      <c r="G2011" s="560"/>
    </row>
    <row r="2012" spans="1:7">
      <c r="A2012" s="554"/>
      <c r="B2012" s="550"/>
      <c r="C2012" s="551"/>
      <c r="D2012" s="552"/>
      <c r="E2012" s="553"/>
      <c r="F2012" s="525"/>
      <c r="G2012" s="560"/>
    </row>
    <row r="2013" spans="1:7">
      <c r="A2013" s="554"/>
      <c r="B2013" s="550"/>
      <c r="C2013" s="551"/>
      <c r="D2013" s="552"/>
      <c r="E2013" s="553"/>
      <c r="F2013" s="525"/>
      <c r="G2013" s="560"/>
    </row>
    <row r="2014" spans="1:7">
      <c r="A2014" s="554"/>
      <c r="B2014" s="550"/>
      <c r="C2014" s="551"/>
      <c r="D2014" s="552"/>
      <c r="E2014" s="553"/>
      <c r="F2014" s="525"/>
      <c r="G2014" s="560"/>
    </row>
    <row r="2015" spans="1:7">
      <c r="A2015" s="554"/>
      <c r="B2015" s="550"/>
      <c r="C2015" s="551"/>
      <c r="D2015" s="552"/>
      <c r="E2015" s="553"/>
      <c r="F2015" s="525"/>
      <c r="G2015" s="560"/>
    </row>
    <row r="2016" spans="1:7">
      <c r="A2016" s="554"/>
      <c r="B2016" s="550"/>
      <c r="C2016" s="551"/>
      <c r="D2016" s="552"/>
      <c r="E2016" s="553"/>
      <c r="F2016" s="525"/>
      <c r="G2016" s="560"/>
    </row>
    <row r="2017" spans="1:7">
      <c r="A2017" s="554"/>
      <c r="B2017" s="550"/>
      <c r="C2017" s="551"/>
      <c r="D2017" s="552"/>
      <c r="E2017" s="553"/>
      <c r="F2017" s="525"/>
      <c r="G2017" s="560"/>
    </row>
    <row r="2018" spans="1:7">
      <c r="A2018" s="554"/>
      <c r="B2018" s="550"/>
      <c r="C2018" s="551"/>
      <c r="D2018" s="552"/>
      <c r="E2018" s="553"/>
      <c r="F2018" s="525"/>
      <c r="G2018" s="560"/>
    </row>
    <row r="2019" spans="1:7">
      <c r="A2019" s="554"/>
      <c r="B2019" s="550"/>
      <c r="C2019" s="551"/>
      <c r="D2019" s="552"/>
      <c r="E2019" s="553"/>
      <c r="F2019" s="525"/>
      <c r="G2019" s="560"/>
    </row>
    <row r="2020" spans="1:7">
      <c r="A2020" s="554"/>
      <c r="B2020" s="550"/>
      <c r="C2020" s="551"/>
      <c r="D2020" s="552"/>
      <c r="E2020" s="553"/>
      <c r="F2020" s="525"/>
      <c r="G2020" s="560"/>
    </row>
    <row r="2021" spans="1:7">
      <c r="A2021" s="554"/>
      <c r="B2021" s="550"/>
      <c r="C2021" s="551"/>
      <c r="D2021" s="552"/>
      <c r="E2021" s="553"/>
      <c r="F2021" s="525"/>
      <c r="G2021" s="560"/>
    </row>
    <row r="2022" spans="1:7">
      <c r="A2022" s="554"/>
      <c r="B2022" s="550"/>
      <c r="C2022" s="551"/>
      <c r="D2022" s="552"/>
      <c r="E2022" s="553"/>
      <c r="F2022" s="525"/>
      <c r="G2022" s="560"/>
    </row>
    <row r="2023" spans="1:7">
      <c r="A2023" s="554"/>
      <c r="B2023" s="550"/>
      <c r="C2023" s="551"/>
      <c r="D2023" s="552"/>
      <c r="E2023" s="553"/>
      <c r="F2023" s="525"/>
      <c r="G2023" s="560"/>
    </row>
    <row r="2024" spans="1:7">
      <c r="A2024" s="554"/>
      <c r="B2024" s="550"/>
      <c r="C2024" s="551"/>
      <c r="D2024" s="552"/>
      <c r="E2024" s="553"/>
      <c r="F2024" s="525"/>
      <c r="G2024" s="560"/>
    </row>
    <row r="2025" spans="1:7">
      <c r="A2025" s="554"/>
      <c r="B2025" s="550"/>
      <c r="C2025" s="551"/>
      <c r="D2025" s="552"/>
      <c r="E2025" s="553"/>
      <c r="F2025" s="525"/>
      <c r="G2025" s="560"/>
    </row>
    <row r="2026" spans="1:7">
      <c r="A2026" s="554"/>
      <c r="B2026" s="550"/>
      <c r="C2026" s="551"/>
      <c r="D2026" s="552"/>
      <c r="E2026" s="553"/>
      <c r="F2026" s="525"/>
      <c r="G2026" s="560"/>
    </row>
    <row r="2027" spans="1:7">
      <c r="A2027" s="554"/>
      <c r="B2027" s="550"/>
      <c r="C2027" s="551"/>
      <c r="D2027" s="552"/>
      <c r="E2027" s="553"/>
      <c r="F2027" s="525"/>
      <c r="G2027" s="560"/>
    </row>
    <row r="2028" spans="1:7">
      <c r="A2028" s="554"/>
      <c r="B2028" s="550"/>
      <c r="C2028" s="551"/>
      <c r="D2028" s="552"/>
      <c r="E2028" s="553"/>
      <c r="F2028" s="525"/>
      <c r="G2028" s="560"/>
    </row>
    <row r="2029" spans="1:7">
      <c r="A2029" s="554"/>
      <c r="B2029" s="550"/>
      <c r="C2029" s="551"/>
      <c r="D2029" s="552"/>
      <c r="E2029" s="553"/>
      <c r="F2029" s="525"/>
      <c r="G2029" s="560"/>
    </row>
    <row r="2030" spans="1:7">
      <c r="A2030" s="554"/>
      <c r="B2030" s="550"/>
      <c r="C2030" s="551"/>
      <c r="D2030" s="552"/>
      <c r="E2030" s="553"/>
      <c r="F2030" s="525"/>
      <c r="G2030" s="560"/>
    </row>
    <row r="2031" spans="1:7">
      <c r="A2031" s="554"/>
      <c r="B2031" s="550"/>
      <c r="C2031" s="551"/>
      <c r="D2031" s="552"/>
      <c r="E2031" s="553"/>
      <c r="F2031" s="525"/>
      <c r="G2031" s="560"/>
    </row>
    <row r="2032" spans="1:7">
      <c r="A2032" s="554"/>
      <c r="B2032" s="550"/>
      <c r="C2032" s="551"/>
      <c r="D2032" s="552"/>
      <c r="E2032" s="553"/>
      <c r="F2032" s="525"/>
      <c r="G2032" s="560"/>
    </row>
    <row r="2033" spans="1:7">
      <c r="A2033" s="554"/>
      <c r="B2033" s="550"/>
      <c r="C2033" s="551"/>
      <c r="D2033" s="552"/>
      <c r="E2033" s="553"/>
      <c r="F2033" s="525"/>
      <c r="G2033" s="560"/>
    </row>
    <row r="2034" spans="1:7">
      <c r="A2034" s="554"/>
      <c r="B2034" s="550"/>
      <c r="C2034" s="551"/>
      <c r="D2034" s="552"/>
      <c r="E2034" s="553"/>
      <c r="F2034" s="525"/>
      <c r="G2034" s="560"/>
    </row>
    <row r="2035" spans="1:7">
      <c r="A2035" s="554"/>
      <c r="B2035" s="550"/>
      <c r="C2035" s="551"/>
      <c r="D2035" s="552"/>
      <c r="E2035" s="553"/>
      <c r="F2035" s="525"/>
      <c r="G2035" s="560"/>
    </row>
    <row r="2036" spans="1:7">
      <c r="A2036" s="554"/>
      <c r="B2036" s="550"/>
      <c r="C2036" s="551"/>
      <c r="D2036" s="552"/>
      <c r="E2036" s="553"/>
      <c r="F2036" s="525"/>
      <c r="G2036" s="560"/>
    </row>
    <row r="2037" spans="1:7">
      <c r="A2037" s="554"/>
      <c r="B2037" s="550"/>
      <c r="C2037" s="551"/>
      <c r="D2037" s="552"/>
      <c r="E2037" s="553"/>
      <c r="F2037" s="525"/>
      <c r="G2037" s="560"/>
    </row>
    <row r="2038" spans="1:7">
      <c r="A2038" s="554"/>
      <c r="B2038" s="550"/>
      <c r="C2038" s="551"/>
      <c r="D2038" s="552"/>
      <c r="E2038" s="553"/>
      <c r="F2038" s="525"/>
      <c r="G2038" s="560"/>
    </row>
    <row r="2039" spans="1:7">
      <c r="A2039" s="554"/>
      <c r="B2039" s="550"/>
      <c r="C2039" s="551"/>
      <c r="D2039" s="552"/>
      <c r="E2039" s="553"/>
      <c r="F2039" s="525"/>
      <c r="G2039" s="560"/>
    </row>
    <row r="2040" spans="1:7">
      <c r="A2040" s="554"/>
      <c r="B2040" s="550"/>
      <c r="C2040" s="551"/>
      <c r="D2040" s="552"/>
      <c r="E2040" s="553"/>
      <c r="F2040" s="525"/>
      <c r="G2040" s="560"/>
    </row>
    <row r="2041" spans="1:7">
      <c r="A2041" s="554"/>
      <c r="B2041" s="550"/>
      <c r="C2041" s="551"/>
      <c r="D2041" s="552"/>
      <c r="E2041" s="553"/>
      <c r="F2041" s="525"/>
      <c r="G2041" s="560"/>
    </row>
    <row r="2042" spans="1:7">
      <c r="A2042" s="554"/>
      <c r="B2042" s="550"/>
      <c r="C2042" s="551"/>
      <c r="D2042" s="552"/>
      <c r="E2042" s="553"/>
      <c r="F2042" s="525"/>
      <c r="G2042" s="560"/>
    </row>
    <row r="2043" spans="1:7">
      <c r="A2043" s="554"/>
      <c r="B2043" s="550"/>
      <c r="C2043" s="551"/>
      <c r="D2043" s="552"/>
      <c r="E2043" s="553"/>
      <c r="F2043" s="525"/>
      <c r="G2043" s="560"/>
    </row>
    <row r="2044" spans="1:7">
      <c r="A2044" s="554"/>
      <c r="B2044" s="550"/>
      <c r="C2044" s="551"/>
      <c r="D2044" s="552"/>
      <c r="E2044" s="553"/>
      <c r="F2044" s="525"/>
      <c r="G2044" s="560"/>
    </row>
    <row r="2045" spans="1:7">
      <c r="A2045" s="554"/>
      <c r="B2045" s="550"/>
      <c r="C2045" s="551"/>
      <c r="D2045" s="552"/>
      <c r="E2045" s="553"/>
      <c r="F2045" s="525"/>
      <c r="G2045" s="560"/>
    </row>
    <row r="2046" spans="1:7">
      <c r="A2046" s="554"/>
      <c r="B2046" s="550"/>
      <c r="C2046" s="551"/>
      <c r="D2046" s="552"/>
      <c r="E2046" s="553"/>
      <c r="F2046" s="525"/>
      <c r="G2046" s="560"/>
    </row>
    <row r="2047" spans="1:7">
      <c r="A2047" s="554"/>
      <c r="B2047" s="550"/>
      <c r="C2047" s="551"/>
      <c r="D2047" s="552"/>
      <c r="E2047" s="553"/>
      <c r="F2047" s="525"/>
      <c r="G2047" s="560"/>
    </row>
    <row r="2048" spans="1:7">
      <c r="A2048" s="554"/>
      <c r="B2048" s="550"/>
      <c r="C2048" s="551"/>
      <c r="D2048" s="552"/>
      <c r="E2048" s="553"/>
      <c r="F2048" s="525"/>
      <c r="G2048" s="560"/>
    </row>
    <row r="2049" spans="1:7">
      <c r="A2049" s="554"/>
      <c r="B2049" s="550"/>
      <c r="C2049" s="551"/>
      <c r="D2049" s="552"/>
      <c r="E2049" s="553"/>
      <c r="F2049" s="525"/>
      <c r="G2049" s="560"/>
    </row>
    <row r="2050" spans="1:7">
      <c r="A2050" s="554"/>
      <c r="B2050" s="550"/>
      <c r="C2050" s="551"/>
      <c r="D2050" s="552"/>
      <c r="E2050" s="553"/>
      <c r="F2050" s="525"/>
      <c r="G2050" s="560"/>
    </row>
    <row r="2051" spans="1:7">
      <c r="A2051" s="554"/>
      <c r="B2051" s="550"/>
      <c r="C2051" s="551"/>
      <c r="D2051" s="552"/>
      <c r="E2051" s="553"/>
      <c r="F2051" s="525"/>
      <c r="G2051" s="560"/>
    </row>
    <row r="2052" spans="1:7">
      <c r="A2052" s="554"/>
      <c r="B2052" s="550"/>
      <c r="C2052" s="551"/>
      <c r="D2052" s="552"/>
      <c r="E2052" s="553"/>
      <c r="F2052" s="525"/>
      <c r="G2052" s="560"/>
    </row>
    <row r="2053" spans="1:7">
      <c r="A2053" s="554"/>
      <c r="B2053" s="550"/>
      <c r="C2053" s="551"/>
      <c r="D2053" s="552"/>
      <c r="E2053" s="553"/>
      <c r="F2053" s="525"/>
      <c r="G2053" s="560"/>
    </row>
    <row r="2054" spans="1:7">
      <c r="A2054" s="554"/>
      <c r="B2054" s="550"/>
      <c r="C2054" s="551"/>
      <c r="D2054" s="552"/>
      <c r="E2054" s="553"/>
      <c r="F2054" s="525"/>
      <c r="G2054" s="560"/>
    </row>
    <row r="2055" spans="1:7">
      <c r="A2055" s="554"/>
      <c r="B2055" s="550"/>
      <c r="C2055" s="551"/>
      <c r="D2055" s="552"/>
      <c r="E2055" s="553"/>
      <c r="F2055" s="525"/>
      <c r="G2055" s="560"/>
    </row>
    <row r="2056" spans="1:7">
      <c r="A2056" s="554"/>
      <c r="B2056" s="550"/>
      <c r="C2056" s="551"/>
      <c r="D2056" s="552"/>
      <c r="E2056" s="553"/>
      <c r="F2056" s="525"/>
      <c r="G2056" s="560"/>
    </row>
    <row r="2057" spans="1:7">
      <c r="A2057" s="554"/>
      <c r="B2057" s="550"/>
      <c r="C2057" s="551"/>
      <c r="D2057" s="552"/>
      <c r="E2057" s="553"/>
      <c r="F2057" s="525"/>
      <c r="G2057" s="560"/>
    </row>
    <row r="2058" spans="1:7">
      <c r="A2058" s="554"/>
      <c r="B2058" s="550"/>
      <c r="C2058" s="551"/>
      <c r="D2058" s="552"/>
      <c r="E2058" s="553"/>
      <c r="F2058" s="525"/>
      <c r="G2058" s="560"/>
    </row>
    <row r="2059" spans="1:7">
      <c r="A2059" s="554"/>
      <c r="B2059" s="550"/>
      <c r="C2059" s="551"/>
      <c r="D2059" s="552"/>
      <c r="E2059" s="553"/>
      <c r="F2059" s="525"/>
      <c r="G2059" s="560"/>
    </row>
    <row r="2060" spans="1:7">
      <c r="A2060" s="554"/>
      <c r="B2060" s="550"/>
      <c r="C2060" s="551"/>
      <c r="D2060" s="552"/>
      <c r="E2060" s="553"/>
      <c r="F2060" s="525"/>
      <c r="G2060" s="560"/>
    </row>
    <row r="2061" spans="1:7">
      <c r="A2061" s="554"/>
      <c r="B2061" s="550"/>
      <c r="C2061" s="551"/>
      <c r="D2061" s="552"/>
      <c r="E2061" s="553"/>
      <c r="F2061" s="525"/>
      <c r="G2061" s="560"/>
    </row>
    <row r="2062" spans="1:7">
      <c r="A2062" s="554"/>
      <c r="B2062" s="550"/>
      <c r="C2062" s="551"/>
      <c r="D2062" s="552"/>
      <c r="E2062" s="553"/>
      <c r="F2062" s="525"/>
      <c r="G2062" s="560"/>
    </row>
    <row r="2063" spans="1:7">
      <c r="A2063" s="554"/>
      <c r="B2063" s="550"/>
      <c r="C2063" s="551"/>
      <c r="D2063" s="552"/>
      <c r="E2063" s="553"/>
      <c r="F2063" s="525"/>
      <c r="G2063" s="560"/>
    </row>
    <row r="2064" spans="1:7">
      <c r="A2064" s="554"/>
      <c r="B2064" s="550"/>
      <c r="C2064" s="551"/>
      <c r="D2064" s="552"/>
      <c r="E2064" s="553"/>
      <c r="F2064" s="525"/>
      <c r="G2064" s="560"/>
    </row>
    <row r="2065" spans="1:7">
      <c r="A2065" s="554"/>
      <c r="B2065" s="550"/>
      <c r="C2065" s="551"/>
      <c r="D2065" s="552"/>
      <c r="E2065" s="553"/>
      <c r="F2065" s="525"/>
      <c r="G2065" s="560"/>
    </row>
    <row r="2066" spans="1:7">
      <c r="A2066" s="554"/>
      <c r="B2066" s="550"/>
      <c r="C2066" s="551"/>
      <c r="D2066" s="552"/>
      <c r="E2066" s="553"/>
      <c r="F2066" s="525"/>
      <c r="G2066" s="560"/>
    </row>
    <row r="2067" spans="1:7">
      <c r="A2067" s="554"/>
      <c r="B2067" s="550"/>
      <c r="C2067" s="551"/>
      <c r="D2067" s="552"/>
      <c r="E2067" s="553"/>
      <c r="F2067" s="525"/>
      <c r="G2067" s="560"/>
    </row>
    <row r="2068" spans="1:7">
      <c r="A2068" s="554"/>
      <c r="B2068" s="550"/>
      <c r="C2068" s="551"/>
      <c r="D2068" s="552"/>
      <c r="E2068" s="553"/>
      <c r="F2068" s="525"/>
      <c r="G2068" s="560"/>
    </row>
    <row r="2069" spans="1:7">
      <c r="A2069" s="554"/>
      <c r="B2069" s="550"/>
      <c r="C2069" s="551"/>
      <c r="D2069" s="552"/>
      <c r="E2069" s="553"/>
      <c r="F2069" s="525"/>
      <c r="G2069" s="560"/>
    </row>
    <row r="2070" spans="1:7">
      <c r="A2070" s="554"/>
      <c r="B2070" s="550"/>
      <c r="C2070" s="551"/>
      <c r="D2070" s="552"/>
      <c r="E2070" s="553"/>
      <c r="F2070" s="525"/>
      <c r="G2070" s="560"/>
    </row>
    <row r="2071" spans="1:7">
      <c r="A2071" s="554"/>
      <c r="B2071" s="550"/>
      <c r="C2071" s="551"/>
      <c r="D2071" s="552"/>
      <c r="E2071" s="553"/>
      <c r="F2071" s="525"/>
      <c r="G2071" s="560"/>
    </row>
    <row r="2072" spans="1:7">
      <c r="A2072" s="554"/>
      <c r="B2072" s="550"/>
      <c r="C2072" s="551"/>
      <c r="D2072" s="552"/>
      <c r="E2072" s="553"/>
      <c r="F2072" s="525"/>
      <c r="G2072" s="560"/>
    </row>
    <row r="2073" spans="1:7">
      <c r="A2073" s="554"/>
      <c r="B2073" s="550"/>
      <c r="C2073" s="551"/>
      <c r="D2073" s="552"/>
      <c r="E2073" s="553"/>
      <c r="F2073" s="525"/>
      <c r="G2073" s="560"/>
    </row>
    <row r="2074" spans="1:7">
      <c r="A2074" s="554"/>
      <c r="B2074" s="550"/>
      <c r="C2074" s="551"/>
      <c r="D2074" s="552"/>
      <c r="E2074" s="553"/>
      <c r="F2074" s="525"/>
      <c r="G2074" s="560"/>
    </row>
    <row r="2075" spans="1:7">
      <c r="A2075" s="554"/>
      <c r="B2075" s="550"/>
      <c r="C2075" s="551"/>
      <c r="D2075" s="552"/>
      <c r="E2075" s="553"/>
      <c r="F2075" s="525"/>
      <c r="G2075" s="560"/>
    </row>
    <row r="2076" spans="1:7">
      <c r="A2076" s="554"/>
      <c r="B2076" s="550"/>
      <c r="C2076" s="551"/>
      <c r="D2076" s="552"/>
      <c r="E2076" s="553"/>
      <c r="F2076" s="525"/>
      <c r="G2076" s="560"/>
    </row>
    <row r="2077" spans="1:7">
      <c r="A2077" s="554"/>
      <c r="B2077" s="550"/>
      <c r="C2077" s="551"/>
      <c r="D2077" s="552"/>
      <c r="E2077" s="553"/>
      <c r="F2077" s="525"/>
      <c r="G2077" s="560"/>
    </row>
    <row r="2078" spans="1:7">
      <c r="A2078" s="554"/>
      <c r="B2078" s="550"/>
      <c r="C2078" s="551"/>
      <c r="D2078" s="552"/>
      <c r="E2078" s="553"/>
      <c r="F2078" s="525"/>
      <c r="G2078" s="560"/>
    </row>
    <row r="2079" spans="1:7">
      <c r="A2079" s="554"/>
      <c r="B2079" s="550"/>
      <c r="C2079" s="551"/>
      <c r="D2079" s="552"/>
      <c r="E2079" s="553"/>
      <c r="F2079" s="525"/>
      <c r="G2079" s="560"/>
    </row>
    <row r="2080" spans="1:7">
      <c r="A2080" s="554"/>
      <c r="B2080" s="550"/>
      <c r="C2080" s="551"/>
      <c r="D2080" s="552"/>
      <c r="E2080" s="553"/>
      <c r="F2080" s="525"/>
      <c r="G2080" s="560"/>
    </row>
    <row r="2081" spans="1:7">
      <c r="A2081" s="554"/>
      <c r="B2081" s="550"/>
      <c r="C2081" s="551"/>
      <c r="D2081" s="552"/>
      <c r="E2081" s="553"/>
      <c r="F2081" s="525"/>
      <c r="G2081" s="560"/>
    </row>
    <row r="2082" spans="1:7">
      <c r="A2082" s="554"/>
      <c r="B2082" s="550"/>
      <c r="C2082" s="551"/>
      <c r="D2082" s="552"/>
      <c r="E2082" s="553"/>
      <c r="F2082" s="525"/>
      <c r="G2082" s="560"/>
    </row>
    <row r="2083" spans="1:7">
      <c r="A2083" s="554"/>
      <c r="B2083" s="550"/>
      <c r="C2083" s="551"/>
      <c r="D2083" s="552"/>
      <c r="E2083" s="553"/>
      <c r="F2083" s="525"/>
      <c r="G2083" s="560"/>
    </row>
    <row r="2084" spans="1:7">
      <c r="A2084" s="554"/>
      <c r="B2084" s="550"/>
      <c r="C2084" s="551"/>
      <c r="D2084" s="552"/>
      <c r="E2084" s="553"/>
      <c r="F2084" s="525"/>
      <c r="G2084" s="560"/>
    </row>
    <row r="2085" spans="1:7">
      <c r="A2085" s="554"/>
      <c r="B2085" s="550"/>
      <c r="C2085" s="551"/>
      <c r="D2085" s="552"/>
      <c r="E2085" s="553"/>
      <c r="F2085" s="525"/>
      <c r="G2085" s="560"/>
    </row>
    <row r="2086" spans="1:7">
      <c r="A2086" s="554"/>
      <c r="B2086" s="550"/>
      <c r="C2086" s="551"/>
      <c r="D2086" s="552"/>
      <c r="E2086" s="553"/>
      <c r="F2086" s="525"/>
      <c r="G2086" s="560"/>
    </row>
    <row r="2087" spans="1:7">
      <c r="A2087" s="554"/>
      <c r="B2087" s="550"/>
      <c r="C2087" s="551"/>
      <c r="D2087" s="552"/>
      <c r="E2087" s="553"/>
      <c r="F2087" s="525"/>
      <c r="G2087" s="560"/>
    </row>
    <row r="2088" spans="1:7">
      <c r="A2088" s="554"/>
      <c r="B2088" s="550"/>
      <c r="C2088" s="551"/>
      <c r="D2088" s="552"/>
      <c r="E2088" s="553"/>
      <c r="F2088" s="525"/>
      <c r="G2088" s="560"/>
    </row>
    <row r="2089" spans="1:7">
      <c r="A2089" s="554"/>
      <c r="B2089" s="550"/>
      <c r="C2089" s="551"/>
      <c r="D2089" s="552"/>
      <c r="E2089" s="553"/>
      <c r="F2089" s="525"/>
      <c r="G2089" s="560"/>
    </row>
    <row r="2090" spans="1:7">
      <c r="A2090" s="554"/>
      <c r="B2090" s="550"/>
      <c r="C2090" s="551"/>
      <c r="D2090" s="552"/>
      <c r="E2090" s="553"/>
      <c r="F2090" s="525"/>
      <c r="G2090" s="560"/>
    </row>
    <row r="2091" spans="1:7">
      <c r="A2091" s="554"/>
      <c r="B2091" s="550"/>
      <c r="C2091" s="551"/>
      <c r="D2091" s="552"/>
      <c r="E2091" s="553"/>
      <c r="F2091" s="525"/>
      <c r="G2091" s="560"/>
    </row>
    <row r="2092" spans="1:7">
      <c r="A2092" s="554"/>
      <c r="B2092" s="550"/>
      <c r="C2092" s="551"/>
      <c r="D2092" s="552"/>
      <c r="E2092" s="553"/>
      <c r="F2092" s="525"/>
      <c r="G2092" s="560"/>
    </row>
    <row r="2093" spans="1:7">
      <c r="A2093" s="554"/>
      <c r="B2093" s="550"/>
      <c r="C2093" s="551"/>
      <c r="D2093" s="552"/>
      <c r="E2093" s="553"/>
      <c r="F2093" s="525"/>
      <c r="G2093" s="560"/>
    </row>
    <row r="2094" spans="1:7">
      <c r="A2094" s="554"/>
      <c r="B2094" s="550"/>
      <c r="C2094" s="551"/>
      <c r="D2094" s="552"/>
      <c r="E2094" s="553"/>
      <c r="F2094" s="525"/>
      <c r="G2094" s="560"/>
    </row>
    <row r="2095" spans="1:7">
      <c r="A2095" s="554"/>
      <c r="B2095" s="550"/>
      <c r="C2095" s="551"/>
      <c r="D2095" s="552"/>
      <c r="E2095" s="553"/>
      <c r="F2095" s="525"/>
      <c r="G2095" s="560"/>
    </row>
    <row r="2096" spans="1:7">
      <c r="A2096" s="554"/>
      <c r="B2096" s="550"/>
      <c r="C2096" s="551"/>
      <c r="D2096" s="552"/>
      <c r="E2096" s="553"/>
      <c r="F2096" s="525"/>
      <c r="G2096" s="560"/>
    </row>
    <row r="2097" spans="1:7">
      <c r="A2097" s="554"/>
      <c r="B2097" s="550"/>
      <c r="C2097" s="551"/>
      <c r="D2097" s="552"/>
      <c r="E2097" s="553"/>
      <c r="F2097" s="525"/>
      <c r="G2097" s="560"/>
    </row>
    <row r="2098" spans="1:7">
      <c r="A2098" s="554"/>
      <c r="B2098" s="550"/>
      <c r="C2098" s="551"/>
      <c r="D2098" s="552"/>
      <c r="E2098" s="553"/>
      <c r="F2098" s="525"/>
      <c r="G2098" s="560"/>
    </row>
    <row r="2099" spans="1:7">
      <c r="A2099" s="554"/>
      <c r="B2099" s="550"/>
      <c r="C2099" s="551"/>
      <c r="D2099" s="552"/>
      <c r="E2099" s="553"/>
      <c r="F2099" s="525"/>
      <c r="G2099" s="560"/>
    </row>
    <row r="2100" spans="1:7">
      <c r="A2100" s="554"/>
      <c r="B2100" s="550"/>
      <c r="C2100" s="551"/>
      <c r="D2100" s="552"/>
      <c r="E2100" s="553"/>
      <c r="F2100" s="525"/>
      <c r="G2100" s="560"/>
    </row>
    <row r="2101" spans="1:7">
      <c r="A2101" s="554"/>
      <c r="B2101" s="550"/>
      <c r="C2101" s="551"/>
      <c r="D2101" s="552"/>
      <c r="E2101" s="553"/>
      <c r="F2101" s="525"/>
      <c r="G2101" s="560"/>
    </row>
    <row r="2102" spans="1:7">
      <c r="A2102" s="554"/>
      <c r="B2102" s="550"/>
      <c r="C2102" s="551"/>
      <c r="D2102" s="552"/>
      <c r="E2102" s="553"/>
      <c r="F2102" s="525"/>
      <c r="G2102" s="560"/>
    </row>
    <row r="2103" spans="1:7">
      <c r="A2103" s="554"/>
      <c r="B2103" s="550"/>
      <c r="C2103" s="551"/>
      <c r="D2103" s="552"/>
      <c r="E2103" s="553"/>
      <c r="F2103" s="525"/>
      <c r="G2103" s="560"/>
    </row>
    <row r="2104" spans="1:7">
      <c r="A2104" s="554"/>
      <c r="B2104" s="550"/>
      <c r="C2104" s="551"/>
      <c r="D2104" s="552"/>
      <c r="E2104" s="553"/>
      <c r="F2104" s="525"/>
      <c r="G2104" s="560"/>
    </row>
    <row r="2105" spans="1:7">
      <c r="A2105" s="554"/>
      <c r="B2105" s="550"/>
      <c r="C2105" s="551"/>
      <c r="D2105" s="552"/>
      <c r="E2105" s="553"/>
      <c r="F2105" s="525"/>
      <c r="G2105" s="560"/>
    </row>
    <row r="2106" spans="1:7">
      <c r="A2106" s="554"/>
      <c r="B2106" s="550"/>
      <c r="C2106" s="551"/>
      <c r="D2106" s="552"/>
      <c r="E2106" s="553"/>
      <c r="F2106" s="525"/>
      <c r="G2106" s="560"/>
    </row>
    <row r="2107" spans="1:7">
      <c r="A2107" s="554"/>
      <c r="B2107" s="550"/>
      <c r="C2107" s="551"/>
      <c r="D2107" s="552"/>
      <c r="E2107" s="553"/>
      <c r="F2107" s="525"/>
      <c r="G2107" s="560"/>
    </row>
    <row r="2108" spans="1:7">
      <c r="A2108" s="554"/>
      <c r="B2108" s="550"/>
      <c r="C2108" s="551"/>
      <c r="D2108" s="552"/>
      <c r="E2108" s="553"/>
      <c r="F2108" s="525"/>
      <c r="G2108" s="560"/>
    </row>
    <row r="2109" spans="1:7">
      <c r="A2109" s="554"/>
      <c r="B2109" s="550"/>
      <c r="C2109" s="551"/>
      <c r="D2109" s="552"/>
      <c r="E2109" s="553"/>
      <c r="F2109" s="525"/>
      <c r="G2109" s="560"/>
    </row>
    <row r="2110" spans="1:7">
      <c r="A2110" s="554"/>
      <c r="B2110" s="550"/>
      <c r="C2110" s="551"/>
      <c r="D2110" s="552"/>
      <c r="E2110" s="553"/>
      <c r="F2110" s="525"/>
      <c r="G2110" s="560"/>
    </row>
    <row r="2111" spans="1:7">
      <c r="A2111" s="554"/>
      <c r="B2111" s="550"/>
      <c r="C2111" s="551"/>
      <c r="D2111" s="552"/>
      <c r="E2111" s="553"/>
      <c r="F2111" s="525"/>
      <c r="G2111" s="560"/>
    </row>
    <row r="2112" spans="1:7">
      <c r="A2112" s="554"/>
      <c r="B2112" s="550"/>
      <c r="C2112" s="551"/>
      <c r="D2112" s="552"/>
      <c r="E2112" s="553"/>
      <c r="F2112" s="525"/>
      <c r="G2112" s="560"/>
    </row>
    <row r="2113" spans="1:7">
      <c r="A2113" s="554"/>
      <c r="B2113" s="550"/>
      <c r="C2113" s="551"/>
      <c r="D2113" s="552"/>
      <c r="E2113" s="553"/>
      <c r="F2113" s="525"/>
      <c r="G2113" s="560"/>
    </row>
    <row r="2114" spans="1:7">
      <c r="A2114" s="554"/>
      <c r="B2114" s="550"/>
      <c r="C2114" s="551"/>
      <c r="D2114" s="552"/>
      <c r="E2114" s="553"/>
      <c r="F2114" s="525"/>
      <c r="G2114" s="560"/>
    </row>
    <row r="2115" spans="1:7">
      <c r="A2115" s="554"/>
      <c r="B2115" s="550"/>
      <c r="C2115" s="551"/>
      <c r="D2115" s="552"/>
      <c r="E2115" s="553"/>
      <c r="F2115" s="525"/>
      <c r="G2115" s="560"/>
    </row>
    <row r="2116" spans="1:7">
      <c r="A2116" s="554"/>
      <c r="B2116" s="550"/>
      <c r="C2116" s="551"/>
      <c r="D2116" s="552"/>
      <c r="E2116" s="553"/>
      <c r="F2116" s="525"/>
      <c r="G2116" s="560"/>
    </row>
    <row r="2117" spans="1:7">
      <c r="A2117" s="554"/>
      <c r="B2117" s="550"/>
      <c r="C2117" s="551"/>
      <c r="D2117" s="552"/>
      <c r="E2117" s="553"/>
      <c r="F2117" s="525"/>
      <c r="G2117" s="560"/>
    </row>
    <row r="2118" spans="1:7">
      <c r="A2118" s="554"/>
      <c r="B2118" s="550"/>
      <c r="C2118" s="551"/>
      <c r="D2118" s="552"/>
      <c r="E2118" s="553"/>
      <c r="F2118" s="525"/>
      <c r="G2118" s="560"/>
    </row>
    <row r="2119" spans="1:7">
      <c r="A2119" s="554"/>
      <c r="B2119" s="550"/>
      <c r="C2119" s="551"/>
      <c r="D2119" s="552"/>
      <c r="E2119" s="553"/>
      <c r="F2119" s="525"/>
      <c r="G2119" s="560"/>
    </row>
    <row r="2120" spans="1:7">
      <c r="A2120" s="554"/>
      <c r="B2120" s="550"/>
      <c r="C2120" s="551"/>
      <c r="D2120" s="552"/>
      <c r="E2120" s="553"/>
      <c r="F2120" s="525"/>
      <c r="G2120" s="560"/>
    </row>
    <row r="2121" spans="1:7">
      <c r="A2121" s="554"/>
      <c r="B2121" s="550"/>
      <c r="C2121" s="551"/>
      <c r="D2121" s="552"/>
      <c r="E2121" s="553"/>
      <c r="F2121" s="525"/>
      <c r="G2121" s="560"/>
    </row>
    <row r="2122" spans="1:7">
      <c r="A2122" s="554"/>
      <c r="B2122" s="550"/>
      <c r="C2122" s="551"/>
      <c r="D2122" s="552"/>
      <c r="E2122" s="553"/>
      <c r="F2122" s="525"/>
      <c r="G2122" s="560"/>
    </row>
    <row r="2123" spans="1:7">
      <c r="A2123" s="554"/>
      <c r="B2123" s="550"/>
      <c r="C2123" s="551"/>
      <c r="D2123" s="552"/>
      <c r="E2123" s="553"/>
      <c r="F2123" s="525"/>
      <c r="G2123" s="560"/>
    </row>
    <row r="2124" spans="1:7">
      <c r="A2124" s="554"/>
      <c r="B2124" s="550"/>
      <c r="C2124" s="551"/>
      <c r="D2124" s="552"/>
      <c r="E2124" s="553"/>
      <c r="F2124" s="525"/>
      <c r="G2124" s="560"/>
    </row>
    <row r="2125" spans="1:7">
      <c r="A2125" s="554"/>
      <c r="B2125" s="550"/>
      <c r="C2125" s="551"/>
      <c r="D2125" s="552"/>
      <c r="E2125" s="553"/>
      <c r="F2125" s="525"/>
      <c r="G2125" s="560"/>
    </row>
    <row r="2126" spans="1:7">
      <c r="A2126" s="554"/>
      <c r="B2126" s="550"/>
      <c r="C2126" s="551"/>
      <c r="D2126" s="552"/>
      <c r="E2126" s="553"/>
      <c r="F2126" s="525"/>
      <c r="G2126" s="560"/>
    </row>
    <row r="2127" spans="1:7">
      <c r="A2127" s="554"/>
      <c r="B2127" s="550"/>
      <c r="C2127" s="551"/>
      <c r="D2127" s="552"/>
      <c r="E2127" s="553"/>
      <c r="F2127" s="525"/>
      <c r="G2127" s="560"/>
    </row>
    <row r="2128" spans="1:7">
      <c r="A2128" s="554"/>
      <c r="B2128" s="550"/>
      <c r="C2128" s="551"/>
      <c r="D2128" s="552"/>
      <c r="E2128" s="553"/>
      <c r="F2128" s="525"/>
      <c r="G2128" s="560"/>
    </row>
    <row r="2129" spans="1:7">
      <c r="A2129" s="554"/>
      <c r="B2129" s="550"/>
      <c r="C2129" s="551"/>
      <c r="D2129" s="552"/>
      <c r="E2129" s="553"/>
      <c r="F2129" s="525"/>
      <c r="G2129" s="560"/>
    </row>
    <row r="2130" spans="1:7">
      <c r="A2130" s="554"/>
      <c r="B2130" s="550"/>
      <c r="C2130" s="551"/>
      <c r="D2130" s="552"/>
      <c r="E2130" s="553"/>
      <c r="F2130" s="525"/>
      <c r="G2130" s="560"/>
    </row>
    <row r="2131" spans="1:7">
      <c r="A2131" s="554"/>
      <c r="B2131" s="550"/>
      <c r="C2131" s="551"/>
      <c r="D2131" s="552"/>
      <c r="E2131" s="553"/>
      <c r="F2131" s="525"/>
      <c r="G2131" s="560"/>
    </row>
    <row r="2132" spans="1:7">
      <c r="A2132" s="554"/>
      <c r="B2132" s="550"/>
      <c r="C2132" s="551"/>
      <c r="D2132" s="552"/>
      <c r="E2132" s="553"/>
      <c r="F2132" s="525"/>
      <c r="G2132" s="560"/>
    </row>
    <row r="2133" spans="1:7">
      <c r="A2133" s="554"/>
      <c r="B2133" s="550"/>
      <c r="C2133" s="551"/>
      <c r="D2133" s="552"/>
      <c r="E2133" s="553"/>
      <c r="F2133" s="525"/>
      <c r="G2133" s="560"/>
    </row>
    <row r="2134" spans="1:7">
      <c r="A2134" s="554"/>
      <c r="B2134" s="550"/>
      <c r="C2134" s="551"/>
      <c r="D2134" s="552"/>
      <c r="E2134" s="553"/>
      <c r="F2134" s="525"/>
      <c r="G2134" s="560"/>
    </row>
    <row r="2135" spans="1:7">
      <c r="A2135" s="554"/>
      <c r="B2135" s="550"/>
      <c r="C2135" s="551"/>
      <c r="D2135" s="552"/>
      <c r="E2135" s="553"/>
      <c r="F2135" s="525"/>
      <c r="G2135" s="560"/>
    </row>
    <row r="2136" spans="1:7">
      <c r="A2136" s="554"/>
      <c r="B2136" s="550"/>
      <c r="C2136" s="551"/>
      <c r="D2136" s="552"/>
      <c r="E2136" s="553"/>
      <c r="F2136" s="525"/>
      <c r="G2136" s="560"/>
    </row>
    <row r="2137" spans="1:7">
      <c r="A2137" s="554"/>
      <c r="B2137" s="550"/>
      <c r="C2137" s="551"/>
      <c r="D2137" s="552"/>
      <c r="E2137" s="553"/>
      <c r="F2137" s="525"/>
      <c r="G2137" s="560"/>
    </row>
    <row r="2138" spans="1:7">
      <c r="A2138" s="554"/>
      <c r="B2138" s="550"/>
      <c r="C2138" s="551"/>
      <c r="D2138" s="552"/>
      <c r="E2138" s="553"/>
      <c r="F2138" s="525"/>
      <c r="G2138" s="560"/>
    </row>
    <row r="2139" spans="1:7">
      <c r="A2139" s="554"/>
      <c r="B2139" s="550"/>
      <c r="C2139" s="551"/>
      <c r="D2139" s="552"/>
      <c r="E2139" s="553"/>
      <c r="F2139" s="525"/>
      <c r="G2139" s="560"/>
    </row>
    <row r="2140" spans="1:7">
      <c r="A2140" s="554"/>
      <c r="B2140" s="550"/>
      <c r="C2140" s="551"/>
      <c r="D2140" s="552"/>
      <c r="E2140" s="553"/>
      <c r="F2140" s="525"/>
      <c r="G2140" s="560"/>
    </row>
    <row r="2141" spans="1:7">
      <c r="A2141" s="554"/>
      <c r="B2141" s="550"/>
      <c r="C2141" s="551"/>
      <c r="D2141" s="552"/>
      <c r="E2141" s="553"/>
      <c r="F2141" s="525"/>
      <c r="G2141" s="560"/>
    </row>
    <row r="2142" spans="1:7">
      <c r="A2142" s="554"/>
      <c r="B2142" s="550"/>
      <c r="C2142" s="551"/>
      <c r="D2142" s="552"/>
      <c r="E2142" s="553"/>
      <c r="F2142" s="525"/>
      <c r="G2142" s="560"/>
    </row>
    <row r="2143" spans="1:7">
      <c r="A2143" s="554"/>
      <c r="B2143" s="550"/>
      <c r="C2143" s="551"/>
      <c r="D2143" s="552"/>
      <c r="E2143" s="553"/>
      <c r="F2143" s="525"/>
      <c r="G2143" s="560"/>
    </row>
    <row r="2144" spans="1:7">
      <c r="A2144" s="554"/>
      <c r="B2144" s="550"/>
      <c r="C2144" s="551"/>
      <c r="D2144" s="552"/>
      <c r="E2144" s="553"/>
      <c r="F2144" s="525"/>
      <c r="G2144" s="560"/>
    </row>
    <row r="2145" spans="1:7">
      <c r="A2145" s="554"/>
      <c r="B2145" s="550"/>
      <c r="C2145" s="551"/>
      <c r="D2145" s="552"/>
      <c r="E2145" s="553"/>
      <c r="F2145" s="525"/>
      <c r="G2145" s="560"/>
    </row>
    <row r="2146" spans="1:7">
      <c r="A2146" s="554"/>
      <c r="B2146" s="550"/>
      <c r="C2146" s="551"/>
      <c r="D2146" s="552"/>
      <c r="E2146" s="553"/>
      <c r="F2146" s="525"/>
      <c r="G2146" s="560"/>
    </row>
    <row r="2147" spans="1:7">
      <c r="A2147" s="554"/>
      <c r="B2147" s="550"/>
      <c r="C2147" s="551"/>
      <c r="D2147" s="552"/>
      <c r="E2147" s="553"/>
      <c r="F2147" s="525"/>
      <c r="G2147" s="560"/>
    </row>
    <row r="2148" spans="1:7">
      <c r="A2148" s="554"/>
      <c r="B2148" s="550"/>
      <c r="C2148" s="551"/>
      <c r="D2148" s="552"/>
      <c r="E2148" s="553"/>
      <c r="F2148" s="525"/>
      <c r="G2148" s="560"/>
    </row>
    <row r="2149" spans="1:7">
      <c r="A2149" s="554"/>
      <c r="B2149" s="550"/>
      <c r="C2149" s="551"/>
      <c r="D2149" s="552"/>
      <c r="E2149" s="553"/>
      <c r="F2149" s="525"/>
      <c r="G2149" s="560"/>
    </row>
    <row r="2150" spans="1:7">
      <c r="A2150" s="554"/>
      <c r="B2150" s="550"/>
      <c r="C2150" s="551"/>
      <c r="D2150" s="552"/>
      <c r="E2150" s="553"/>
      <c r="F2150" s="525"/>
      <c r="G2150" s="560"/>
    </row>
    <row r="2151" spans="1:7">
      <c r="A2151" s="554"/>
      <c r="B2151" s="550"/>
      <c r="C2151" s="551"/>
      <c r="D2151" s="552"/>
      <c r="E2151" s="553"/>
      <c r="F2151" s="525"/>
      <c r="G2151" s="560"/>
    </row>
    <row r="2152" spans="1:7">
      <c r="A2152" s="554"/>
      <c r="B2152" s="550"/>
      <c r="C2152" s="551"/>
      <c r="D2152" s="552"/>
      <c r="E2152" s="553"/>
      <c r="F2152" s="525"/>
      <c r="G2152" s="560"/>
    </row>
    <row r="2153" spans="1:7">
      <c r="A2153" s="554"/>
      <c r="B2153" s="550"/>
      <c r="C2153" s="551"/>
      <c r="D2153" s="552"/>
      <c r="E2153" s="553"/>
      <c r="F2153" s="525"/>
      <c r="G2153" s="560"/>
    </row>
    <row r="2154" spans="1:7">
      <c r="A2154" s="554"/>
      <c r="B2154" s="550"/>
      <c r="C2154" s="551"/>
      <c r="D2154" s="552"/>
      <c r="E2154" s="553"/>
      <c r="F2154" s="525"/>
      <c r="G2154" s="560"/>
    </row>
    <row r="2155" spans="1:7">
      <c r="A2155" s="554"/>
      <c r="B2155" s="550"/>
      <c r="C2155" s="551"/>
      <c r="D2155" s="552"/>
      <c r="E2155" s="553"/>
      <c r="F2155" s="525"/>
      <c r="G2155" s="560"/>
    </row>
    <row r="2156" spans="1:7">
      <c r="A2156" s="554"/>
      <c r="B2156" s="550"/>
      <c r="C2156" s="551"/>
      <c r="D2156" s="552"/>
      <c r="E2156" s="553"/>
      <c r="F2156" s="525"/>
      <c r="G2156" s="560"/>
    </row>
    <row r="2157" spans="1:7">
      <c r="A2157" s="554"/>
      <c r="B2157" s="550"/>
      <c r="C2157" s="551"/>
      <c r="D2157" s="552"/>
      <c r="E2157" s="553"/>
      <c r="F2157" s="525"/>
      <c r="G2157" s="560"/>
    </row>
    <row r="2158" spans="1:7">
      <c r="A2158" s="554"/>
      <c r="B2158" s="550"/>
      <c r="C2158" s="551"/>
      <c r="D2158" s="552"/>
      <c r="E2158" s="553"/>
      <c r="F2158" s="525"/>
      <c r="G2158" s="560"/>
    </row>
    <row r="2159" spans="1:7">
      <c r="A2159" s="554"/>
      <c r="B2159" s="550"/>
      <c r="C2159" s="551"/>
      <c r="D2159" s="552"/>
      <c r="E2159" s="553"/>
      <c r="F2159" s="525"/>
      <c r="G2159" s="560"/>
    </row>
    <row r="2160" spans="1:7">
      <c r="A2160" s="554"/>
      <c r="B2160" s="550"/>
      <c r="C2160" s="551"/>
      <c r="D2160" s="552"/>
      <c r="E2160" s="553"/>
      <c r="F2160" s="525"/>
      <c r="G2160" s="560"/>
    </row>
    <row r="2161" spans="1:7">
      <c r="A2161" s="554"/>
      <c r="B2161" s="550"/>
      <c r="C2161" s="551"/>
      <c r="D2161" s="552"/>
      <c r="E2161" s="553"/>
      <c r="F2161" s="525"/>
      <c r="G2161" s="560"/>
    </row>
    <row r="2162" spans="1:7">
      <c r="A2162" s="554"/>
      <c r="B2162" s="550"/>
      <c r="C2162" s="551"/>
      <c r="D2162" s="552"/>
      <c r="E2162" s="553"/>
      <c r="F2162" s="525"/>
      <c r="G2162" s="560"/>
    </row>
    <row r="2163" spans="1:7">
      <c r="A2163" s="554"/>
      <c r="B2163" s="550"/>
      <c r="C2163" s="551"/>
      <c r="D2163" s="552"/>
      <c r="E2163" s="553"/>
      <c r="F2163" s="525"/>
      <c r="G2163" s="560"/>
    </row>
    <row r="2164" spans="1:7">
      <c r="A2164" s="554"/>
      <c r="B2164" s="550"/>
      <c r="C2164" s="551"/>
      <c r="D2164" s="552"/>
      <c r="E2164" s="553"/>
      <c r="F2164" s="525"/>
      <c r="G2164" s="560"/>
    </row>
    <row r="2165" spans="1:7">
      <c r="A2165" s="554"/>
      <c r="B2165" s="550"/>
      <c r="C2165" s="551"/>
      <c r="D2165" s="552"/>
      <c r="E2165" s="553"/>
      <c r="F2165" s="525"/>
      <c r="G2165" s="560"/>
    </row>
    <row r="2166" spans="1:7">
      <c r="A2166" s="554"/>
      <c r="B2166" s="550"/>
      <c r="C2166" s="551"/>
      <c r="D2166" s="552"/>
      <c r="E2166" s="553"/>
      <c r="F2166" s="525"/>
      <c r="G2166" s="560"/>
    </row>
    <row r="2167" spans="1:7">
      <c r="A2167" s="554"/>
      <c r="B2167" s="550"/>
      <c r="C2167" s="551"/>
      <c r="D2167" s="552"/>
      <c r="E2167" s="553"/>
      <c r="F2167" s="525"/>
      <c r="G2167" s="560"/>
    </row>
    <row r="2168" spans="1:7">
      <c r="A2168" s="554"/>
      <c r="B2168" s="550"/>
      <c r="C2168" s="551"/>
      <c r="D2168" s="552"/>
      <c r="E2168" s="553"/>
      <c r="F2168" s="525"/>
      <c r="G2168" s="560"/>
    </row>
    <row r="2169" spans="1:7">
      <c r="A2169" s="554"/>
      <c r="B2169" s="550"/>
      <c r="C2169" s="551"/>
      <c r="D2169" s="552"/>
      <c r="E2169" s="553"/>
      <c r="F2169" s="525"/>
      <c r="G2169" s="560"/>
    </row>
    <row r="2170" spans="1:7">
      <c r="A2170" s="554"/>
      <c r="B2170" s="550"/>
      <c r="C2170" s="551"/>
      <c r="D2170" s="552"/>
      <c r="E2170" s="553"/>
      <c r="F2170" s="525"/>
      <c r="G2170" s="560"/>
    </row>
    <row r="2171" spans="1:7">
      <c r="A2171" s="554"/>
      <c r="B2171" s="550"/>
      <c r="C2171" s="551"/>
      <c r="D2171" s="552"/>
      <c r="E2171" s="553"/>
      <c r="F2171" s="525"/>
      <c r="G2171" s="560"/>
    </row>
    <row r="2172" spans="1:7">
      <c r="A2172" s="554"/>
      <c r="B2172" s="550"/>
      <c r="C2172" s="551"/>
      <c r="D2172" s="552"/>
      <c r="E2172" s="553"/>
      <c r="F2172" s="525"/>
      <c r="G2172" s="560"/>
    </row>
    <row r="2173" spans="1:7">
      <c r="A2173" s="554"/>
      <c r="B2173" s="550"/>
      <c r="C2173" s="551"/>
      <c r="D2173" s="552"/>
      <c r="E2173" s="553"/>
      <c r="F2173" s="525"/>
      <c r="G2173" s="560"/>
    </row>
    <row r="2174" spans="1:7">
      <c r="A2174" s="554"/>
      <c r="B2174" s="550"/>
      <c r="C2174" s="551"/>
      <c r="D2174" s="552"/>
      <c r="E2174" s="553"/>
      <c r="F2174" s="525"/>
      <c r="G2174" s="560"/>
    </row>
    <row r="2175" spans="1:7">
      <c r="A2175" s="554"/>
      <c r="B2175" s="550"/>
      <c r="C2175" s="551"/>
      <c r="D2175" s="552"/>
      <c r="E2175" s="553"/>
      <c r="F2175" s="525"/>
      <c r="G2175" s="560"/>
    </row>
    <row r="2176" spans="1:7">
      <c r="A2176" s="554"/>
      <c r="B2176" s="550"/>
      <c r="C2176" s="551"/>
      <c r="D2176" s="552"/>
      <c r="E2176" s="553"/>
      <c r="F2176" s="525"/>
      <c r="G2176" s="560"/>
    </row>
    <row r="2177" spans="1:7">
      <c r="A2177" s="554"/>
      <c r="B2177" s="550"/>
      <c r="C2177" s="551"/>
      <c r="D2177" s="552"/>
      <c r="E2177" s="553"/>
      <c r="F2177" s="525"/>
      <c r="G2177" s="560"/>
    </row>
    <row r="2178" spans="1:7">
      <c r="A2178" s="554"/>
      <c r="B2178" s="550"/>
      <c r="C2178" s="551"/>
      <c r="D2178" s="552"/>
      <c r="E2178" s="553"/>
      <c r="F2178" s="525"/>
      <c r="G2178" s="560"/>
    </row>
    <row r="2179" spans="1:7">
      <c r="A2179" s="554"/>
      <c r="B2179" s="550"/>
      <c r="C2179" s="551"/>
      <c r="D2179" s="552"/>
      <c r="E2179" s="553"/>
      <c r="F2179" s="525"/>
      <c r="G2179" s="560"/>
    </row>
    <row r="2180" spans="1:7">
      <c r="A2180" s="554"/>
      <c r="B2180" s="550"/>
      <c r="C2180" s="551"/>
      <c r="D2180" s="552"/>
      <c r="E2180" s="553"/>
      <c r="F2180" s="525"/>
      <c r="G2180" s="560"/>
    </row>
    <row r="2181" spans="1:7">
      <c r="A2181" s="554"/>
      <c r="B2181" s="550"/>
      <c r="C2181" s="551"/>
      <c r="D2181" s="552"/>
      <c r="E2181" s="553"/>
      <c r="F2181" s="525"/>
      <c r="G2181" s="560"/>
    </row>
    <row r="2182" spans="1:7">
      <c r="A2182" s="554"/>
      <c r="B2182" s="550"/>
      <c r="C2182" s="551"/>
      <c r="D2182" s="552"/>
      <c r="E2182" s="553"/>
      <c r="F2182" s="525"/>
      <c r="G2182" s="560"/>
    </row>
    <row r="2183" spans="1:7">
      <c r="A2183" s="554"/>
      <c r="B2183" s="550"/>
      <c r="C2183" s="551"/>
      <c r="D2183" s="552"/>
      <c r="E2183" s="553"/>
      <c r="F2183" s="525"/>
      <c r="G2183" s="560"/>
    </row>
    <row r="2184" spans="1:7">
      <c r="A2184" s="554"/>
      <c r="B2184" s="550"/>
      <c r="C2184" s="551"/>
      <c r="D2184" s="552"/>
      <c r="E2184" s="553"/>
      <c r="F2184" s="525"/>
      <c r="G2184" s="560"/>
    </row>
    <row r="2185" spans="1:7">
      <c r="A2185" s="554"/>
      <c r="B2185" s="550"/>
      <c r="C2185" s="551"/>
      <c r="D2185" s="552"/>
      <c r="E2185" s="553"/>
      <c r="F2185" s="525"/>
      <c r="G2185" s="560"/>
    </row>
    <row r="2186" spans="1:7">
      <c r="A2186" s="554"/>
      <c r="B2186" s="550"/>
      <c r="C2186" s="551"/>
      <c r="D2186" s="552"/>
      <c r="E2186" s="553"/>
      <c r="F2186" s="525"/>
      <c r="G2186" s="560"/>
    </row>
    <row r="2187" spans="1:7">
      <c r="A2187" s="554"/>
      <c r="B2187" s="550"/>
      <c r="C2187" s="551"/>
      <c r="D2187" s="552"/>
      <c r="E2187" s="553"/>
      <c r="F2187" s="525"/>
      <c r="G2187" s="560"/>
    </row>
    <row r="2188" spans="1:7">
      <c r="A2188" s="554"/>
      <c r="B2188" s="550"/>
      <c r="C2188" s="551"/>
      <c r="D2188" s="552"/>
      <c r="E2188" s="553"/>
      <c r="F2188" s="525"/>
      <c r="G2188" s="560"/>
    </row>
    <row r="2189" spans="1:7">
      <c r="A2189" s="554"/>
      <c r="B2189" s="550"/>
      <c r="C2189" s="551"/>
      <c r="D2189" s="552"/>
      <c r="E2189" s="553"/>
      <c r="F2189" s="525"/>
      <c r="G2189" s="560"/>
    </row>
    <row r="2190" spans="1:7">
      <c r="A2190" s="554"/>
      <c r="B2190" s="550"/>
      <c r="C2190" s="551"/>
      <c r="D2190" s="552"/>
      <c r="E2190" s="553"/>
      <c r="F2190" s="525"/>
      <c r="G2190" s="560"/>
    </row>
    <row r="2191" spans="1:7">
      <c r="A2191" s="554"/>
      <c r="B2191" s="550"/>
      <c r="C2191" s="551"/>
      <c r="D2191" s="552"/>
      <c r="E2191" s="553"/>
      <c r="F2191" s="525"/>
      <c r="G2191" s="560"/>
    </row>
    <row r="2192" spans="1:7">
      <c r="A2192" s="554"/>
      <c r="B2192" s="550"/>
      <c r="C2192" s="551"/>
      <c r="D2192" s="552"/>
      <c r="E2192" s="553"/>
      <c r="F2192" s="525"/>
      <c r="G2192" s="560"/>
    </row>
    <row r="2193" spans="1:7">
      <c r="A2193" s="554"/>
      <c r="B2193" s="550"/>
      <c r="C2193" s="551"/>
      <c r="D2193" s="552"/>
      <c r="E2193" s="553"/>
      <c r="F2193" s="525"/>
      <c r="G2193" s="560"/>
    </row>
    <row r="2194" spans="1:7">
      <c r="A2194" s="554"/>
      <c r="B2194" s="550"/>
      <c r="C2194" s="551"/>
      <c r="D2194" s="552"/>
      <c r="E2194" s="553"/>
      <c r="F2194" s="525"/>
      <c r="G2194" s="560"/>
    </row>
    <row r="2195" spans="1:7">
      <c r="A2195" s="554"/>
      <c r="B2195" s="550"/>
      <c r="C2195" s="551"/>
      <c r="D2195" s="552"/>
      <c r="E2195" s="553"/>
      <c r="F2195" s="525"/>
      <c r="G2195" s="560"/>
    </row>
    <row r="2196" spans="1:7">
      <c r="A2196" s="554"/>
      <c r="B2196" s="550"/>
      <c r="C2196" s="551"/>
      <c r="D2196" s="552"/>
      <c r="E2196" s="553"/>
      <c r="F2196" s="525"/>
      <c r="G2196" s="560"/>
    </row>
    <row r="2197" spans="1:7">
      <c r="A2197" s="554"/>
      <c r="B2197" s="550"/>
      <c r="C2197" s="551"/>
      <c r="D2197" s="552"/>
      <c r="E2197" s="553"/>
      <c r="F2197" s="525"/>
      <c r="G2197" s="560"/>
    </row>
    <row r="2198" spans="1:7">
      <c r="A2198" s="554"/>
      <c r="B2198" s="550"/>
      <c r="C2198" s="551"/>
      <c r="D2198" s="552"/>
      <c r="E2198" s="553"/>
      <c r="F2198" s="525"/>
      <c r="G2198" s="560"/>
    </row>
    <row r="2199" spans="1:7">
      <c r="A2199" s="554"/>
      <c r="B2199" s="550"/>
      <c r="C2199" s="551"/>
      <c r="D2199" s="552"/>
      <c r="E2199" s="553"/>
      <c r="F2199" s="525"/>
      <c r="G2199" s="560"/>
    </row>
    <row r="2200" spans="1:7">
      <c r="A2200" s="554"/>
      <c r="B2200" s="550"/>
      <c r="C2200" s="551"/>
      <c r="D2200" s="552"/>
      <c r="E2200" s="553"/>
      <c r="F2200" s="525"/>
      <c r="G2200" s="560"/>
    </row>
    <row r="2201" spans="1:7">
      <c r="A2201" s="554"/>
      <c r="B2201" s="550"/>
      <c r="C2201" s="551"/>
      <c r="D2201" s="552"/>
      <c r="E2201" s="553"/>
      <c r="F2201" s="525"/>
      <c r="G2201" s="560"/>
    </row>
    <row r="2202" spans="1:7">
      <c r="A2202" s="554"/>
      <c r="B2202" s="550"/>
      <c r="C2202" s="551"/>
      <c r="D2202" s="552"/>
      <c r="E2202" s="553"/>
      <c r="F2202" s="525"/>
      <c r="G2202" s="560"/>
    </row>
    <row r="2203" spans="1:7">
      <c r="A2203" s="554"/>
      <c r="B2203" s="550"/>
      <c r="C2203" s="551"/>
      <c r="D2203" s="552"/>
      <c r="E2203" s="553"/>
      <c r="F2203" s="525"/>
      <c r="G2203" s="560"/>
    </row>
    <row r="2204" spans="1:7">
      <c r="A2204" s="554"/>
      <c r="B2204" s="550"/>
      <c r="C2204" s="551"/>
      <c r="D2204" s="552"/>
      <c r="E2204" s="553"/>
      <c r="F2204" s="525"/>
      <c r="G2204" s="560"/>
    </row>
    <row r="2205" spans="1:7">
      <c r="A2205" s="554"/>
      <c r="B2205" s="550"/>
      <c r="C2205" s="551"/>
      <c r="D2205" s="552"/>
      <c r="E2205" s="553"/>
      <c r="F2205" s="525"/>
      <c r="G2205" s="560"/>
    </row>
    <row r="2206" spans="1:7">
      <c r="A2206" s="554"/>
      <c r="B2206" s="550"/>
      <c r="C2206" s="551"/>
      <c r="D2206" s="552"/>
      <c r="E2206" s="553"/>
      <c r="F2206" s="525"/>
      <c r="G2206" s="560"/>
    </row>
    <row r="2207" spans="1:7">
      <c r="A2207" s="554"/>
      <c r="B2207" s="550"/>
      <c r="C2207" s="551"/>
      <c r="D2207" s="552"/>
      <c r="E2207" s="553"/>
      <c r="F2207" s="525"/>
      <c r="G2207" s="560"/>
    </row>
    <row r="2208" spans="1:7">
      <c r="A2208" s="554"/>
      <c r="B2208" s="550"/>
      <c r="C2208" s="551"/>
      <c r="D2208" s="552"/>
      <c r="E2208" s="553"/>
      <c r="F2208" s="525"/>
      <c r="G2208" s="560"/>
    </row>
    <row r="2209" spans="1:7">
      <c r="A2209" s="554"/>
      <c r="B2209" s="550"/>
      <c r="C2209" s="551"/>
      <c r="D2209" s="552"/>
      <c r="E2209" s="553"/>
      <c r="F2209" s="525"/>
      <c r="G2209" s="560"/>
    </row>
    <row r="2210" spans="1:7">
      <c r="A2210" s="554"/>
      <c r="B2210" s="550"/>
      <c r="C2210" s="551"/>
      <c r="D2210" s="552"/>
      <c r="E2210" s="553"/>
      <c r="F2210" s="525"/>
      <c r="G2210" s="560"/>
    </row>
    <row r="2211" spans="1:7">
      <c r="A2211" s="554"/>
      <c r="B2211" s="550"/>
      <c r="C2211" s="551"/>
      <c r="D2211" s="552"/>
      <c r="E2211" s="553"/>
      <c r="F2211" s="525"/>
      <c r="G2211" s="560"/>
    </row>
    <row r="2212" spans="1:7">
      <c r="A2212" s="554"/>
      <c r="B2212" s="550"/>
      <c r="C2212" s="551"/>
      <c r="D2212" s="552"/>
      <c r="E2212" s="553"/>
      <c r="F2212" s="525"/>
      <c r="G2212" s="560"/>
    </row>
    <row r="2213" spans="1:7">
      <c r="A2213" s="554"/>
      <c r="B2213" s="550"/>
      <c r="C2213" s="551"/>
      <c r="D2213" s="552"/>
      <c r="E2213" s="553"/>
      <c r="F2213" s="525"/>
      <c r="G2213" s="560"/>
    </row>
    <row r="2214" spans="1:7">
      <c r="A2214" s="554"/>
      <c r="B2214" s="550"/>
      <c r="C2214" s="551"/>
      <c r="D2214" s="552"/>
      <c r="E2214" s="553"/>
      <c r="F2214" s="525"/>
      <c r="G2214" s="560"/>
    </row>
    <row r="2215" spans="1:7">
      <c r="A2215" s="554"/>
      <c r="B2215" s="550"/>
      <c r="C2215" s="551"/>
      <c r="D2215" s="552"/>
      <c r="E2215" s="553"/>
      <c r="F2215" s="525"/>
      <c r="G2215" s="560"/>
    </row>
    <row r="2216" spans="1:7">
      <c r="A2216" s="554"/>
      <c r="B2216" s="550"/>
      <c r="C2216" s="551"/>
      <c r="D2216" s="552"/>
      <c r="E2216" s="553"/>
      <c r="F2216" s="525"/>
      <c r="G2216" s="560"/>
    </row>
    <row r="2217" spans="1:7">
      <c r="A2217" s="554"/>
      <c r="B2217" s="550"/>
      <c r="C2217" s="551"/>
      <c r="D2217" s="552"/>
      <c r="E2217" s="553"/>
      <c r="F2217" s="525"/>
      <c r="G2217" s="560"/>
    </row>
    <row r="2218" spans="1:7">
      <c r="A2218" s="554"/>
      <c r="B2218" s="550"/>
      <c r="C2218" s="551"/>
      <c r="D2218" s="552"/>
      <c r="E2218" s="553"/>
      <c r="F2218" s="525"/>
      <c r="G2218" s="560"/>
    </row>
    <row r="2219" spans="1:7">
      <c r="A2219" s="554"/>
      <c r="B2219" s="550"/>
      <c r="C2219" s="551"/>
      <c r="D2219" s="552"/>
      <c r="E2219" s="553"/>
      <c r="F2219" s="525"/>
      <c r="G2219" s="560"/>
    </row>
    <row r="2220" spans="1:7">
      <c r="A2220" s="554"/>
      <c r="B2220" s="550"/>
      <c r="C2220" s="551"/>
      <c r="D2220" s="552"/>
      <c r="E2220" s="553"/>
      <c r="F2220" s="525"/>
      <c r="G2220" s="560"/>
    </row>
    <row r="2221" spans="1:7">
      <c r="A2221" s="554"/>
      <c r="B2221" s="550"/>
      <c r="C2221" s="551"/>
      <c r="D2221" s="552"/>
      <c r="E2221" s="553"/>
      <c r="F2221" s="525"/>
      <c r="G2221" s="560"/>
    </row>
    <row r="2222" spans="1:7">
      <c r="A2222" s="554"/>
      <c r="B2222" s="550"/>
      <c r="C2222" s="551"/>
      <c r="D2222" s="552"/>
      <c r="E2222" s="553"/>
      <c r="F2222" s="525"/>
      <c r="G2222" s="560"/>
    </row>
    <row r="2223" spans="1:7">
      <c r="A2223" s="554"/>
      <c r="B2223" s="550"/>
      <c r="C2223" s="551"/>
      <c r="D2223" s="552"/>
      <c r="E2223" s="553"/>
      <c r="F2223" s="525"/>
      <c r="G2223" s="560"/>
    </row>
    <row r="2224" spans="1:7">
      <c r="A2224" s="554"/>
      <c r="B2224" s="550"/>
      <c r="C2224" s="551"/>
      <c r="D2224" s="552"/>
      <c r="E2224" s="553"/>
      <c r="F2224" s="525"/>
      <c r="G2224" s="560"/>
    </row>
    <row r="2225" spans="1:7">
      <c r="A2225" s="554"/>
      <c r="B2225" s="550"/>
      <c r="C2225" s="551"/>
      <c r="D2225" s="552"/>
      <c r="E2225" s="553"/>
      <c r="F2225" s="525"/>
      <c r="G2225" s="560"/>
    </row>
    <row r="2226" spans="1:7">
      <c r="A2226" s="554"/>
      <c r="B2226" s="550"/>
      <c r="C2226" s="551"/>
      <c r="D2226" s="552"/>
      <c r="E2226" s="553"/>
      <c r="F2226" s="525"/>
      <c r="G2226" s="560"/>
    </row>
    <row r="2227" spans="1:7">
      <c r="A2227" s="554"/>
      <c r="B2227" s="550"/>
      <c r="C2227" s="551"/>
      <c r="D2227" s="552"/>
      <c r="E2227" s="553"/>
      <c r="F2227" s="525"/>
      <c r="G2227" s="560"/>
    </row>
    <row r="2228" spans="1:7">
      <c r="A2228" s="554"/>
      <c r="B2228" s="550"/>
      <c r="C2228" s="551"/>
      <c r="D2228" s="552"/>
      <c r="E2228" s="553"/>
      <c r="F2228" s="525"/>
      <c r="G2228" s="560"/>
    </row>
    <row r="2229" spans="1:7">
      <c r="A2229" s="554"/>
      <c r="B2229" s="550"/>
      <c r="C2229" s="551"/>
      <c r="D2229" s="552"/>
      <c r="E2229" s="553"/>
      <c r="F2229" s="525"/>
      <c r="G2229" s="560"/>
    </row>
    <row r="2230" spans="1:7">
      <c r="A2230" s="554"/>
      <c r="B2230" s="550"/>
      <c r="C2230" s="551"/>
      <c r="D2230" s="552"/>
      <c r="E2230" s="553"/>
      <c r="F2230" s="525"/>
      <c r="G2230" s="560"/>
    </row>
    <row r="2231" spans="1:7">
      <c r="A2231" s="554"/>
      <c r="B2231" s="550"/>
      <c r="C2231" s="551"/>
      <c r="D2231" s="552"/>
      <c r="E2231" s="553"/>
      <c r="F2231" s="525"/>
      <c r="G2231" s="560"/>
    </row>
    <row r="2232" spans="1:7">
      <c r="A2232" s="554"/>
      <c r="B2232" s="550"/>
      <c r="C2232" s="551"/>
      <c r="D2232" s="552"/>
      <c r="E2232" s="553"/>
      <c r="F2232" s="525"/>
      <c r="G2232" s="560"/>
    </row>
    <row r="2233" spans="1:7">
      <c r="A2233" s="554"/>
      <c r="B2233" s="550"/>
      <c r="C2233" s="551"/>
      <c r="D2233" s="552"/>
      <c r="E2233" s="553"/>
      <c r="F2233" s="525"/>
      <c r="G2233" s="560"/>
    </row>
    <row r="2234" spans="1:7">
      <c r="A2234" s="554"/>
      <c r="B2234" s="550"/>
      <c r="C2234" s="551"/>
      <c r="D2234" s="552"/>
      <c r="E2234" s="553"/>
      <c r="F2234" s="525"/>
      <c r="G2234" s="560"/>
    </row>
    <row r="2235" spans="1:7">
      <c r="A2235" s="554"/>
      <c r="B2235" s="550"/>
      <c r="C2235" s="551"/>
      <c r="D2235" s="552"/>
      <c r="E2235" s="553"/>
      <c r="F2235" s="525"/>
      <c r="G2235" s="560"/>
    </row>
    <row r="2236" spans="1:7">
      <c r="A2236" s="554"/>
      <c r="B2236" s="550"/>
      <c r="C2236" s="551"/>
      <c r="D2236" s="552"/>
      <c r="E2236" s="553"/>
      <c r="F2236" s="525"/>
      <c r="G2236" s="560"/>
    </row>
    <row r="2237" spans="1:7">
      <c r="A2237" s="554"/>
      <c r="B2237" s="550"/>
      <c r="C2237" s="551"/>
      <c r="D2237" s="552"/>
      <c r="E2237" s="553"/>
      <c r="F2237" s="525"/>
      <c r="G2237" s="560"/>
    </row>
    <row r="2238" spans="1:7">
      <c r="A2238" s="554"/>
      <c r="B2238" s="550"/>
      <c r="C2238" s="551"/>
      <c r="D2238" s="552"/>
      <c r="E2238" s="553"/>
      <c r="F2238" s="525"/>
      <c r="G2238" s="560"/>
    </row>
    <row r="2239" spans="1:7">
      <c r="A2239" s="554"/>
      <c r="B2239" s="550"/>
      <c r="C2239" s="551"/>
      <c r="D2239" s="552"/>
      <c r="E2239" s="553"/>
      <c r="F2239" s="525"/>
      <c r="G2239" s="560"/>
    </row>
    <row r="2240" spans="1:7">
      <c r="A2240" s="554"/>
      <c r="B2240" s="550"/>
      <c r="C2240" s="551"/>
      <c r="D2240" s="552"/>
      <c r="E2240" s="553"/>
      <c r="F2240" s="525"/>
      <c r="G2240" s="560"/>
    </row>
    <row r="2241" spans="1:7">
      <c r="A2241" s="554"/>
      <c r="B2241" s="550"/>
      <c r="C2241" s="551"/>
      <c r="D2241" s="552"/>
      <c r="E2241" s="553"/>
      <c r="F2241" s="525"/>
      <c r="G2241" s="560"/>
    </row>
    <row r="2242" spans="1:7">
      <c r="A2242" s="554"/>
      <c r="B2242" s="550"/>
      <c r="C2242" s="551"/>
      <c r="D2242" s="552"/>
      <c r="E2242" s="553"/>
      <c r="F2242" s="525"/>
      <c r="G2242" s="560"/>
    </row>
    <row r="2243" spans="1:7">
      <c r="A2243" s="554"/>
      <c r="B2243" s="550"/>
      <c r="C2243" s="551"/>
      <c r="D2243" s="552"/>
      <c r="E2243" s="553"/>
      <c r="F2243" s="525"/>
      <c r="G2243" s="560"/>
    </row>
    <row r="2244" spans="1:7">
      <c r="A2244" s="554"/>
      <c r="B2244" s="550"/>
      <c r="C2244" s="551"/>
      <c r="D2244" s="552"/>
      <c r="E2244" s="553"/>
      <c r="F2244" s="525"/>
      <c r="G2244" s="560"/>
    </row>
    <row r="2245" spans="1:7">
      <c r="A2245" s="554"/>
      <c r="B2245" s="550"/>
      <c r="C2245" s="551"/>
      <c r="D2245" s="552"/>
      <c r="E2245" s="553"/>
      <c r="F2245" s="525"/>
      <c r="G2245" s="560"/>
    </row>
    <row r="2246" spans="1:7">
      <c r="A2246" s="554"/>
      <c r="B2246" s="550"/>
      <c r="C2246" s="551"/>
      <c r="D2246" s="552"/>
      <c r="E2246" s="553"/>
      <c r="F2246" s="525"/>
      <c r="G2246" s="560"/>
    </row>
    <row r="2247" spans="1:7">
      <c r="A2247" s="554"/>
      <c r="B2247" s="550"/>
      <c r="C2247" s="551"/>
      <c r="D2247" s="552"/>
      <c r="E2247" s="553"/>
      <c r="F2247" s="525"/>
      <c r="G2247" s="560"/>
    </row>
    <row r="2248" spans="1:7">
      <c r="A2248" s="554"/>
      <c r="B2248" s="550"/>
      <c r="C2248" s="551"/>
      <c r="D2248" s="552"/>
      <c r="E2248" s="553"/>
      <c r="F2248" s="525"/>
      <c r="G2248" s="560"/>
    </row>
    <row r="2249" spans="1:7">
      <c r="A2249" s="554"/>
      <c r="B2249" s="550"/>
      <c r="C2249" s="551"/>
      <c r="D2249" s="552"/>
      <c r="E2249" s="553"/>
      <c r="F2249" s="525"/>
      <c r="G2249" s="560"/>
    </row>
    <row r="2250" spans="1:7">
      <c r="A2250" s="554"/>
      <c r="B2250" s="550"/>
      <c r="C2250" s="551"/>
      <c r="D2250" s="552"/>
      <c r="E2250" s="553"/>
      <c r="F2250" s="525"/>
      <c r="G2250" s="560"/>
    </row>
    <row r="2251" spans="1:7">
      <c r="A2251" s="554"/>
      <c r="B2251" s="550"/>
      <c r="C2251" s="551"/>
      <c r="D2251" s="552"/>
      <c r="E2251" s="553"/>
      <c r="F2251" s="525"/>
      <c r="G2251" s="560"/>
    </row>
    <row r="2252" spans="1:7">
      <c r="A2252" s="554"/>
      <c r="B2252" s="550"/>
      <c r="C2252" s="551"/>
      <c r="D2252" s="552"/>
      <c r="E2252" s="553"/>
      <c r="F2252" s="525"/>
      <c r="G2252" s="560"/>
    </row>
    <row r="2253" spans="1:7">
      <c r="A2253" s="554"/>
      <c r="B2253" s="550"/>
      <c r="C2253" s="551"/>
      <c r="D2253" s="552"/>
      <c r="E2253" s="553"/>
      <c r="F2253" s="525"/>
      <c r="G2253" s="560"/>
    </row>
    <row r="2254" spans="1:7">
      <c r="A2254" s="554"/>
      <c r="B2254" s="550"/>
      <c r="C2254" s="551"/>
      <c r="D2254" s="552"/>
      <c r="E2254" s="553"/>
      <c r="F2254" s="525"/>
      <c r="G2254" s="560"/>
    </row>
    <row r="2255" spans="1:7">
      <c r="A2255" s="554"/>
      <c r="B2255" s="550"/>
      <c r="C2255" s="551"/>
      <c r="D2255" s="552"/>
      <c r="E2255" s="553"/>
      <c r="F2255" s="525"/>
      <c r="G2255" s="560"/>
    </row>
    <row r="2256" spans="1:7">
      <c r="A2256" s="554"/>
      <c r="B2256" s="550"/>
      <c r="C2256" s="551"/>
      <c r="D2256" s="552"/>
      <c r="E2256" s="553"/>
      <c r="F2256" s="525"/>
      <c r="G2256" s="560"/>
    </row>
    <row r="2257" spans="1:7">
      <c r="A2257" s="554"/>
      <c r="B2257" s="550"/>
      <c r="C2257" s="551"/>
      <c r="D2257" s="552"/>
      <c r="E2257" s="553"/>
      <c r="F2257" s="525"/>
      <c r="G2257" s="560"/>
    </row>
    <row r="2258" spans="1:7">
      <c r="A2258" s="554"/>
      <c r="B2258" s="550"/>
      <c r="C2258" s="551"/>
      <c r="D2258" s="552"/>
      <c r="E2258" s="553"/>
      <c r="F2258" s="525"/>
      <c r="G2258" s="560"/>
    </row>
    <row r="2259" spans="1:7">
      <c r="A2259" s="554"/>
      <c r="B2259" s="550"/>
      <c r="C2259" s="551"/>
      <c r="D2259" s="552"/>
      <c r="E2259" s="553"/>
      <c r="F2259" s="525"/>
      <c r="G2259" s="560"/>
    </row>
    <row r="2260" spans="1:7">
      <c r="A2260" s="554"/>
      <c r="B2260" s="550"/>
      <c r="C2260" s="551"/>
      <c r="D2260" s="552"/>
      <c r="E2260" s="553"/>
      <c r="F2260" s="525"/>
      <c r="G2260" s="560"/>
    </row>
    <row r="2261" spans="1:7">
      <c r="A2261" s="554"/>
      <c r="B2261" s="550"/>
      <c r="C2261" s="551"/>
      <c r="D2261" s="552"/>
      <c r="E2261" s="553"/>
      <c r="F2261" s="525"/>
      <c r="G2261" s="560"/>
    </row>
    <row r="2262" spans="1:7">
      <c r="A2262" s="554"/>
      <c r="B2262" s="550"/>
      <c r="C2262" s="551"/>
      <c r="D2262" s="552"/>
      <c r="E2262" s="553"/>
      <c r="F2262" s="525"/>
      <c r="G2262" s="560"/>
    </row>
    <row r="2263" spans="1:7">
      <c r="A2263" s="554"/>
      <c r="B2263" s="550"/>
      <c r="C2263" s="551"/>
      <c r="D2263" s="552"/>
      <c r="E2263" s="553"/>
      <c r="F2263" s="525"/>
      <c r="G2263" s="560"/>
    </row>
    <row r="2264" spans="1:7">
      <c r="A2264" s="554"/>
      <c r="B2264" s="550"/>
      <c r="C2264" s="551"/>
      <c r="D2264" s="552"/>
      <c r="E2264" s="553"/>
      <c r="F2264" s="525"/>
      <c r="G2264" s="560"/>
    </row>
    <row r="2265" spans="1:7">
      <c r="A2265" s="554"/>
      <c r="B2265" s="550"/>
      <c r="C2265" s="551"/>
      <c r="D2265" s="552"/>
      <c r="E2265" s="553"/>
      <c r="F2265" s="525"/>
      <c r="G2265" s="560"/>
    </row>
    <row r="2266" spans="1:7">
      <c r="A2266" s="554"/>
      <c r="B2266" s="550"/>
      <c r="C2266" s="551"/>
      <c r="D2266" s="552"/>
      <c r="E2266" s="553"/>
      <c r="F2266" s="525"/>
      <c r="G2266" s="560"/>
    </row>
    <row r="2267" spans="1:7">
      <c r="A2267" s="554"/>
      <c r="B2267" s="550"/>
      <c r="C2267" s="551"/>
      <c r="D2267" s="552"/>
      <c r="E2267" s="553"/>
      <c r="F2267" s="525"/>
      <c r="G2267" s="560"/>
    </row>
    <row r="2268" spans="1:7">
      <c r="A2268" s="554"/>
      <c r="B2268" s="550"/>
      <c r="C2268" s="551"/>
      <c r="D2268" s="552"/>
      <c r="E2268" s="553"/>
      <c r="F2268" s="525"/>
      <c r="G2268" s="560"/>
    </row>
    <row r="2269" spans="1:7">
      <c r="A2269" s="554"/>
      <c r="B2269" s="550"/>
      <c r="C2269" s="551"/>
      <c r="D2269" s="552"/>
      <c r="E2269" s="553"/>
      <c r="F2269" s="525"/>
      <c r="G2269" s="560"/>
    </row>
    <row r="2270" spans="1:7">
      <c r="A2270" s="554"/>
      <c r="B2270" s="550"/>
      <c r="C2270" s="551"/>
      <c r="D2270" s="552"/>
      <c r="E2270" s="553"/>
      <c r="F2270" s="525"/>
      <c r="G2270" s="560"/>
    </row>
    <row r="2271" spans="1:7">
      <c r="C2271" s="551"/>
      <c r="D2271" s="552"/>
      <c r="E2271" s="553"/>
      <c r="F2271" s="525"/>
      <c r="G2271" s="560"/>
    </row>
    <row r="2272" spans="1:7">
      <c r="C2272" s="551"/>
      <c r="D2272" s="552"/>
      <c r="E2272" s="553"/>
      <c r="F2272" s="525"/>
      <c r="G2272" s="560"/>
    </row>
    <row r="2273" spans="3:7">
      <c r="C2273" s="551"/>
      <c r="D2273" s="552"/>
      <c r="E2273" s="553"/>
      <c r="F2273" s="525"/>
      <c r="G2273" s="560"/>
    </row>
    <row r="2274" spans="3:7">
      <c r="C2274" s="551"/>
      <c r="D2274" s="552"/>
      <c r="E2274" s="553"/>
      <c r="F2274" s="525"/>
      <c r="G2274" s="560"/>
    </row>
    <row r="2275" spans="3:7">
      <c r="C2275" s="551"/>
      <c r="D2275" s="552"/>
      <c r="E2275" s="553"/>
      <c r="F2275" s="525"/>
      <c r="G2275" s="560"/>
    </row>
    <row r="2276" spans="3:7">
      <c r="C2276" s="551"/>
      <c r="D2276" s="552"/>
      <c r="E2276" s="553"/>
      <c r="F2276" s="525"/>
      <c r="G2276" s="560"/>
    </row>
    <row r="2277" spans="3:7">
      <c r="C2277" s="551"/>
      <c r="D2277" s="552"/>
      <c r="E2277" s="553"/>
      <c r="F2277" s="525"/>
      <c r="G2277" s="560"/>
    </row>
    <row r="2278" spans="3:7">
      <c r="C2278" s="551"/>
      <c r="D2278" s="552"/>
      <c r="E2278" s="553"/>
      <c r="F2278" s="525"/>
      <c r="G2278" s="560"/>
    </row>
    <row r="2279" spans="3:7">
      <c r="C2279" s="551"/>
      <c r="D2279" s="552"/>
      <c r="E2279" s="553"/>
      <c r="F2279" s="525"/>
      <c r="G2279" s="560"/>
    </row>
    <row r="2280" spans="3:7">
      <c r="C2280" s="551"/>
      <c r="D2280" s="552"/>
      <c r="E2280" s="553"/>
      <c r="F2280" s="525"/>
      <c r="G2280" s="560"/>
    </row>
    <row r="2281" spans="3:7">
      <c r="C2281" s="551"/>
      <c r="D2281" s="552"/>
      <c r="E2281" s="553"/>
      <c r="F2281" s="525"/>
      <c r="G2281" s="560"/>
    </row>
    <row r="2282" spans="3:7">
      <c r="C2282" s="551"/>
      <c r="D2282" s="552"/>
      <c r="E2282" s="553"/>
      <c r="F2282" s="525"/>
      <c r="G2282" s="560"/>
    </row>
    <row r="2283" spans="3:7">
      <c r="C2283" s="551"/>
      <c r="D2283" s="552"/>
      <c r="E2283" s="553"/>
      <c r="F2283" s="525"/>
      <c r="G2283" s="560"/>
    </row>
    <row r="2284" spans="3:7">
      <c r="C2284" s="551"/>
      <c r="D2284" s="552"/>
      <c r="E2284" s="553"/>
      <c r="F2284" s="525"/>
      <c r="G2284" s="560"/>
    </row>
    <row r="2285" spans="3:7">
      <c r="C2285" s="551"/>
      <c r="D2285" s="552"/>
      <c r="E2285" s="553"/>
      <c r="F2285" s="525"/>
      <c r="G2285" s="560"/>
    </row>
    <row r="2286" spans="3:7">
      <c r="C2286" s="551"/>
      <c r="D2286" s="552"/>
      <c r="E2286" s="553"/>
      <c r="F2286" s="525"/>
      <c r="G2286" s="560"/>
    </row>
    <row r="2287" spans="3:7">
      <c r="C2287" s="551"/>
      <c r="D2287" s="552"/>
      <c r="E2287" s="553"/>
      <c r="F2287" s="525"/>
      <c r="G2287" s="560"/>
    </row>
    <row r="2288" spans="3:7">
      <c r="C2288" s="551"/>
      <c r="D2288" s="552"/>
      <c r="E2288" s="553"/>
      <c r="F2288" s="525"/>
      <c r="G2288" s="560"/>
    </row>
    <row r="2289" spans="3:7">
      <c r="C2289" s="551"/>
      <c r="D2289" s="552"/>
      <c r="E2289" s="553"/>
      <c r="F2289" s="525"/>
      <c r="G2289" s="560"/>
    </row>
    <row r="2290" spans="3:7">
      <c r="C2290" s="551"/>
      <c r="D2290" s="552"/>
      <c r="E2290" s="553"/>
      <c r="F2290" s="525"/>
      <c r="G2290" s="560"/>
    </row>
    <row r="2291" spans="3:7">
      <c r="C2291" s="551"/>
      <c r="D2291" s="552"/>
      <c r="E2291" s="553"/>
      <c r="F2291" s="525"/>
      <c r="G2291" s="560"/>
    </row>
    <row r="2292" spans="3:7">
      <c r="C2292" s="551"/>
      <c r="D2292" s="552"/>
      <c r="E2292" s="553"/>
      <c r="F2292" s="525"/>
      <c r="G2292" s="560"/>
    </row>
    <row r="2293" spans="3:7">
      <c r="C2293" s="551"/>
      <c r="D2293" s="552"/>
      <c r="E2293" s="553"/>
      <c r="F2293" s="525"/>
      <c r="G2293" s="560"/>
    </row>
    <row r="2294" spans="3:7">
      <c r="C2294" s="551"/>
      <c r="D2294" s="552"/>
      <c r="E2294" s="553"/>
      <c r="F2294" s="525"/>
      <c r="G2294" s="560"/>
    </row>
    <row r="2295" spans="3:7">
      <c r="C2295" s="551"/>
      <c r="D2295" s="552"/>
      <c r="E2295" s="553"/>
      <c r="F2295" s="525"/>
      <c r="G2295" s="560"/>
    </row>
    <row r="2296" spans="3:7">
      <c r="C2296" s="551"/>
      <c r="D2296" s="552"/>
      <c r="E2296" s="553"/>
      <c r="F2296" s="525"/>
      <c r="G2296" s="560"/>
    </row>
    <row r="2297" spans="3:7">
      <c r="C2297" s="551"/>
      <c r="D2297" s="552"/>
      <c r="E2297" s="553"/>
      <c r="F2297" s="525"/>
      <c r="G2297" s="560"/>
    </row>
    <row r="2298" spans="3:7">
      <c r="C2298" s="551"/>
      <c r="D2298" s="552"/>
      <c r="E2298" s="553"/>
      <c r="F2298" s="525"/>
      <c r="G2298" s="560"/>
    </row>
    <row r="2299" spans="3:7">
      <c r="C2299" s="551"/>
      <c r="D2299" s="552"/>
      <c r="E2299" s="553"/>
      <c r="F2299" s="525"/>
      <c r="G2299" s="560"/>
    </row>
    <row r="2300" spans="3:7">
      <c r="C2300" s="551"/>
      <c r="D2300" s="552"/>
      <c r="E2300" s="553"/>
      <c r="F2300" s="525"/>
      <c r="G2300" s="560"/>
    </row>
    <row r="2301" spans="3:7">
      <c r="C2301" s="551"/>
      <c r="D2301" s="552"/>
      <c r="E2301" s="553"/>
      <c r="F2301" s="525"/>
      <c r="G2301" s="560"/>
    </row>
    <row r="2302" spans="3:7">
      <c r="C2302" s="551"/>
      <c r="D2302" s="552"/>
      <c r="E2302" s="553"/>
      <c r="F2302" s="525"/>
      <c r="G2302" s="560"/>
    </row>
    <row r="2303" spans="3:7">
      <c r="C2303" s="551"/>
      <c r="D2303" s="552"/>
      <c r="E2303" s="553"/>
      <c r="F2303" s="525"/>
      <c r="G2303" s="560"/>
    </row>
    <row r="2304" spans="3:7">
      <c r="C2304" s="551"/>
      <c r="D2304" s="552"/>
      <c r="E2304" s="553"/>
      <c r="F2304" s="525"/>
      <c r="G2304" s="560"/>
    </row>
    <row r="2305" spans="3:7">
      <c r="C2305" s="551"/>
      <c r="D2305" s="552"/>
      <c r="E2305" s="553"/>
      <c r="F2305" s="525"/>
      <c r="G2305" s="560"/>
    </row>
    <row r="2306" spans="3:7">
      <c r="C2306" s="551"/>
      <c r="D2306" s="552"/>
      <c r="E2306" s="553"/>
      <c r="F2306" s="525"/>
      <c r="G2306" s="560"/>
    </row>
    <row r="2307" spans="3:7">
      <c r="C2307" s="551"/>
      <c r="D2307" s="552"/>
      <c r="E2307" s="553"/>
      <c r="F2307" s="525"/>
      <c r="G2307" s="560"/>
    </row>
    <row r="2308" spans="3:7">
      <c r="C2308" s="551"/>
      <c r="D2308" s="552"/>
      <c r="E2308" s="553"/>
      <c r="F2308" s="525"/>
      <c r="G2308" s="560"/>
    </row>
    <row r="2309" spans="3:7">
      <c r="C2309" s="551"/>
      <c r="D2309" s="552"/>
      <c r="E2309" s="553"/>
      <c r="F2309" s="525"/>
      <c r="G2309" s="560"/>
    </row>
    <row r="2310" spans="3:7">
      <c r="C2310" s="551"/>
      <c r="D2310" s="552"/>
      <c r="E2310" s="553"/>
      <c r="F2310" s="525"/>
      <c r="G2310" s="560"/>
    </row>
    <row r="2311" spans="3:7">
      <c r="C2311" s="551"/>
      <c r="D2311" s="552"/>
      <c r="E2311" s="553"/>
      <c r="F2311" s="525"/>
      <c r="G2311" s="560"/>
    </row>
    <row r="2312" spans="3:7">
      <c r="C2312" s="551"/>
      <c r="D2312" s="552"/>
      <c r="E2312" s="553"/>
      <c r="F2312" s="525"/>
      <c r="G2312" s="560"/>
    </row>
    <row r="2313" spans="3:7">
      <c r="C2313" s="551"/>
      <c r="D2313" s="552"/>
      <c r="E2313" s="553"/>
      <c r="F2313" s="525"/>
      <c r="G2313" s="560"/>
    </row>
    <row r="2314" spans="3:7">
      <c r="C2314" s="551"/>
      <c r="D2314" s="552"/>
      <c r="E2314" s="553"/>
      <c r="F2314" s="525"/>
      <c r="G2314" s="560"/>
    </row>
    <row r="2315" spans="3:7">
      <c r="C2315" s="551"/>
      <c r="D2315" s="552"/>
      <c r="E2315" s="553"/>
      <c r="F2315" s="525"/>
      <c r="G2315" s="560"/>
    </row>
    <row r="2316" spans="3:7">
      <c r="C2316" s="551"/>
      <c r="D2316" s="552"/>
      <c r="E2316" s="553"/>
      <c r="F2316" s="525"/>
      <c r="G2316" s="560"/>
    </row>
    <row r="2317" spans="3:7">
      <c r="C2317" s="551"/>
      <c r="D2317" s="552"/>
      <c r="E2317" s="553"/>
      <c r="F2317" s="525"/>
      <c r="G2317" s="560"/>
    </row>
    <row r="2318" spans="3:7">
      <c r="C2318" s="551"/>
      <c r="D2318" s="552"/>
      <c r="E2318" s="553"/>
      <c r="F2318" s="525"/>
      <c r="G2318" s="560"/>
    </row>
    <row r="2319" spans="3:7">
      <c r="C2319" s="551"/>
      <c r="D2319" s="552"/>
      <c r="E2319" s="553"/>
      <c r="F2319" s="525"/>
      <c r="G2319" s="560"/>
    </row>
    <row r="2320" spans="3:7">
      <c r="C2320" s="551"/>
      <c r="D2320" s="552"/>
      <c r="E2320" s="553"/>
      <c r="F2320" s="525"/>
      <c r="G2320" s="560"/>
    </row>
    <row r="2321" spans="3:7">
      <c r="C2321" s="551"/>
      <c r="D2321" s="552"/>
      <c r="E2321" s="553"/>
      <c r="F2321" s="525"/>
      <c r="G2321" s="560"/>
    </row>
    <row r="2322" spans="3:7">
      <c r="C2322" s="551"/>
      <c r="D2322" s="552"/>
      <c r="E2322" s="553"/>
      <c r="F2322" s="525"/>
      <c r="G2322" s="560"/>
    </row>
    <row r="2323" spans="3:7">
      <c r="C2323" s="551"/>
      <c r="D2323" s="552"/>
      <c r="E2323" s="553"/>
      <c r="F2323" s="525"/>
      <c r="G2323" s="560"/>
    </row>
    <row r="2324" spans="3:7">
      <c r="C2324" s="551"/>
      <c r="D2324" s="552"/>
      <c r="E2324" s="553"/>
      <c r="F2324" s="525"/>
      <c r="G2324" s="560"/>
    </row>
    <row r="2325" spans="3:7">
      <c r="C2325" s="551"/>
      <c r="D2325" s="552"/>
      <c r="E2325" s="553"/>
      <c r="F2325" s="525"/>
      <c r="G2325" s="560"/>
    </row>
    <row r="2326" spans="3:7">
      <c r="C2326" s="551"/>
      <c r="D2326" s="552"/>
      <c r="E2326" s="553"/>
      <c r="F2326" s="525"/>
      <c r="G2326" s="560"/>
    </row>
    <row r="2327" spans="3:7">
      <c r="C2327" s="551"/>
      <c r="D2327" s="552"/>
      <c r="E2327" s="553"/>
      <c r="F2327" s="525"/>
      <c r="G2327" s="560"/>
    </row>
    <row r="2328" spans="3:7">
      <c r="C2328" s="551"/>
      <c r="D2328" s="552"/>
      <c r="E2328" s="553"/>
      <c r="F2328" s="525"/>
      <c r="G2328" s="560"/>
    </row>
    <row r="2329" spans="3:7">
      <c r="C2329" s="551"/>
      <c r="D2329" s="552"/>
      <c r="E2329" s="553"/>
      <c r="F2329" s="525"/>
      <c r="G2329" s="560"/>
    </row>
    <row r="2330" spans="3:7">
      <c r="C2330" s="551"/>
      <c r="D2330" s="552"/>
      <c r="E2330" s="553"/>
      <c r="F2330" s="525"/>
      <c r="G2330" s="560"/>
    </row>
    <row r="2331" spans="3:7">
      <c r="C2331" s="551"/>
      <c r="D2331" s="552"/>
      <c r="E2331" s="553"/>
      <c r="F2331" s="525"/>
      <c r="G2331" s="560"/>
    </row>
    <row r="2332" spans="3:7">
      <c r="C2332" s="551"/>
      <c r="D2332" s="552"/>
      <c r="E2332" s="553"/>
      <c r="F2332" s="525"/>
      <c r="G2332" s="560"/>
    </row>
    <row r="2333" spans="3:7">
      <c r="C2333" s="551"/>
      <c r="D2333" s="552"/>
      <c r="E2333" s="553"/>
      <c r="F2333" s="525"/>
      <c r="G2333" s="560"/>
    </row>
    <row r="2334" spans="3:7">
      <c r="C2334" s="551"/>
      <c r="D2334" s="552"/>
      <c r="E2334" s="553"/>
      <c r="F2334" s="525"/>
      <c r="G2334" s="560"/>
    </row>
    <row r="2335" spans="3:7">
      <c r="C2335" s="551"/>
      <c r="D2335" s="552"/>
      <c r="E2335" s="553"/>
      <c r="F2335" s="525"/>
      <c r="G2335" s="560"/>
    </row>
    <row r="2336" spans="3:7">
      <c r="C2336" s="551"/>
      <c r="D2336" s="552"/>
      <c r="E2336" s="553"/>
      <c r="F2336" s="525"/>
      <c r="G2336" s="560"/>
    </row>
    <row r="2337" spans="3:7">
      <c r="C2337" s="551"/>
      <c r="D2337" s="552"/>
      <c r="E2337" s="553"/>
      <c r="F2337" s="525"/>
      <c r="G2337" s="560"/>
    </row>
    <row r="2338" spans="3:7">
      <c r="C2338" s="551"/>
      <c r="D2338" s="552"/>
      <c r="E2338" s="553"/>
      <c r="F2338" s="525"/>
      <c r="G2338" s="560"/>
    </row>
    <row r="2339" spans="3:7">
      <c r="C2339" s="551"/>
      <c r="D2339" s="552"/>
      <c r="E2339" s="553"/>
      <c r="F2339" s="525"/>
      <c r="G2339" s="560"/>
    </row>
    <row r="2340" spans="3:7">
      <c r="C2340" s="551"/>
      <c r="D2340" s="552"/>
      <c r="E2340" s="553"/>
      <c r="F2340" s="525"/>
      <c r="G2340" s="560"/>
    </row>
    <row r="2341" spans="3:7">
      <c r="C2341" s="551"/>
      <c r="D2341" s="552"/>
      <c r="E2341" s="553"/>
      <c r="F2341" s="525"/>
      <c r="G2341" s="560"/>
    </row>
    <row r="2342" spans="3:7">
      <c r="C2342" s="551"/>
      <c r="D2342" s="552"/>
      <c r="E2342" s="553"/>
      <c r="F2342" s="525"/>
      <c r="G2342" s="560"/>
    </row>
    <row r="2343" spans="3:7">
      <c r="C2343" s="551"/>
      <c r="D2343" s="552"/>
      <c r="E2343" s="553"/>
      <c r="F2343" s="525"/>
      <c r="G2343" s="560"/>
    </row>
    <row r="2344" spans="3:7">
      <c r="C2344" s="551"/>
      <c r="D2344" s="552"/>
      <c r="E2344" s="553"/>
      <c r="F2344" s="525"/>
      <c r="G2344" s="560"/>
    </row>
    <row r="2345" spans="3:7">
      <c r="C2345" s="551"/>
      <c r="D2345" s="552"/>
      <c r="E2345" s="553"/>
      <c r="F2345" s="525"/>
      <c r="G2345" s="560"/>
    </row>
    <row r="2346" spans="3:7">
      <c r="C2346" s="551"/>
      <c r="D2346" s="552"/>
      <c r="E2346" s="553"/>
      <c r="F2346" s="525"/>
      <c r="G2346" s="560"/>
    </row>
    <row r="2347" spans="3:7">
      <c r="C2347" s="551"/>
      <c r="D2347" s="552"/>
      <c r="E2347" s="553"/>
      <c r="F2347" s="525"/>
      <c r="G2347" s="560"/>
    </row>
    <row r="2348" spans="3:7">
      <c r="C2348" s="551"/>
      <c r="D2348" s="552"/>
      <c r="E2348" s="553"/>
      <c r="F2348" s="525"/>
      <c r="G2348" s="560"/>
    </row>
    <row r="2349" spans="3:7">
      <c r="C2349" s="551"/>
      <c r="D2349" s="552"/>
      <c r="E2349" s="553"/>
      <c r="F2349" s="525"/>
      <c r="G2349" s="560"/>
    </row>
    <row r="2350" spans="3:7">
      <c r="C2350" s="551"/>
      <c r="D2350" s="552"/>
      <c r="E2350" s="553"/>
      <c r="F2350" s="525"/>
      <c r="G2350" s="560"/>
    </row>
    <row r="2351" spans="3:7">
      <c r="C2351" s="551"/>
      <c r="D2351" s="552"/>
      <c r="E2351" s="553"/>
      <c r="F2351" s="525"/>
      <c r="G2351" s="560"/>
    </row>
    <row r="2352" spans="3:7">
      <c r="C2352" s="551"/>
      <c r="D2352" s="552"/>
      <c r="E2352" s="553"/>
      <c r="F2352" s="525"/>
      <c r="G2352" s="560"/>
    </row>
    <row r="2353" spans="3:7">
      <c r="C2353" s="551"/>
      <c r="D2353" s="552"/>
      <c r="E2353" s="553"/>
      <c r="F2353" s="525"/>
      <c r="G2353" s="560"/>
    </row>
    <row r="2354" spans="3:7">
      <c r="C2354" s="551"/>
      <c r="D2354" s="552"/>
      <c r="E2354" s="553"/>
      <c r="F2354" s="525"/>
      <c r="G2354" s="560"/>
    </row>
    <row r="2355" spans="3:7">
      <c r="C2355" s="551"/>
      <c r="D2355" s="552"/>
      <c r="E2355" s="553"/>
      <c r="F2355" s="525"/>
      <c r="G2355" s="560"/>
    </row>
    <row r="2356" spans="3:7">
      <c r="C2356" s="551"/>
      <c r="D2356" s="552"/>
      <c r="E2356" s="553"/>
      <c r="F2356" s="525"/>
      <c r="G2356" s="560"/>
    </row>
    <row r="2357" spans="3:7">
      <c r="C2357" s="551"/>
      <c r="D2357" s="552"/>
      <c r="E2357" s="553"/>
      <c r="F2357" s="525"/>
      <c r="G2357" s="560"/>
    </row>
    <row r="2358" spans="3:7">
      <c r="C2358" s="551"/>
      <c r="D2358" s="552"/>
      <c r="E2358" s="553"/>
      <c r="F2358" s="525"/>
      <c r="G2358" s="560"/>
    </row>
    <row r="2359" spans="3:7">
      <c r="C2359" s="551"/>
      <c r="D2359" s="552"/>
      <c r="E2359" s="553"/>
      <c r="F2359" s="525"/>
      <c r="G2359" s="560"/>
    </row>
    <row r="2360" spans="3:7">
      <c r="C2360" s="551"/>
      <c r="D2360" s="552"/>
      <c r="E2360" s="553"/>
      <c r="F2360" s="525"/>
      <c r="G2360" s="560"/>
    </row>
    <row r="2361" spans="3:7">
      <c r="C2361" s="551"/>
      <c r="D2361" s="552"/>
      <c r="E2361" s="553"/>
      <c r="F2361" s="525"/>
      <c r="G2361" s="560"/>
    </row>
    <row r="2362" spans="3:7">
      <c r="C2362" s="551"/>
      <c r="D2362" s="552"/>
      <c r="E2362" s="553"/>
      <c r="F2362" s="525"/>
      <c r="G2362" s="560"/>
    </row>
    <row r="2363" spans="3:7">
      <c r="C2363" s="551"/>
      <c r="D2363" s="552"/>
      <c r="E2363" s="553"/>
      <c r="F2363" s="525"/>
      <c r="G2363" s="560"/>
    </row>
    <row r="2364" spans="3:7">
      <c r="C2364" s="551"/>
      <c r="D2364" s="552"/>
      <c r="E2364" s="553"/>
      <c r="F2364" s="525"/>
      <c r="G2364" s="560"/>
    </row>
    <row r="2365" spans="3:7">
      <c r="C2365" s="551"/>
      <c r="D2365" s="552"/>
      <c r="E2365" s="553"/>
      <c r="F2365" s="525"/>
      <c r="G2365" s="560"/>
    </row>
    <row r="2366" spans="3:7">
      <c r="C2366" s="551"/>
      <c r="D2366" s="552"/>
      <c r="E2366" s="553"/>
      <c r="F2366" s="525"/>
      <c r="G2366" s="560"/>
    </row>
    <row r="2367" spans="3:7">
      <c r="C2367" s="551"/>
      <c r="D2367" s="552"/>
      <c r="E2367" s="553"/>
      <c r="F2367" s="525"/>
      <c r="G2367" s="560"/>
    </row>
    <row r="2368" spans="3:7">
      <c r="C2368" s="551"/>
      <c r="D2368" s="552"/>
      <c r="E2368" s="553"/>
      <c r="F2368" s="525"/>
      <c r="G2368" s="560"/>
    </row>
    <row r="2369" spans="3:7">
      <c r="C2369" s="551"/>
      <c r="D2369" s="552"/>
      <c r="E2369" s="553"/>
      <c r="F2369" s="525"/>
      <c r="G2369" s="560"/>
    </row>
    <row r="2370" spans="3:7">
      <c r="C2370" s="551"/>
      <c r="D2370" s="552"/>
      <c r="E2370" s="553"/>
      <c r="F2370" s="525"/>
      <c r="G2370" s="560"/>
    </row>
    <row r="2371" spans="3:7">
      <c r="C2371" s="551"/>
      <c r="D2371" s="552"/>
      <c r="E2371" s="553"/>
      <c r="F2371" s="525"/>
      <c r="G2371" s="560"/>
    </row>
    <row r="2372" spans="3:7">
      <c r="C2372" s="551"/>
      <c r="D2372" s="552"/>
      <c r="E2372" s="553"/>
      <c r="F2372" s="525"/>
      <c r="G2372" s="560"/>
    </row>
    <row r="2373" spans="3:7">
      <c r="C2373" s="551"/>
      <c r="D2373" s="552"/>
      <c r="E2373" s="553"/>
      <c r="F2373" s="525"/>
      <c r="G2373" s="560"/>
    </row>
    <row r="2374" spans="3:7">
      <c r="C2374" s="551"/>
      <c r="D2374" s="552"/>
      <c r="E2374" s="553"/>
      <c r="F2374" s="525"/>
      <c r="G2374" s="560"/>
    </row>
    <row r="2375" spans="3:7">
      <c r="C2375" s="551"/>
      <c r="D2375" s="552"/>
      <c r="E2375" s="553"/>
      <c r="F2375" s="525"/>
      <c r="G2375" s="560"/>
    </row>
    <row r="2376" spans="3:7">
      <c r="C2376" s="551"/>
      <c r="D2376" s="552"/>
      <c r="E2376" s="553"/>
      <c r="F2376" s="525"/>
      <c r="G2376" s="560"/>
    </row>
    <row r="2377" spans="3:7">
      <c r="C2377" s="551"/>
      <c r="D2377" s="552"/>
      <c r="E2377" s="553"/>
      <c r="F2377" s="525"/>
      <c r="G2377" s="560"/>
    </row>
    <row r="2378" spans="3:7">
      <c r="C2378" s="551"/>
      <c r="D2378" s="552"/>
      <c r="E2378" s="553"/>
      <c r="F2378" s="525"/>
      <c r="G2378" s="560"/>
    </row>
    <row r="2379" spans="3:7">
      <c r="C2379" s="551"/>
      <c r="D2379" s="552"/>
      <c r="E2379" s="553"/>
      <c r="F2379" s="525"/>
      <c r="G2379" s="560"/>
    </row>
    <row r="2380" spans="3:7">
      <c r="C2380" s="551"/>
      <c r="D2380" s="552"/>
      <c r="E2380" s="553"/>
      <c r="F2380" s="525"/>
      <c r="G2380" s="560"/>
    </row>
    <row r="2381" spans="3:7">
      <c r="C2381" s="551"/>
      <c r="D2381" s="552"/>
      <c r="E2381" s="553"/>
      <c r="F2381" s="525"/>
      <c r="G2381" s="560"/>
    </row>
    <row r="2382" spans="3:7">
      <c r="C2382" s="551"/>
      <c r="D2382" s="552"/>
      <c r="E2382" s="553"/>
      <c r="F2382" s="525"/>
      <c r="G2382" s="560"/>
    </row>
    <row r="2383" spans="3:7">
      <c r="C2383" s="551"/>
      <c r="D2383" s="552"/>
      <c r="E2383" s="553"/>
      <c r="F2383" s="525"/>
      <c r="G2383" s="560"/>
    </row>
    <row r="2384" spans="3:7">
      <c r="C2384" s="551"/>
      <c r="D2384" s="552"/>
      <c r="E2384" s="553"/>
      <c r="F2384" s="525"/>
      <c r="G2384" s="560"/>
    </row>
    <row r="2385" spans="3:7">
      <c r="C2385" s="551"/>
      <c r="D2385" s="552"/>
      <c r="E2385" s="553"/>
      <c r="F2385" s="525"/>
      <c r="G2385" s="560"/>
    </row>
    <row r="2386" spans="3:7">
      <c r="C2386" s="551"/>
      <c r="D2386" s="552"/>
      <c r="E2386" s="553"/>
      <c r="F2386" s="525"/>
      <c r="G2386" s="560"/>
    </row>
    <row r="2387" spans="3:7">
      <c r="C2387" s="551"/>
      <c r="D2387" s="552"/>
      <c r="E2387" s="553"/>
      <c r="F2387" s="525"/>
      <c r="G2387" s="560"/>
    </row>
    <row r="2388" spans="3:7">
      <c r="C2388" s="551"/>
      <c r="D2388" s="552"/>
      <c r="E2388" s="553"/>
      <c r="F2388" s="525"/>
      <c r="G2388" s="560"/>
    </row>
    <row r="2389" spans="3:7">
      <c r="C2389" s="551"/>
      <c r="D2389" s="552"/>
      <c r="E2389" s="553"/>
      <c r="F2389" s="525"/>
      <c r="G2389" s="560"/>
    </row>
    <row r="2390" spans="3:7">
      <c r="C2390" s="551"/>
      <c r="D2390" s="552"/>
      <c r="E2390" s="553"/>
      <c r="F2390" s="525"/>
      <c r="G2390" s="560"/>
    </row>
    <row r="2391" spans="3:7">
      <c r="C2391" s="551"/>
      <c r="D2391" s="552"/>
      <c r="E2391" s="553"/>
      <c r="F2391" s="525"/>
      <c r="G2391" s="560"/>
    </row>
    <row r="2392" spans="3:7">
      <c r="C2392" s="551"/>
      <c r="D2392" s="552"/>
      <c r="E2392" s="553"/>
      <c r="F2392" s="525"/>
      <c r="G2392" s="560"/>
    </row>
    <row r="2393" spans="3:7">
      <c r="C2393" s="551"/>
      <c r="D2393" s="552"/>
      <c r="E2393" s="553"/>
      <c r="F2393" s="525"/>
      <c r="G2393" s="560"/>
    </row>
    <row r="2394" spans="3:7">
      <c r="C2394" s="551"/>
      <c r="D2394" s="552"/>
      <c r="E2394" s="553"/>
      <c r="F2394" s="525"/>
      <c r="G2394" s="560"/>
    </row>
    <row r="2395" spans="3:7">
      <c r="C2395" s="551"/>
      <c r="D2395" s="552"/>
      <c r="E2395" s="553"/>
      <c r="F2395" s="525"/>
      <c r="G2395" s="560"/>
    </row>
    <row r="2396" spans="3:7">
      <c r="C2396" s="551"/>
      <c r="D2396" s="552"/>
      <c r="E2396" s="553"/>
      <c r="F2396" s="525"/>
      <c r="G2396" s="560"/>
    </row>
    <row r="2397" spans="3:7">
      <c r="C2397" s="551"/>
      <c r="D2397" s="552"/>
      <c r="E2397" s="553"/>
      <c r="F2397" s="525"/>
      <c r="G2397" s="560"/>
    </row>
    <row r="2398" spans="3:7">
      <c r="C2398" s="551"/>
      <c r="D2398" s="552"/>
      <c r="E2398" s="553"/>
      <c r="F2398" s="525"/>
      <c r="G2398" s="560"/>
    </row>
    <row r="2399" spans="3:7">
      <c r="C2399" s="551"/>
      <c r="D2399" s="552"/>
      <c r="E2399" s="553"/>
      <c r="F2399" s="525"/>
      <c r="G2399" s="560"/>
    </row>
    <row r="2400" spans="3:7">
      <c r="C2400" s="551"/>
      <c r="D2400" s="552"/>
      <c r="E2400" s="553"/>
      <c r="F2400" s="525"/>
      <c r="G2400" s="560"/>
    </row>
    <row r="2401" spans="3:7">
      <c r="C2401" s="551"/>
      <c r="D2401" s="552"/>
      <c r="E2401" s="553"/>
      <c r="F2401" s="525"/>
      <c r="G2401" s="560"/>
    </row>
    <row r="2402" spans="3:7">
      <c r="C2402" s="551"/>
      <c r="D2402" s="552"/>
      <c r="E2402" s="553"/>
      <c r="F2402" s="525"/>
      <c r="G2402" s="560"/>
    </row>
    <row r="2403" spans="3:7">
      <c r="C2403" s="551"/>
      <c r="D2403" s="552"/>
      <c r="E2403" s="553"/>
      <c r="F2403" s="525"/>
      <c r="G2403" s="560"/>
    </row>
    <row r="2404" spans="3:7">
      <c r="C2404" s="551"/>
      <c r="D2404" s="552"/>
      <c r="E2404" s="553"/>
      <c r="F2404" s="525"/>
      <c r="G2404" s="560"/>
    </row>
    <row r="2405" spans="3:7">
      <c r="C2405" s="551"/>
      <c r="D2405" s="552"/>
      <c r="E2405" s="553"/>
      <c r="F2405" s="525"/>
      <c r="G2405" s="560"/>
    </row>
    <row r="2406" spans="3:7">
      <c r="C2406" s="551"/>
      <c r="D2406" s="552"/>
      <c r="E2406" s="553"/>
      <c r="F2406" s="525"/>
      <c r="G2406" s="560"/>
    </row>
    <row r="2407" spans="3:7">
      <c r="C2407" s="551"/>
      <c r="D2407" s="552"/>
      <c r="E2407" s="553"/>
      <c r="F2407" s="525"/>
      <c r="G2407" s="560"/>
    </row>
    <row r="2408" spans="3:7">
      <c r="C2408" s="551"/>
      <c r="D2408" s="552"/>
      <c r="E2408" s="553"/>
      <c r="F2408" s="525"/>
      <c r="G2408" s="560"/>
    </row>
    <row r="2409" spans="3:7">
      <c r="C2409" s="551"/>
      <c r="D2409" s="552"/>
      <c r="E2409" s="553"/>
      <c r="F2409" s="525"/>
      <c r="G2409" s="560"/>
    </row>
    <row r="2410" spans="3:7">
      <c r="C2410" s="551"/>
      <c r="D2410" s="552"/>
      <c r="E2410" s="553"/>
      <c r="F2410" s="525"/>
      <c r="G2410" s="560"/>
    </row>
    <row r="2411" spans="3:7">
      <c r="C2411" s="551"/>
      <c r="D2411" s="552"/>
      <c r="E2411" s="553"/>
      <c r="F2411" s="525"/>
      <c r="G2411" s="560"/>
    </row>
    <row r="2412" spans="3:7">
      <c r="C2412" s="551"/>
      <c r="D2412" s="552"/>
      <c r="E2412" s="553"/>
      <c r="F2412" s="525"/>
      <c r="G2412" s="560"/>
    </row>
    <row r="2413" spans="3:7">
      <c r="C2413" s="551"/>
      <c r="D2413" s="552"/>
      <c r="E2413" s="553"/>
      <c r="F2413" s="525"/>
      <c r="G2413" s="560"/>
    </row>
    <row r="2414" spans="3:7">
      <c r="C2414" s="551"/>
      <c r="D2414" s="552"/>
      <c r="E2414" s="553"/>
      <c r="F2414" s="525"/>
      <c r="G2414" s="560"/>
    </row>
    <row r="2415" spans="3:7">
      <c r="C2415" s="551"/>
      <c r="D2415" s="552"/>
      <c r="E2415" s="553"/>
      <c r="F2415" s="525"/>
      <c r="G2415" s="560"/>
    </row>
    <row r="2416" spans="3:7">
      <c r="C2416" s="551"/>
      <c r="D2416" s="552"/>
      <c r="E2416" s="553"/>
      <c r="F2416" s="525"/>
      <c r="G2416" s="560"/>
    </row>
    <row r="2417" spans="3:7">
      <c r="C2417" s="551"/>
      <c r="D2417" s="552"/>
      <c r="E2417" s="553"/>
      <c r="F2417" s="525"/>
      <c r="G2417" s="560"/>
    </row>
    <row r="2418" spans="3:7">
      <c r="C2418" s="551"/>
      <c r="D2418" s="552"/>
      <c r="E2418" s="553"/>
      <c r="F2418" s="525"/>
      <c r="G2418" s="560"/>
    </row>
    <row r="2419" spans="3:7">
      <c r="C2419" s="551"/>
      <c r="D2419" s="552"/>
      <c r="E2419" s="553"/>
      <c r="F2419" s="525"/>
      <c r="G2419" s="560"/>
    </row>
    <row r="2420" spans="3:7">
      <c r="C2420" s="551"/>
      <c r="D2420" s="552"/>
      <c r="E2420" s="553"/>
      <c r="F2420" s="525"/>
      <c r="G2420" s="560"/>
    </row>
    <row r="2421" spans="3:7">
      <c r="C2421" s="551"/>
      <c r="D2421" s="552"/>
      <c r="E2421" s="553"/>
      <c r="F2421" s="525"/>
      <c r="G2421" s="560"/>
    </row>
    <row r="2422" spans="3:7">
      <c r="C2422" s="551"/>
      <c r="D2422" s="552"/>
      <c r="E2422" s="553"/>
      <c r="F2422" s="525"/>
      <c r="G2422" s="560"/>
    </row>
    <row r="2423" spans="3:7">
      <c r="C2423" s="551"/>
      <c r="D2423" s="552"/>
      <c r="E2423" s="553"/>
      <c r="F2423" s="525"/>
      <c r="G2423" s="560"/>
    </row>
    <row r="2424" spans="3:7">
      <c r="C2424" s="551"/>
      <c r="D2424" s="552"/>
      <c r="E2424" s="553"/>
      <c r="F2424" s="525"/>
      <c r="G2424" s="560"/>
    </row>
    <row r="2425" spans="3:7">
      <c r="C2425" s="551"/>
      <c r="D2425" s="552"/>
      <c r="E2425" s="553"/>
      <c r="F2425" s="525"/>
      <c r="G2425" s="560"/>
    </row>
    <row r="2426" spans="3:7">
      <c r="C2426" s="551"/>
      <c r="D2426" s="552"/>
      <c r="E2426" s="553"/>
      <c r="F2426" s="525"/>
      <c r="G2426" s="560"/>
    </row>
    <row r="2427" spans="3:7">
      <c r="C2427" s="551"/>
      <c r="D2427" s="552"/>
      <c r="E2427" s="553"/>
      <c r="F2427" s="525"/>
      <c r="G2427" s="560"/>
    </row>
    <row r="2428" spans="3:7">
      <c r="C2428" s="551"/>
      <c r="D2428" s="552"/>
      <c r="E2428" s="553"/>
      <c r="F2428" s="525"/>
      <c r="G2428" s="560"/>
    </row>
    <row r="2429" spans="3:7">
      <c r="C2429" s="551"/>
      <c r="D2429" s="552"/>
      <c r="E2429" s="553"/>
      <c r="F2429" s="525"/>
      <c r="G2429" s="560"/>
    </row>
    <row r="2430" spans="3:7">
      <c r="C2430" s="551"/>
      <c r="D2430" s="552"/>
      <c r="E2430" s="553"/>
      <c r="F2430" s="525"/>
      <c r="G2430" s="560"/>
    </row>
    <row r="2431" spans="3:7">
      <c r="C2431" s="551"/>
      <c r="D2431" s="552"/>
      <c r="E2431" s="553"/>
      <c r="F2431" s="525"/>
      <c r="G2431" s="560"/>
    </row>
    <row r="2432" spans="3:7">
      <c r="C2432" s="551"/>
      <c r="D2432" s="552"/>
      <c r="E2432" s="553"/>
      <c r="F2432" s="525"/>
      <c r="G2432" s="560"/>
    </row>
    <row r="2433" spans="3:7">
      <c r="C2433" s="551"/>
      <c r="D2433" s="552"/>
      <c r="E2433" s="553"/>
      <c r="F2433" s="525"/>
      <c r="G2433" s="560"/>
    </row>
    <row r="2434" spans="3:7">
      <c r="C2434" s="551"/>
      <c r="D2434" s="552"/>
      <c r="E2434" s="553"/>
      <c r="F2434" s="525"/>
      <c r="G2434" s="560"/>
    </row>
    <row r="2435" spans="3:7">
      <c r="C2435" s="551"/>
      <c r="D2435" s="552"/>
      <c r="E2435" s="553"/>
      <c r="F2435" s="525"/>
      <c r="G2435" s="560"/>
    </row>
    <row r="2436" spans="3:7">
      <c r="C2436" s="551"/>
      <c r="D2436" s="552"/>
      <c r="E2436" s="553"/>
      <c r="F2436" s="525"/>
      <c r="G2436" s="560"/>
    </row>
    <row r="2437" spans="3:7">
      <c r="C2437" s="551"/>
      <c r="D2437" s="552"/>
      <c r="E2437" s="553"/>
      <c r="F2437" s="525"/>
      <c r="G2437" s="560"/>
    </row>
    <row r="2438" spans="3:7">
      <c r="C2438" s="551"/>
      <c r="D2438" s="552"/>
      <c r="E2438" s="553"/>
      <c r="F2438" s="525"/>
      <c r="G2438" s="560"/>
    </row>
    <row r="2439" spans="3:7">
      <c r="C2439" s="551"/>
      <c r="D2439" s="552"/>
      <c r="E2439" s="553"/>
      <c r="F2439" s="525"/>
      <c r="G2439" s="560"/>
    </row>
    <row r="2440" spans="3:7">
      <c r="C2440" s="551"/>
      <c r="D2440" s="552"/>
      <c r="E2440" s="553"/>
      <c r="F2440" s="525"/>
      <c r="G2440" s="560"/>
    </row>
    <row r="2441" spans="3:7">
      <c r="C2441" s="551"/>
      <c r="D2441" s="552"/>
      <c r="E2441" s="553"/>
      <c r="F2441" s="525"/>
      <c r="G2441" s="560"/>
    </row>
    <row r="2442" spans="3:7">
      <c r="C2442" s="551"/>
      <c r="D2442" s="552"/>
      <c r="E2442" s="553"/>
      <c r="F2442" s="525"/>
      <c r="G2442" s="560"/>
    </row>
    <row r="2443" spans="3:7">
      <c r="C2443" s="551"/>
      <c r="D2443" s="552"/>
      <c r="E2443" s="553"/>
      <c r="F2443" s="525"/>
      <c r="G2443" s="560"/>
    </row>
    <row r="2444" spans="3:7">
      <c r="C2444" s="551"/>
      <c r="D2444" s="552"/>
      <c r="E2444" s="553"/>
      <c r="F2444" s="525"/>
      <c r="G2444" s="560"/>
    </row>
    <row r="2445" spans="3:7">
      <c r="C2445" s="551"/>
      <c r="D2445" s="552"/>
      <c r="E2445" s="553"/>
      <c r="F2445" s="525"/>
      <c r="G2445" s="560"/>
    </row>
    <row r="2446" spans="3:7">
      <c r="C2446" s="551"/>
      <c r="D2446" s="552"/>
      <c r="E2446" s="553"/>
      <c r="F2446" s="525"/>
      <c r="G2446" s="560"/>
    </row>
    <row r="2447" spans="3:7">
      <c r="C2447" s="551"/>
      <c r="D2447" s="552"/>
      <c r="E2447" s="553"/>
      <c r="F2447" s="525"/>
      <c r="G2447" s="560"/>
    </row>
    <row r="2448" spans="3:7">
      <c r="C2448" s="551"/>
      <c r="D2448" s="552"/>
      <c r="E2448" s="553"/>
      <c r="F2448" s="525"/>
      <c r="G2448" s="560"/>
    </row>
    <row r="2449" spans="3:7">
      <c r="C2449" s="551"/>
      <c r="D2449" s="552"/>
      <c r="E2449" s="553"/>
      <c r="F2449" s="525"/>
      <c r="G2449" s="560"/>
    </row>
    <row r="2450" spans="3:7">
      <c r="C2450" s="551"/>
      <c r="D2450" s="552"/>
      <c r="E2450" s="553"/>
      <c r="F2450" s="525"/>
      <c r="G2450" s="560"/>
    </row>
    <row r="2451" spans="3:7">
      <c r="C2451" s="551"/>
      <c r="D2451" s="552"/>
      <c r="E2451" s="553"/>
      <c r="F2451" s="525"/>
      <c r="G2451" s="560"/>
    </row>
    <row r="2452" spans="3:7">
      <c r="C2452" s="551"/>
      <c r="D2452" s="552"/>
      <c r="E2452" s="553"/>
      <c r="F2452" s="525"/>
      <c r="G2452" s="560"/>
    </row>
    <row r="2453" spans="3:7">
      <c r="C2453" s="551"/>
      <c r="D2453" s="552"/>
      <c r="E2453" s="553"/>
      <c r="F2453" s="525"/>
      <c r="G2453" s="560"/>
    </row>
    <row r="2454" spans="3:7">
      <c r="C2454" s="551"/>
      <c r="D2454" s="552"/>
      <c r="E2454" s="553"/>
      <c r="F2454" s="525"/>
      <c r="G2454" s="560"/>
    </row>
    <row r="2455" spans="3:7">
      <c r="C2455" s="551"/>
      <c r="D2455" s="552"/>
      <c r="E2455" s="553"/>
      <c r="F2455" s="525"/>
      <c r="G2455" s="560"/>
    </row>
    <row r="2456" spans="3:7">
      <c r="C2456" s="551"/>
      <c r="D2456" s="552"/>
      <c r="E2456" s="553"/>
      <c r="F2456" s="525"/>
      <c r="G2456" s="560"/>
    </row>
    <row r="2457" spans="3:7">
      <c r="C2457" s="551"/>
      <c r="D2457" s="552"/>
      <c r="E2457" s="553"/>
      <c r="F2457" s="525"/>
      <c r="G2457" s="560"/>
    </row>
    <row r="2458" spans="3:7">
      <c r="C2458" s="551"/>
      <c r="D2458" s="552"/>
      <c r="E2458" s="553"/>
      <c r="F2458" s="525"/>
      <c r="G2458" s="560"/>
    </row>
    <row r="2459" spans="3:7">
      <c r="C2459" s="551"/>
      <c r="D2459" s="552"/>
      <c r="E2459" s="553"/>
      <c r="F2459" s="525"/>
      <c r="G2459" s="560"/>
    </row>
    <row r="2460" spans="3:7">
      <c r="C2460" s="551"/>
      <c r="D2460" s="552"/>
      <c r="E2460" s="553"/>
      <c r="F2460" s="525"/>
      <c r="G2460" s="560"/>
    </row>
    <row r="2461" spans="3:7">
      <c r="C2461" s="551"/>
      <c r="D2461" s="552"/>
      <c r="E2461" s="553"/>
      <c r="F2461" s="525"/>
      <c r="G2461" s="560"/>
    </row>
    <row r="2462" spans="3:7">
      <c r="C2462" s="551"/>
      <c r="D2462" s="552"/>
      <c r="E2462" s="553"/>
      <c r="F2462" s="525"/>
      <c r="G2462" s="560"/>
    </row>
    <row r="2463" spans="3:7">
      <c r="C2463" s="551"/>
      <c r="D2463" s="552"/>
      <c r="E2463" s="553"/>
      <c r="F2463" s="525"/>
      <c r="G2463" s="560"/>
    </row>
    <row r="2464" spans="3:7">
      <c r="C2464" s="551"/>
      <c r="D2464" s="552"/>
      <c r="E2464" s="553"/>
      <c r="F2464" s="525"/>
      <c r="G2464" s="560"/>
    </row>
    <row r="2465" spans="3:7">
      <c r="C2465" s="551"/>
      <c r="D2465" s="552"/>
      <c r="E2465" s="553"/>
      <c r="F2465" s="525"/>
      <c r="G2465" s="560"/>
    </row>
    <row r="2466" spans="3:7">
      <c r="C2466" s="551"/>
      <c r="D2466" s="552"/>
      <c r="E2466" s="553"/>
      <c r="F2466" s="525"/>
      <c r="G2466" s="560"/>
    </row>
    <row r="2467" spans="3:7">
      <c r="C2467" s="551"/>
      <c r="D2467" s="552"/>
      <c r="E2467" s="553"/>
      <c r="F2467" s="525"/>
      <c r="G2467" s="560"/>
    </row>
    <row r="2468" spans="3:7">
      <c r="C2468" s="551"/>
      <c r="D2468" s="552"/>
      <c r="E2468" s="553"/>
      <c r="F2468" s="525"/>
      <c r="G2468" s="560"/>
    </row>
    <row r="2469" spans="3:7">
      <c r="C2469" s="551"/>
      <c r="D2469" s="552"/>
      <c r="E2469" s="553"/>
      <c r="F2469" s="525"/>
      <c r="G2469" s="560"/>
    </row>
    <row r="2470" spans="3:7">
      <c r="C2470" s="551"/>
      <c r="D2470" s="552"/>
      <c r="E2470" s="553"/>
      <c r="F2470" s="525"/>
      <c r="G2470" s="560"/>
    </row>
    <row r="2471" spans="3:7">
      <c r="C2471" s="551"/>
      <c r="D2471" s="552"/>
      <c r="E2471" s="553"/>
      <c r="F2471" s="525"/>
      <c r="G2471" s="560"/>
    </row>
    <row r="2472" spans="3:7">
      <c r="C2472" s="551"/>
      <c r="D2472" s="552"/>
      <c r="E2472" s="553"/>
      <c r="F2472" s="525"/>
      <c r="G2472" s="560"/>
    </row>
    <row r="2473" spans="3:7">
      <c r="C2473" s="551"/>
      <c r="D2473" s="552"/>
      <c r="E2473" s="553"/>
      <c r="F2473" s="525"/>
      <c r="G2473" s="560"/>
    </row>
    <row r="2474" spans="3:7">
      <c r="C2474" s="551"/>
      <c r="D2474" s="552"/>
      <c r="E2474" s="553"/>
      <c r="F2474" s="525"/>
      <c r="G2474" s="560"/>
    </row>
    <row r="2475" spans="3:7">
      <c r="C2475" s="551"/>
      <c r="D2475" s="552"/>
      <c r="E2475" s="553"/>
      <c r="F2475" s="525"/>
      <c r="G2475" s="560"/>
    </row>
    <row r="2476" spans="3:7">
      <c r="C2476" s="551"/>
      <c r="D2476" s="552"/>
      <c r="E2476" s="553"/>
      <c r="F2476" s="525"/>
      <c r="G2476" s="560"/>
    </row>
    <row r="2477" spans="3:7">
      <c r="C2477" s="551"/>
      <c r="D2477" s="552"/>
      <c r="E2477" s="553"/>
      <c r="F2477" s="525"/>
      <c r="G2477" s="560"/>
    </row>
    <row r="2478" spans="3:7">
      <c r="C2478" s="551"/>
      <c r="D2478" s="552"/>
      <c r="E2478" s="553"/>
      <c r="F2478" s="525"/>
      <c r="G2478" s="560"/>
    </row>
    <row r="2479" spans="3:7">
      <c r="C2479" s="551"/>
      <c r="D2479" s="552"/>
      <c r="E2479" s="553"/>
      <c r="F2479" s="525"/>
      <c r="G2479" s="560"/>
    </row>
    <row r="2480" spans="3:7">
      <c r="C2480" s="551"/>
      <c r="D2480" s="552"/>
      <c r="E2480" s="553"/>
      <c r="F2480" s="525"/>
      <c r="G2480" s="560"/>
    </row>
    <row r="2481" spans="3:7">
      <c r="C2481" s="551"/>
      <c r="D2481" s="552"/>
      <c r="E2481" s="553"/>
      <c r="F2481" s="525"/>
      <c r="G2481" s="560"/>
    </row>
    <row r="2482" spans="3:7">
      <c r="C2482" s="551"/>
      <c r="D2482" s="552"/>
      <c r="E2482" s="553"/>
      <c r="F2482" s="525"/>
      <c r="G2482" s="560"/>
    </row>
    <row r="2483" spans="3:7">
      <c r="C2483" s="551"/>
      <c r="D2483" s="552"/>
      <c r="E2483" s="553"/>
      <c r="F2483" s="525"/>
      <c r="G2483" s="560"/>
    </row>
    <row r="2484" spans="3:7">
      <c r="C2484" s="551"/>
      <c r="D2484" s="552"/>
      <c r="E2484" s="553"/>
      <c r="F2484" s="525"/>
      <c r="G2484" s="560"/>
    </row>
    <row r="2485" spans="3:7">
      <c r="C2485" s="551"/>
      <c r="D2485" s="552"/>
      <c r="E2485" s="553"/>
      <c r="F2485" s="525"/>
      <c r="G2485" s="560"/>
    </row>
    <row r="2486" spans="3:7">
      <c r="C2486" s="551"/>
      <c r="D2486" s="552"/>
      <c r="E2486" s="553"/>
      <c r="F2486" s="525"/>
      <c r="G2486" s="560"/>
    </row>
    <row r="2487" spans="3:7">
      <c r="C2487" s="551"/>
      <c r="D2487" s="552"/>
      <c r="E2487" s="553"/>
      <c r="F2487" s="525"/>
      <c r="G2487" s="560"/>
    </row>
    <row r="2488" spans="3:7">
      <c r="C2488" s="551"/>
      <c r="D2488" s="552"/>
      <c r="E2488" s="553"/>
      <c r="F2488" s="525"/>
      <c r="G2488" s="560"/>
    </row>
    <row r="2489" spans="3:7">
      <c r="C2489" s="551"/>
      <c r="D2489" s="552"/>
      <c r="E2489" s="553"/>
      <c r="F2489" s="525"/>
      <c r="G2489" s="560"/>
    </row>
    <row r="2490" spans="3:7">
      <c r="C2490" s="551"/>
      <c r="D2490" s="552"/>
      <c r="E2490" s="553"/>
      <c r="F2490" s="525"/>
      <c r="G2490" s="560"/>
    </row>
    <row r="2491" spans="3:7">
      <c r="C2491" s="551"/>
      <c r="D2491" s="552"/>
      <c r="E2491" s="553"/>
      <c r="F2491" s="525"/>
      <c r="G2491" s="560"/>
    </row>
    <row r="2492" spans="3:7">
      <c r="C2492" s="551"/>
      <c r="D2492" s="552"/>
      <c r="E2492" s="553"/>
      <c r="F2492" s="525"/>
      <c r="G2492" s="560"/>
    </row>
    <row r="2493" spans="3:7">
      <c r="C2493" s="551"/>
      <c r="D2493" s="552"/>
      <c r="E2493" s="553"/>
      <c r="F2493" s="525"/>
      <c r="G2493" s="560"/>
    </row>
    <row r="2494" spans="3:7">
      <c r="C2494" s="551"/>
      <c r="D2494" s="552"/>
      <c r="E2494" s="553"/>
      <c r="F2494" s="525"/>
      <c r="G2494" s="560"/>
    </row>
    <row r="2495" spans="3:7">
      <c r="C2495" s="551"/>
      <c r="D2495" s="552"/>
      <c r="E2495" s="553"/>
      <c r="F2495" s="525"/>
      <c r="G2495" s="560"/>
    </row>
    <row r="2496" spans="3:7">
      <c r="C2496" s="551"/>
      <c r="D2496" s="552"/>
      <c r="E2496" s="553"/>
      <c r="F2496" s="525"/>
      <c r="G2496" s="560"/>
    </row>
    <row r="2497" spans="3:7">
      <c r="C2497" s="551"/>
      <c r="D2497" s="552"/>
      <c r="E2497" s="553"/>
      <c r="F2497" s="525"/>
      <c r="G2497" s="560"/>
    </row>
    <row r="2498" spans="3:7">
      <c r="C2498" s="551"/>
      <c r="D2498" s="552"/>
      <c r="E2498" s="553"/>
      <c r="F2498" s="525"/>
      <c r="G2498" s="560"/>
    </row>
    <row r="2499" spans="3:7">
      <c r="C2499" s="551"/>
      <c r="D2499" s="552"/>
      <c r="E2499" s="553"/>
      <c r="F2499" s="525"/>
      <c r="G2499" s="560"/>
    </row>
    <row r="2500" spans="3:7">
      <c r="C2500" s="551"/>
      <c r="D2500" s="552"/>
      <c r="E2500" s="553"/>
      <c r="F2500" s="525"/>
      <c r="G2500" s="560"/>
    </row>
    <row r="2501" spans="3:7">
      <c r="C2501" s="551"/>
      <c r="D2501" s="552"/>
      <c r="E2501" s="553"/>
      <c r="F2501" s="525"/>
      <c r="G2501" s="560"/>
    </row>
    <row r="2502" spans="3:7">
      <c r="C2502" s="551"/>
      <c r="D2502" s="552"/>
      <c r="E2502" s="553"/>
      <c r="F2502" s="525"/>
      <c r="G2502" s="560"/>
    </row>
    <row r="2503" spans="3:7">
      <c r="C2503" s="551"/>
      <c r="D2503" s="552"/>
      <c r="E2503" s="553"/>
      <c r="F2503" s="525"/>
      <c r="G2503" s="560"/>
    </row>
    <row r="2504" spans="3:7">
      <c r="C2504" s="551"/>
      <c r="D2504" s="552"/>
      <c r="E2504" s="553"/>
      <c r="F2504" s="525"/>
      <c r="G2504" s="560"/>
    </row>
    <row r="2505" spans="3:7">
      <c r="C2505" s="551"/>
      <c r="D2505" s="552"/>
      <c r="E2505" s="553"/>
      <c r="F2505" s="525"/>
      <c r="G2505" s="560"/>
    </row>
    <row r="2506" spans="3:7">
      <c r="C2506" s="551"/>
      <c r="D2506" s="552"/>
      <c r="E2506" s="553"/>
      <c r="F2506" s="525"/>
      <c r="G2506" s="560"/>
    </row>
    <row r="2507" spans="3:7">
      <c r="C2507" s="551"/>
      <c r="D2507" s="552"/>
      <c r="E2507" s="553"/>
      <c r="F2507" s="525"/>
      <c r="G2507" s="560"/>
    </row>
    <row r="2508" spans="3:7">
      <c r="C2508" s="551"/>
      <c r="D2508" s="552"/>
      <c r="E2508" s="553"/>
      <c r="F2508" s="525"/>
      <c r="G2508" s="560"/>
    </row>
    <row r="2509" spans="3:7">
      <c r="C2509" s="551"/>
      <c r="D2509" s="552"/>
      <c r="E2509" s="553"/>
      <c r="F2509" s="525"/>
      <c r="G2509" s="560"/>
    </row>
    <row r="2510" spans="3:7">
      <c r="C2510" s="551"/>
      <c r="D2510" s="552"/>
      <c r="E2510" s="553"/>
      <c r="F2510" s="525"/>
      <c r="G2510" s="560"/>
    </row>
    <row r="2511" spans="3:7">
      <c r="C2511" s="551"/>
      <c r="D2511" s="552"/>
      <c r="E2511" s="553"/>
      <c r="F2511" s="525"/>
      <c r="G2511" s="560"/>
    </row>
    <row r="2512" spans="3:7">
      <c r="C2512" s="551"/>
      <c r="D2512" s="552"/>
      <c r="E2512" s="553"/>
      <c r="F2512" s="525"/>
      <c r="G2512" s="560"/>
    </row>
    <row r="2513" spans="3:7">
      <c r="C2513" s="551"/>
      <c r="D2513" s="552"/>
      <c r="E2513" s="553"/>
      <c r="F2513" s="525"/>
      <c r="G2513" s="560"/>
    </row>
    <row r="2514" spans="3:7">
      <c r="C2514" s="551"/>
      <c r="D2514" s="552"/>
      <c r="E2514" s="553"/>
      <c r="F2514" s="525"/>
      <c r="G2514" s="560"/>
    </row>
    <row r="2515" spans="3:7">
      <c r="C2515" s="551"/>
      <c r="D2515" s="552"/>
      <c r="E2515" s="553"/>
      <c r="F2515" s="525"/>
      <c r="G2515" s="560"/>
    </row>
    <row r="2516" spans="3:7">
      <c r="C2516" s="551"/>
      <c r="D2516" s="552"/>
      <c r="E2516" s="553"/>
      <c r="F2516" s="525"/>
      <c r="G2516" s="560"/>
    </row>
    <row r="2517" spans="3:7">
      <c r="C2517" s="551"/>
      <c r="D2517" s="552"/>
      <c r="E2517" s="553"/>
      <c r="F2517" s="525"/>
      <c r="G2517" s="560"/>
    </row>
    <row r="2518" spans="3:7">
      <c r="C2518" s="551"/>
      <c r="D2518" s="552"/>
      <c r="E2518" s="553"/>
      <c r="F2518" s="525"/>
      <c r="G2518" s="560"/>
    </row>
    <row r="2519" spans="3:7">
      <c r="C2519" s="551"/>
      <c r="D2519" s="552"/>
      <c r="E2519" s="553"/>
      <c r="F2519" s="525"/>
      <c r="G2519" s="560"/>
    </row>
    <row r="2520" spans="3:7">
      <c r="C2520" s="551"/>
      <c r="D2520" s="552"/>
      <c r="E2520" s="553"/>
      <c r="F2520" s="525"/>
      <c r="G2520" s="560"/>
    </row>
    <row r="2521" spans="3:7">
      <c r="C2521" s="551"/>
      <c r="D2521" s="552"/>
      <c r="E2521" s="553"/>
      <c r="F2521" s="525"/>
      <c r="G2521" s="560"/>
    </row>
    <row r="2522" spans="3:7">
      <c r="C2522" s="551"/>
      <c r="D2522" s="552"/>
      <c r="E2522" s="553"/>
      <c r="F2522" s="525"/>
      <c r="G2522" s="560"/>
    </row>
    <row r="2523" spans="3:7">
      <c r="C2523" s="551"/>
      <c r="D2523" s="552"/>
      <c r="E2523" s="553"/>
      <c r="F2523" s="525"/>
      <c r="G2523" s="560"/>
    </row>
    <row r="2524" spans="3:7">
      <c r="C2524" s="551"/>
      <c r="D2524" s="552"/>
      <c r="E2524" s="553"/>
      <c r="F2524" s="525"/>
      <c r="G2524" s="560"/>
    </row>
    <row r="2525" spans="3:7">
      <c r="C2525" s="551"/>
      <c r="D2525" s="552"/>
      <c r="E2525" s="553"/>
      <c r="F2525" s="525"/>
      <c r="G2525" s="560"/>
    </row>
    <row r="2526" spans="3:7">
      <c r="C2526" s="551"/>
      <c r="D2526" s="552"/>
      <c r="E2526" s="553"/>
      <c r="F2526" s="525"/>
      <c r="G2526" s="560"/>
    </row>
    <row r="2527" spans="3:7">
      <c r="C2527" s="551"/>
      <c r="D2527" s="552"/>
      <c r="E2527" s="553"/>
      <c r="F2527" s="525"/>
      <c r="G2527" s="560"/>
    </row>
    <row r="2528" spans="3:7">
      <c r="C2528" s="551"/>
      <c r="D2528" s="552"/>
      <c r="E2528" s="553"/>
      <c r="F2528" s="525"/>
      <c r="G2528" s="560"/>
    </row>
    <row r="2529" spans="3:7">
      <c r="C2529" s="551"/>
      <c r="D2529" s="552"/>
      <c r="E2529" s="553"/>
      <c r="F2529" s="525"/>
      <c r="G2529" s="560"/>
    </row>
    <row r="2530" spans="3:7">
      <c r="C2530" s="551"/>
      <c r="D2530" s="552"/>
      <c r="E2530" s="553"/>
      <c r="F2530" s="525"/>
      <c r="G2530" s="560"/>
    </row>
    <row r="2531" spans="3:7">
      <c r="C2531" s="551"/>
      <c r="D2531" s="552"/>
      <c r="E2531" s="553"/>
      <c r="F2531" s="525"/>
      <c r="G2531" s="560"/>
    </row>
    <row r="2532" spans="3:7">
      <c r="C2532" s="551"/>
      <c r="D2532" s="552"/>
      <c r="E2532" s="553"/>
      <c r="F2532" s="525"/>
      <c r="G2532" s="560"/>
    </row>
    <row r="2533" spans="3:7">
      <c r="C2533" s="551"/>
      <c r="D2533" s="552"/>
      <c r="E2533" s="553"/>
      <c r="F2533" s="525"/>
      <c r="G2533" s="560"/>
    </row>
    <row r="2534" spans="3:7">
      <c r="C2534" s="551"/>
      <c r="D2534" s="552"/>
      <c r="E2534" s="553"/>
      <c r="F2534" s="525"/>
      <c r="G2534" s="560"/>
    </row>
    <row r="2535" spans="3:7">
      <c r="C2535" s="551"/>
      <c r="D2535" s="552"/>
      <c r="E2535" s="553"/>
      <c r="F2535" s="525"/>
      <c r="G2535" s="560"/>
    </row>
    <row r="2536" spans="3:7">
      <c r="C2536" s="551"/>
      <c r="D2536" s="552"/>
      <c r="E2536" s="553"/>
      <c r="F2536" s="525"/>
      <c r="G2536" s="560"/>
    </row>
    <row r="2537" spans="3:7">
      <c r="C2537" s="551"/>
      <c r="D2537" s="552"/>
      <c r="E2537" s="553"/>
      <c r="F2537" s="525"/>
      <c r="G2537" s="560"/>
    </row>
    <row r="2538" spans="3:7">
      <c r="C2538" s="551"/>
      <c r="D2538" s="552"/>
      <c r="E2538" s="553"/>
      <c r="F2538" s="525"/>
      <c r="G2538" s="560"/>
    </row>
    <row r="2539" spans="3:7">
      <c r="C2539" s="551"/>
      <c r="D2539" s="552"/>
      <c r="E2539" s="553"/>
      <c r="F2539" s="525"/>
      <c r="G2539" s="560"/>
    </row>
    <row r="2540" spans="3:7">
      <c r="C2540" s="551"/>
      <c r="D2540" s="552"/>
      <c r="E2540" s="553"/>
      <c r="F2540" s="525"/>
      <c r="G2540" s="560"/>
    </row>
    <row r="2541" spans="3:7">
      <c r="C2541" s="551"/>
      <c r="D2541" s="552"/>
      <c r="E2541" s="553"/>
      <c r="F2541" s="525"/>
      <c r="G2541" s="560"/>
    </row>
    <row r="2542" spans="3:7">
      <c r="C2542" s="551"/>
      <c r="D2542" s="552"/>
      <c r="E2542" s="553"/>
      <c r="F2542" s="525"/>
      <c r="G2542" s="560"/>
    </row>
    <row r="2543" spans="3:7">
      <c r="C2543" s="551"/>
      <c r="D2543" s="552"/>
      <c r="E2543" s="553"/>
      <c r="F2543" s="525"/>
      <c r="G2543" s="560"/>
    </row>
    <row r="2544" spans="3:7">
      <c r="C2544" s="551"/>
      <c r="D2544" s="552"/>
      <c r="E2544" s="553"/>
      <c r="F2544" s="525"/>
      <c r="G2544" s="560"/>
    </row>
    <row r="2545" spans="3:7">
      <c r="C2545" s="551"/>
      <c r="D2545" s="552"/>
      <c r="E2545" s="553"/>
      <c r="F2545" s="525"/>
      <c r="G2545" s="560"/>
    </row>
    <row r="2546" spans="3:7">
      <c r="C2546" s="551"/>
      <c r="D2546" s="552"/>
      <c r="E2546" s="553"/>
      <c r="F2546" s="525"/>
      <c r="G2546" s="560"/>
    </row>
    <row r="2547" spans="3:7">
      <c r="C2547" s="551"/>
      <c r="D2547" s="552"/>
      <c r="E2547" s="553"/>
      <c r="F2547" s="525"/>
      <c r="G2547" s="560"/>
    </row>
    <row r="2548" spans="3:7">
      <c r="C2548" s="551"/>
      <c r="D2548" s="552"/>
      <c r="E2548" s="553"/>
      <c r="F2548" s="525"/>
      <c r="G2548" s="560"/>
    </row>
    <row r="2549" spans="3:7">
      <c r="C2549" s="551"/>
      <c r="D2549" s="552"/>
      <c r="E2549" s="553"/>
      <c r="F2549" s="525"/>
      <c r="G2549" s="560"/>
    </row>
    <row r="2550" spans="3:7">
      <c r="C2550" s="551"/>
      <c r="D2550" s="552"/>
      <c r="E2550" s="553"/>
      <c r="F2550" s="525"/>
      <c r="G2550" s="560"/>
    </row>
    <row r="2551" spans="3:7">
      <c r="C2551" s="551"/>
      <c r="D2551" s="552"/>
      <c r="E2551" s="553"/>
      <c r="F2551" s="525"/>
      <c r="G2551" s="560"/>
    </row>
    <row r="2552" spans="3:7">
      <c r="C2552" s="551"/>
      <c r="D2552" s="552"/>
      <c r="E2552" s="553"/>
      <c r="F2552" s="525"/>
      <c r="G2552" s="560"/>
    </row>
    <row r="2553" spans="3:7">
      <c r="C2553" s="551"/>
      <c r="D2553" s="552"/>
      <c r="E2553" s="553"/>
      <c r="F2553" s="525"/>
      <c r="G2553" s="560"/>
    </row>
    <row r="2554" spans="3:7">
      <c r="C2554" s="551"/>
      <c r="D2554" s="552"/>
      <c r="E2554" s="553"/>
      <c r="F2554" s="525"/>
      <c r="G2554" s="560"/>
    </row>
    <row r="2555" spans="3:7">
      <c r="C2555" s="551"/>
      <c r="D2555" s="552"/>
      <c r="E2555" s="553"/>
      <c r="F2555" s="525"/>
      <c r="G2555" s="560"/>
    </row>
    <row r="2556" spans="3:7">
      <c r="C2556" s="551"/>
      <c r="D2556" s="552"/>
      <c r="E2556" s="553"/>
      <c r="F2556" s="525"/>
      <c r="G2556" s="560"/>
    </row>
    <row r="2557" spans="3:7">
      <c r="C2557" s="551"/>
      <c r="D2557" s="552"/>
      <c r="E2557" s="553"/>
      <c r="F2557" s="525"/>
      <c r="G2557" s="560"/>
    </row>
    <row r="2558" spans="3:7">
      <c r="C2558" s="551"/>
      <c r="D2558" s="552"/>
      <c r="E2558" s="553"/>
      <c r="F2558" s="525"/>
      <c r="G2558" s="560"/>
    </row>
    <row r="2559" spans="3:7">
      <c r="C2559" s="551"/>
      <c r="D2559" s="552"/>
      <c r="E2559" s="553"/>
      <c r="F2559" s="525"/>
      <c r="G2559" s="560"/>
    </row>
    <row r="2560" spans="3:7">
      <c r="C2560" s="551"/>
      <c r="D2560" s="552"/>
      <c r="E2560" s="553"/>
      <c r="F2560" s="525"/>
      <c r="G2560" s="560"/>
    </row>
    <row r="2561" spans="3:7">
      <c r="C2561" s="551"/>
      <c r="D2561" s="552"/>
      <c r="E2561" s="553"/>
      <c r="F2561" s="525"/>
      <c r="G2561" s="560"/>
    </row>
    <row r="2562" spans="3:7">
      <c r="C2562" s="551"/>
      <c r="D2562" s="552"/>
      <c r="E2562" s="553"/>
      <c r="F2562" s="525"/>
      <c r="G2562" s="560"/>
    </row>
    <row r="2563" spans="3:7">
      <c r="C2563" s="551"/>
      <c r="D2563" s="552"/>
      <c r="E2563" s="553"/>
      <c r="F2563" s="525"/>
      <c r="G2563" s="560"/>
    </row>
    <row r="2564" spans="3:7">
      <c r="C2564" s="551"/>
      <c r="D2564" s="552"/>
      <c r="E2564" s="553"/>
      <c r="F2564" s="525"/>
      <c r="G2564" s="560"/>
    </row>
    <row r="2565" spans="3:7">
      <c r="C2565" s="551"/>
      <c r="D2565" s="552"/>
      <c r="E2565" s="553"/>
      <c r="F2565" s="525"/>
      <c r="G2565" s="560"/>
    </row>
    <row r="2566" spans="3:7">
      <c r="C2566" s="551"/>
      <c r="D2566" s="552"/>
      <c r="E2566" s="553"/>
      <c r="F2566" s="525"/>
      <c r="G2566" s="560"/>
    </row>
    <row r="2567" spans="3:7">
      <c r="C2567" s="551"/>
      <c r="D2567" s="552"/>
      <c r="E2567" s="553"/>
      <c r="F2567" s="525"/>
      <c r="G2567" s="560"/>
    </row>
    <row r="2568" spans="3:7">
      <c r="C2568" s="551"/>
      <c r="D2568" s="552"/>
      <c r="E2568" s="553"/>
      <c r="F2568" s="525"/>
      <c r="G2568" s="560"/>
    </row>
    <row r="2569" spans="3:7">
      <c r="C2569" s="551"/>
      <c r="D2569" s="552"/>
      <c r="E2569" s="553"/>
      <c r="F2569" s="525"/>
      <c r="G2569" s="560"/>
    </row>
    <row r="2570" spans="3:7">
      <c r="C2570" s="551"/>
      <c r="D2570" s="552"/>
      <c r="E2570" s="553"/>
      <c r="F2570" s="525"/>
      <c r="G2570" s="560"/>
    </row>
    <row r="2571" spans="3:7">
      <c r="C2571" s="551"/>
      <c r="D2571" s="552"/>
      <c r="E2571" s="553"/>
      <c r="F2571" s="525"/>
      <c r="G2571" s="560"/>
    </row>
    <row r="2572" spans="3:7">
      <c r="C2572" s="551"/>
      <c r="D2572" s="552"/>
      <c r="E2572" s="553"/>
      <c r="F2572" s="525"/>
      <c r="G2572" s="560"/>
    </row>
    <row r="2573" spans="3:7">
      <c r="C2573" s="551"/>
      <c r="D2573" s="552"/>
      <c r="E2573" s="553"/>
      <c r="F2573" s="525"/>
      <c r="G2573" s="560"/>
    </row>
    <row r="2574" spans="3:7">
      <c r="C2574" s="551"/>
      <c r="D2574" s="552"/>
      <c r="E2574" s="553"/>
      <c r="F2574" s="525"/>
      <c r="G2574" s="560"/>
    </row>
    <row r="2575" spans="3:7">
      <c r="C2575" s="551"/>
      <c r="D2575" s="552"/>
      <c r="E2575" s="553"/>
      <c r="F2575" s="525"/>
      <c r="G2575" s="560"/>
    </row>
    <row r="2576" spans="3:7">
      <c r="C2576" s="551"/>
      <c r="D2576" s="552"/>
      <c r="E2576" s="553"/>
      <c r="F2576" s="525"/>
      <c r="G2576" s="560"/>
    </row>
    <row r="2577" spans="3:7">
      <c r="C2577" s="551"/>
      <c r="D2577" s="552"/>
      <c r="E2577" s="553"/>
      <c r="F2577" s="525"/>
      <c r="G2577" s="560"/>
    </row>
    <row r="2578" spans="3:7">
      <c r="C2578" s="551"/>
      <c r="D2578" s="552"/>
      <c r="E2578" s="553"/>
      <c r="F2578" s="525"/>
      <c r="G2578" s="560"/>
    </row>
    <row r="2579" spans="3:7">
      <c r="C2579" s="551"/>
      <c r="D2579" s="552"/>
      <c r="E2579" s="553"/>
      <c r="F2579" s="525"/>
      <c r="G2579" s="560"/>
    </row>
    <row r="2580" spans="3:7">
      <c r="C2580" s="551"/>
      <c r="D2580" s="552"/>
      <c r="E2580" s="553"/>
      <c r="F2580" s="525"/>
      <c r="G2580" s="560"/>
    </row>
    <row r="2581" spans="3:7">
      <c r="C2581" s="551"/>
      <c r="D2581" s="552"/>
      <c r="E2581" s="553"/>
      <c r="F2581" s="525"/>
      <c r="G2581" s="560"/>
    </row>
    <row r="2582" spans="3:7">
      <c r="C2582" s="551"/>
      <c r="D2582" s="552"/>
      <c r="E2582" s="553"/>
      <c r="F2582" s="525"/>
      <c r="G2582" s="560"/>
    </row>
    <row r="2583" spans="3:7">
      <c r="C2583" s="551"/>
      <c r="D2583" s="552"/>
      <c r="E2583" s="553"/>
      <c r="F2583" s="525"/>
      <c r="G2583" s="560"/>
    </row>
    <row r="2584" spans="3:7">
      <c r="C2584" s="551"/>
      <c r="D2584" s="552"/>
      <c r="E2584" s="553"/>
      <c r="F2584" s="525"/>
      <c r="G2584" s="560"/>
    </row>
    <row r="2585" spans="3:7">
      <c r="C2585" s="551"/>
      <c r="D2585" s="552"/>
      <c r="E2585" s="553"/>
      <c r="F2585" s="525"/>
      <c r="G2585" s="560"/>
    </row>
    <row r="2586" spans="3:7">
      <c r="C2586" s="551"/>
      <c r="D2586" s="552"/>
      <c r="E2586" s="553"/>
      <c r="F2586" s="525"/>
      <c r="G2586" s="560"/>
    </row>
    <row r="2587" spans="3:7">
      <c r="C2587" s="551"/>
      <c r="D2587" s="552"/>
      <c r="E2587" s="553"/>
      <c r="F2587" s="525"/>
      <c r="G2587" s="560"/>
    </row>
    <row r="2588" spans="3:7">
      <c r="C2588" s="551"/>
      <c r="D2588" s="552"/>
      <c r="E2588" s="553"/>
      <c r="F2588" s="525"/>
      <c r="G2588" s="560"/>
    </row>
    <row r="2589" spans="3:7">
      <c r="C2589" s="551"/>
      <c r="D2589" s="552"/>
      <c r="E2589" s="553"/>
      <c r="F2589" s="525"/>
      <c r="G2589" s="560"/>
    </row>
    <row r="2590" spans="3:7">
      <c r="C2590" s="551"/>
      <c r="D2590" s="552"/>
      <c r="E2590" s="553"/>
      <c r="F2590" s="525"/>
      <c r="G2590" s="560"/>
    </row>
    <row r="2591" spans="3:7">
      <c r="C2591" s="551"/>
      <c r="D2591" s="552"/>
      <c r="E2591" s="553"/>
      <c r="F2591" s="525"/>
      <c r="G2591" s="560"/>
    </row>
    <row r="2592" spans="3:7">
      <c r="C2592" s="551"/>
      <c r="D2592" s="552"/>
      <c r="E2592" s="553"/>
      <c r="F2592" s="525"/>
      <c r="G2592" s="560"/>
    </row>
    <row r="2593" spans="3:7">
      <c r="C2593" s="551"/>
      <c r="D2593" s="552"/>
      <c r="E2593" s="553"/>
      <c r="F2593" s="525"/>
      <c r="G2593" s="560"/>
    </row>
    <row r="2594" spans="3:7">
      <c r="C2594" s="551"/>
      <c r="D2594" s="552"/>
      <c r="E2594" s="553"/>
      <c r="F2594" s="525"/>
      <c r="G2594" s="560"/>
    </row>
    <row r="2595" spans="3:7">
      <c r="C2595" s="551"/>
      <c r="D2595" s="552"/>
      <c r="E2595" s="553"/>
      <c r="F2595" s="525"/>
      <c r="G2595" s="560"/>
    </row>
    <row r="2596" spans="3:7">
      <c r="C2596" s="551"/>
      <c r="D2596" s="552"/>
      <c r="E2596" s="553"/>
      <c r="F2596" s="525"/>
      <c r="G2596" s="560"/>
    </row>
    <row r="2597" spans="3:7">
      <c r="C2597" s="551"/>
      <c r="D2597" s="552"/>
      <c r="E2597" s="553"/>
      <c r="F2597" s="525"/>
      <c r="G2597" s="560"/>
    </row>
    <row r="2598" spans="3:7">
      <c r="C2598" s="551"/>
      <c r="D2598" s="552"/>
      <c r="E2598" s="553"/>
      <c r="F2598" s="525"/>
      <c r="G2598" s="560"/>
    </row>
    <row r="2599" spans="3:7">
      <c r="C2599" s="551"/>
      <c r="D2599" s="552"/>
      <c r="E2599" s="553"/>
      <c r="F2599" s="525"/>
      <c r="G2599" s="560"/>
    </row>
    <row r="2600" spans="3:7">
      <c r="C2600" s="551"/>
      <c r="D2600" s="552"/>
      <c r="E2600" s="553"/>
      <c r="F2600" s="525"/>
      <c r="G2600" s="560"/>
    </row>
    <row r="2601" spans="3:7">
      <c r="C2601" s="551"/>
      <c r="D2601" s="552"/>
      <c r="E2601" s="553"/>
      <c r="F2601" s="525"/>
      <c r="G2601" s="560"/>
    </row>
    <row r="2602" spans="3:7">
      <c r="C2602" s="551"/>
      <c r="D2602" s="552"/>
      <c r="E2602" s="553"/>
      <c r="F2602" s="525"/>
      <c r="G2602" s="560"/>
    </row>
    <row r="2603" spans="3:7">
      <c r="C2603" s="551"/>
      <c r="D2603" s="552"/>
      <c r="E2603" s="553"/>
      <c r="F2603" s="525"/>
      <c r="G2603" s="560"/>
    </row>
    <row r="2604" spans="3:7">
      <c r="C2604" s="551"/>
      <c r="D2604" s="552"/>
      <c r="E2604" s="553"/>
      <c r="F2604" s="525"/>
      <c r="G2604" s="560"/>
    </row>
    <row r="2605" spans="3:7">
      <c r="C2605" s="551"/>
      <c r="D2605" s="552"/>
      <c r="E2605" s="553"/>
      <c r="F2605" s="525"/>
      <c r="G2605" s="560"/>
    </row>
    <row r="2606" spans="3:7">
      <c r="C2606" s="551"/>
      <c r="D2606" s="552"/>
      <c r="E2606" s="553"/>
      <c r="F2606" s="525"/>
      <c r="G2606" s="560"/>
    </row>
    <row r="2607" spans="3:7">
      <c r="C2607" s="551"/>
      <c r="D2607" s="552"/>
      <c r="E2607" s="553"/>
      <c r="F2607" s="525"/>
      <c r="G2607" s="560"/>
    </row>
    <row r="2608" spans="3:7">
      <c r="C2608" s="551"/>
      <c r="D2608" s="552"/>
      <c r="E2608" s="553"/>
      <c r="F2608" s="525"/>
      <c r="G2608" s="560"/>
    </row>
    <row r="2609" spans="3:7">
      <c r="C2609" s="551"/>
      <c r="D2609" s="552"/>
      <c r="E2609" s="553"/>
      <c r="F2609" s="525"/>
      <c r="G2609" s="560"/>
    </row>
    <row r="2610" spans="3:7">
      <c r="C2610" s="551"/>
      <c r="D2610" s="552"/>
      <c r="E2610" s="553"/>
      <c r="F2610" s="525"/>
      <c r="G2610" s="560"/>
    </row>
    <row r="2611" spans="3:7">
      <c r="C2611" s="551"/>
      <c r="D2611" s="552"/>
      <c r="E2611" s="553"/>
      <c r="F2611" s="525"/>
      <c r="G2611" s="560"/>
    </row>
    <row r="2612" spans="3:7">
      <c r="C2612" s="551"/>
      <c r="D2612" s="552"/>
      <c r="E2612" s="553"/>
      <c r="F2612" s="525"/>
      <c r="G2612" s="560"/>
    </row>
    <row r="2613" spans="3:7">
      <c r="C2613" s="551"/>
      <c r="D2613" s="552"/>
      <c r="E2613" s="553"/>
      <c r="F2613" s="525"/>
      <c r="G2613" s="560"/>
    </row>
    <row r="2614" spans="3:7">
      <c r="C2614" s="551"/>
      <c r="D2614" s="552"/>
      <c r="E2614" s="553"/>
      <c r="F2614" s="525"/>
      <c r="G2614" s="560"/>
    </row>
    <row r="2615" spans="3:7">
      <c r="C2615" s="551"/>
      <c r="D2615" s="552"/>
      <c r="E2615" s="553"/>
      <c r="F2615" s="525"/>
      <c r="G2615" s="560"/>
    </row>
    <row r="2616" spans="3:7">
      <c r="C2616" s="551"/>
      <c r="D2616" s="552"/>
      <c r="E2616" s="553"/>
      <c r="F2616" s="525"/>
      <c r="G2616" s="560"/>
    </row>
    <row r="2617" spans="3:7">
      <c r="C2617" s="551"/>
      <c r="D2617" s="552"/>
      <c r="E2617" s="553"/>
      <c r="F2617" s="525"/>
      <c r="G2617" s="560"/>
    </row>
    <row r="2618" spans="3:7">
      <c r="C2618" s="551"/>
      <c r="D2618" s="552"/>
      <c r="E2618" s="553"/>
      <c r="F2618" s="525"/>
      <c r="G2618" s="560"/>
    </row>
    <row r="2619" spans="3:7">
      <c r="C2619" s="551"/>
      <c r="D2619" s="552"/>
      <c r="E2619" s="553"/>
      <c r="F2619" s="525"/>
      <c r="G2619" s="560"/>
    </row>
    <row r="2620" spans="3:7">
      <c r="C2620" s="551"/>
      <c r="D2620" s="552"/>
      <c r="E2620" s="553"/>
      <c r="F2620" s="525"/>
      <c r="G2620" s="560"/>
    </row>
    <row r="2621" spans="3:7">
      <c r="C2621" s="551"/>
      <c r="D2621" s="552"/>
      <c r="E2621" s="553"/>
      <c r="F2621" s="525"/>
      <c r="G2621" s="560"/>
    </row>
    <row r="2622" spans="3:7">
      <c r="C2622" s="551"/>
      <c r="D2622" s="552"/>
      <c r="E2622" s="553"/>
      <c r="F2622" s="525"/>
      <c r="G2622" s="560"/>
    </row>
    <row r="2623" spans="3:7">
      <c r="C2623" s="551"/>
      <c r="D2623" s="552"/>
      <c r="E2623" s="553"/>
      <c r="F2623" s="525"/>
      <c r="G2623" s="560"/>
    </row>
    <row r="2624" spans="3:7">
      <c r="C2624" s="551"/>
      <c r="D2624" s="552"/>
      <c r="E2624" s="553"/>
      <c r="F2624" s="525"/>
      <c r="G2624" s="560"/>
    </row>
    <row r="2625" spans="3:7">
      <c r="C2625" s="551"/>
      <c r="D2625" s="552"/>
      <c r="E2625" s="553"/>
      <c r="F2625" s="525"/>
      <c r="G2625" s="560"/>
    </row>
    <row r="2626" spans="3:7">
      <c r="C2626" s="551"/>
      <c r="D2626" s="552"/>
      <c r="E2626" s="553"/>
      <c r="F2626" s="525"/>
      <c r="G2626" s="560"/>
    </row>
    <row r="2627" spans="3:7">
      <c r="C2627" s="551"/>
      <c r="D2627" s="552"/>
      <c r="E2627" s="553"/>
      <c r="F2627" s="525"/>
      <c r="G2627" s="560"/>
    </row>
    <row r="2628" spans="3:7">
      <c r="C2628" s="551"/>
      <c r="D2628" s="552"/>
      <c r="E2628" s="553"/>
      <c r="F2628" s="525"/>
      <c r="G2628" s="560"/>
    </row>
    <row r="2629" spans="3:7">
      <c r="C2629" s="551"/>
      <c r="D2629" s="552"/>
      <c r="E2629" s="553"/>
      <c r="F2629" s="525"/>
      <c r="G2629" s="560"/>
    </row>
    <row r="2630" spans="3:7">
      <c r="C2630" s="551"/>
      <c r="D2630" s="552"/>
      <c r="E2630" s="553"/>
      <c r="F2630" s="525"/>
      <c r="G2630" s="560"/>
    </row>
    <row r="2631" spans="3:7">
      <c r="C2631" s="551"/>
      <c r="D2631" s="552"/>
      <c r="E2631" s="553"/>
      <c r="F2631" s="525"/>
      <c r="G2631" s="560"/>
    </row>
    <row r="2632" spans="3:7">
      <c r="C2632" s="551"/>
      <c r="D2632" s="552"/>
      <c r="E2632" s="553"/>
      <c r="F2632" s="525"/>
      <c r="G2632" s="560"/>
    </row>
    <row r="2633" spans="3:7">
      <c r="C2633" s="551"/>
      <c r="D2633" s="552"/>
      <c r="E2633" s="553"/>
      <c r="F2633" s="525"/>
      <c r="G2633" s="560"/>
    </row>
    <row r="2634" spans="3:7">
      <c r="C2634" s="551"/>
      <c r="D2634" s="552"/>
      <c r="E2634" s="553"/>
      <c r="F2634" s="525"/>
      <c r="G2634" s="560"/>
    </row>
    <row r="2635" spans="3:7">
      <c r="C2635" s="551"/>
      <c r="D2635" s="552"/>
      <c r="E2635" s="553"/>
      <c r="F2635" s="525"/>
      <c r="G2635" s="560"/>
    </row>
    <row r="2636" spans="3:7">
      <c r="C2636" s="551"/>
      <c r="D2636" s="552"/>
      <c r="E2636" s="553"/>
      <c r="F2636" s="525"/>
      <c r="G2636" s="560"/>
    </row>
    <row r="2637" spans="3:7">
      <c r="C2637" s="551"/>
      <c r="D2637" s="552"/>
      <c r="E2637" s="553"/>
      <c r="F2637" s="525"/>
      <c r="G2637" s="560"/>
    </row>
    <row r="2638" spans="3:7">
      <c r="C2638" s="551"/>
      <c r="D2638" s="552"/>
      <c r="E2638" s="553"/>
      <c r="F2638" s="525"/>
      <c r="G2638" s="560"/>
    </row>
    <row r="2639" spans="3:7">
      <c r="C2639" s="551"/>
      <c r="D2639" s="552"/>
      <c r="E2639" s="553"/>
      <c r="F2639" s="525"/>
      <c r="G2639" s="560"/>
    </row>
    <row r="2640" spans="3:7">
      <c r="C2640" s="551"/>
      <c r="D2640" s="552"/>
      <c r="E2640" s="553"/>
      <c r="F2640" s="525"/>
      <c r="G2640" s="560"/>
    </row>
    <row r="2641" spans="3:7">
      <c r="C2641" s="551"/>
      <c r="D2641" s="552"/>
      <c r="E2641" s="553"/>
      <c r="F2641" s="525"/>
      <c r="G2641" s="560"/>
    </row>
    <row r="2642" spans="3:7">
      <c r="C2642" s="551"/>
      <c r="D2642" s="552"/>
      <c r="E2642" s="553"/>
      <c r="F2642" s="525"/>
      <c r="G2642" s="560"/>
    </row>
    <row r="2643" spans="3:7">
      <c r="C2643" s="551"/>
      <c r="D2643" s="552"/>
      <c r="E2643" s="553"/>
      <c r="F2643" s="525"/>
      <c r="G2643" s="560"/>
    </row>
    <row r="2644" spans="3:7">
      <c r="C2644" s="551"/>
      <c r="D2644" s="552"/>
      <c r="E2644" s="553"/>
      <c r="F2644" s="525"/>
      <c r="G2644" s="560"/>
    </row>
    <row r="2645" spans="3:7">
      <c r="C2645" s="551"/>
      <c r="D2645" s="552"/>
      <c r="E2645" s="553"/>
      <c r="F2645" s="525"/>
      <c r="G2645" s="560"/>
    </row>
    <row r="2646" spans="3:7">
      <c r="C2646" s="551"/>
      <c r="D2646" s="552"/>
      <c r="E2646" s="553"/>
      <c r="F2646" s="525"/>
      <c r="G2646" s="560"/>
    </row>
    <row r="2647" spans="3:7">
      <c r="C2647" s="551"/>
      <c r="D2647" s="552"/>
      <c r="E2647" s="553"/>
      <c r="F2647" s="525"/>
      <c r="G2647" s="560"/>
    </row>
    <row r="2648" spans="3:7">
      <c r="C2648" s="551"/>
      <c r="D2648" s="552"/>
      <c r="E2648" s="553"/>
      <c r="F2648" s="525"/>
      <c r="G2648" s="560"/>
    </row>
    <row r="2649" spans="3:7">
      <c r="C2649" s="551"/>
      <c r="D2649" s="552"/>
      <c r="E2649" s="553"/>
      <c r="F2649" s="525"/>
      <c r="G2649" s="560"/>
    </row>
    <row r="2650" spans="3:7">
      <c r="C2650" s="551"/>
      <c r="D2650" s="552"/>
      <c r="E2650" s="553"/>
      <c r="F2650" s="525"/>
      <c r="G2650" s="560"/>
    </row>
    <row r="2651" spans="3:7">
      <c r="C2651" s="551"/>
      <c r="D2651" s="552"/>
      <c r="E2651" s="553"/>
      <c r="F2651" s="525"/>
      <c r="G2651" s="560"/>
    </row>
    <row r="2652" spans="3:7">
      <c r="C2652" s="551"/>
      <c r="D2652" s="552"/>
      <c r="E2652" s="553"/>
      <c r="F2652" s="525"/>
      <c r="G2652" s="560"/>
    </row>
    <row r="2653" spans="3:7">
      <c r="C2653" s="551"/>
      <c r="D2653" s="552"/>
      <c r="E2653" s="553"/>
      <c r="F2653" s="525"/>
      <c r="G2653" s="560"/>
    </row>
    <row r="2654" spans="3:7">
      <c r="C2654" s="551"/>
      <c r="D2654" s="552"/>
      <c r="E2654" s="553"/>
      <c r="F2654" s="525"/>
      <c r="G2654" s="560"/>
    </row>
    <row r="2655" spans="3:7">
      <c r="C2655" s="551"/>
      <c r="D2655" s="552"/>
      <c r="E2655" s="553"/>
      <c r="F2655" s="525"/>
      <c r="G2655" s="560"/>
    </row>
    <row r="2656" spans="3:7">
      <c r="C2656" s="551"/>
      <c r="D2656" s="552"/>
      <c r="E2656" s="553"/>
      <c r="F2656" s="525"/>
      <c r="G2656" s="560"/>
    </row>
    <row r="2657" spans="3:7">
      <c r="C2657" s="551"/>
      <c r="D2657" s="552"/>
      <c r="E2657" s="553"/>
      <c r="F2657" s="525"/>
      <c r="G2657" s="560"/>
    </row>
    <row r="2658" spans="3:7">
      <c r="C2658" s="551"/>
      <c r="D2658" s="552"/>
      <c r="E2658" s="553"/>
      <c r="F2658" s="525"/>
      <c r="G2658" s="560"/>
    </row>
    <row r="2659" spans="3:7">
      <c r="C2659" s="551"/>
      <c r="D2659" s="552"/>
      <c r="E2659" s="553"/>
      <c r="F2659" s="525"/>
      <c r="G2659" s="560"/>
    </row>
    <row r="2660" spans="3:7">
      <c r="C2660" s="551"/>
      <c r="D2660" s="552"/>
      <c r="E2660" s="553"/>
      <c r="F2660" s="525"/>
      <c r="G2660" s="560"/>
    </row>
    <row r="2661" spans="3:7">
      <c r="C2661" s="551"/>
      <c r="D2661" s="552"/>
      <c r="E2661" s="553"/>
      <c r="F2661" s="525"/>
      <c r="G2661" s="560"/>
    </row>
    <row r="2662" spans="3:7">
      <c r="C2662" s="551"/>
      <c r="D2662" s="552"/>
      <c r="E2662" s="553"/>
      <c r="F2662" s="525"/>
      <c r="G2662" s="560"/>
    </row>
    <row r="2663" spans="3:7">
      <c r="C2663" s="551"/>
      <c r="D2663" s="552"/>
      <c r="E2663" s="553"/>
      <c r="F2663" s="525"/>
      <c r="G2663" s="560"/>
    </row>
    <row r="2664" spans="3:7">
      <c r="C2664" s="551"/>
      <c r="D2664" s="552"/>
      <c r="E2664" s="553"/>
      <c r="F2664" s="525"/>
      <c r="G2664" s="560"/>
    </row>
    <row r="2665" spans="3:7">
      <c r="C2665" s="551"/>
      <c r="D2665" s="552"/>
      <c r="E2665" s="553"/>
      <c r="F2665" s="525"/>
      <c r="G2665" s="560"/>
    </row>
    <row r="2666" spans="3:7">
      <c r="C2666" s="551"/>
      <c r="D2666" s="552"/>
      <c r="E2666" s="553"/>
      <c r="F2666" s="525"/>
      <c r="G2666" s="560"/>
    </row>
    <row r="2667" spans="3:7">
      <c r="C2667" s="551"/>
      <c r="D2667" s="552"/>
      <c r="E2667" s="553"/>
      <c r="F2667" s="525"/>
      <c r="G2667" s="560"/>
    </row>
    <row r="2668" spans="3:7">
      <c r="C2668" s="551"/>
      <c r="D2668" s="552"/>
      <c r="E2668" s="553"/>
      <c r="F2668" s="525"/>
      <c r="G2668" s="560"/>
    </row>
    <row r="2669" spans="3:7">
      <c r="C2669" s="551"/>
      <c r="D2669" s="552"/>
      <c r="E2669" s="553"/>
      <c r="F2669" s="525"/>
      <c r="G2669" s="560"/>
    </row>
    <row r="2670" spans="3:7">
      <c r="C2670" s="551"/>
      <c r="D2670" s="552"/>
      <c r="E2670" s="553"/>
      <c r="F2670" s="525"/>
      <c r="G2670" s="560"/>
    </row>
    <row r="2671" spans="3:7">
      <c r="C2671" s="551"/>
      <c r="D2671" s="552"/>
      <c r="E2671" s="553"/>
      <c r="F2671" s="525"/>
      <c r="G2671" s="560"/>
    </row>
    <row r="2672" spans="3:7">
      <c r="C2672" s="551"/>
      <c r="D2672" s="552"/>
      <c r="E2672" s="553"/>
      <c r="F2672" s="525"/>
      <c r="G2672" s="560"/>
    </row>
    <row r="2673" spans="3:7">
      <c r="C2673" s="551"/>
      <c r="D2673" s="552"/>
      <c r="E2673" s="553"/>
      <c r="F2673" s="525"/>
      <c r="G2673" s="560"/>
    </row>
    <row r="2674" spans="3:7">
      <c r="C2674" s="551"/>
      <c r="D2674" s="552"/>
      <c r="E2674" s="553"/>
      <c r="F2674" s="525"/>
      <c r="G2674" s="560"/>
    </row>
    <row r="2675" spans="3:7">
      <c r="C2675" s="551"/>
      <c r="D2675" s="552"/>
      <c r="E2675" s="553"/>
      <c r="F2675" s="525"/>
      <c r="G2675" s="560"/>
    </row>
    <row r="2676" spans="3:7">
      <c r="C2676" s="551"/>
      <c r="D2676" s="552"/>
      <c r="E2676" s="553"/>
      <c r="F2676" s="525"/>
      <c r="G2676" s="560"/>
    </row>
    <row r="2677" spans="3:7">
      <c r="C2677" s="551"/>
      <c r="D2677" s="552"/>
      <c r="E2677" s="553"/>
      <c r="F2677" s="525"/>
      <c r="G2677" s="560"/>
    </row>
    <row r="2678" spans="3:7">
      <c r="C2678" s="551"/>
      <c r="D2678" s="552"/>
      <c r="E2678" s="553"/>
      <c r="F2678" s="525"/>
      <c r="G2678" s="560"/>
    </row>
    <row r="2679" spans="3:7">
      <c r="C2679" s="551"/>
      <c r="D2679" s="552"/>
      <c r="E2679" s="553"/>
      <c r="F2679" s="525"/>
      <c r="G2679" s="560"/>
    </row>
    <row r="2680" spans="3:7">
      <c r="C2680" s="551"/>
      <c r="D2680" s="552"/>
      <c r="E2680" s="553"/>
      <c r="F2680" s="525"/>
      <c r="G2680" s="560"/>
    </row>
    <row r="2681" spans="3:7">
      <c r="C2681" s="551"/>
      <c r="D2681" s="552"/>
      <c r="E2681" s="553"/>
      <c r="F2681" s="525"/>
      <c r="G2681" s="560"/>
    </row>
    <row r="2682" spans="3:7">
      <c r="C2682" s="551"/>
      <c r="D2682" s="552"/>
      <c r="E2682" s="553"/>
      <c r="F2682" s="525"/>
      <c r="G2682" s="560"/>
    </row>
    <row r="2683" spans="3:7">
      <c r="C2683" s="551"/>
      <c r="D2683" s="552"/>
      <c r="E2683" s="553"/>
      <c r="F2683" s="525"/>
      <c r="G2683" s="560"/>
    </row>
    <row r="2684" spans="3:7">
      <c r="C2684" s="551"/>
      <c r="D2684" s="552"/>
      <c r="E2684" s="553"/>
      <c r="F2684" s="525"/>
      <c r="G2684" s="560"/>
    </row>
    <row r="2685" spans="3:7">
      <c r="C2685" s="551"/>
      <c r="D2685" s="552"/>
      <c r="E2685" s="553"/>
      <c r="F2685" s="525"/>
      <c r="G2685" s="560"/>
    </row>
    <row r="2686" spans="3:7">
      <c r="C2686" s="551"/>
      <c r="D2686" s="552"/>
      <c r="E2686" s="553"/>
      <c r="F2686" s="525"/>
      <c r="G2686" s="560"/>
    </row>
    <row r="2687" spans="3:7">
      <c r="C2687" s="551"/>
      <c r="D2687" s="552"/>
      <c r="E2687" s="553"/>
      <c r="F2687" s="525"/>
      <c r="G2687" s="560"/>
    </row>
    <row r="2688" spans="3:7">
      <c r="C2688" s="551"/>
      <c r="D2688" s="552"/>
      <c r="E2688" s="553"/>
      <c r="F2688" s="525"/>
      <c r="G2688" s="560"/>
    </row>
    <row r="2689" spans="3:7">
      <c r="C2689" s="551"/>
      <c r="D2689" s="552"/>
      <c r="E2689" s="553"/>
      <c r="F2689" s="525"/>
      <c r="G2689" s="560"/>
    </row>
    <row r="2690" spans="3:7">
      <c r="C2690" s="551"/>
      <c r="D2690" s="552"/>
      <c r="E2690" s="553"/>
      <c r="F2690" s="525"/>
      <c r="G2690" s="560"/>
    </row>
    <row r="2691" spans="3:7">
      <c r="C2691" s="551"/>
      <c r="D2691" s="552"/>
      <c r="E2691" s="553"/>
      <c r="F2691" s="525"/>
      <c r="G2691" s="560"/>
    </row>
    <row r="2692" spans="3:7">
      <c r="C2692" s="551"/>
      <c r="D2692" s="552"/>
      <c r="E2692" s="553"/>
      <c r="F2692" s="525"/>
      <c r="G2692" s="560"/>
    </row>
    <row r="2693" spans="3:7">
      <c r="C2693" s="551"/>
      <c r="D2693" s="552"/>
      <c r="E2693" s="553"/>
      <c r="F2693" s="525"/>
      <c r="G2693" s="560"/>
    </row>
    <row r="2694" spans="3:7">
      <c r="C2694" s="551"/>
      <c r="D2694" s="552"/>
      <c r="E2694" s="553"/>
      <c r="F2694" s="525"/>
      <c r="G2694" s="560"/>
    </row>
    <row r="2695" spans="3:7">
      <c r="C2695" s="551"/>
      <c r="D2695" s="552"/>
      <c r="E2695" s="553"/>
      <c r="F2695" s="525"/>
      <c r="G2695" s="560"/>
    </row>
    <row r="2696" spans="3:7">
      <c r="C2696" s="551"/>
      <c r="D2696" s="552"/>
      <c r="E2696" s="553"/>
      <c r="F2696" s="525"/>
      <c r="G2696" s="560"/>
    </row>
    <row r="2697" spans="3:7">
      <c r="C2697" s="551"/>
      <c r="D2697" s="552"/>
      <c r="E2697" s="553"/>
      <c r="F2697" s="525"/>
      <c r="G2697" s="560"/>
    </row>
    <row r="2698" spans="3:7">
      <c r="C2698" s="551"/>
      <c r="D2698" s="552"/>
      <c r="E2698" s="553"/>
      <c r="F2698" s="525"/>
      <c r="G2698" s="560"/>
    </row>
    <row r="2699" spans="3:7">
      <c r="C2699" s="551"/>
      <c r="D2699" s="552"/>
      <c r="E2699" s="553"/>
      <c r="F2699" s="525"/>
      <c r="G2699" s="560"/>
    </row>
    <row r="2700" spans="3:7">
      <c r="C2700" s="551"/>
      <c r="D2700" s="552"/>
      <c r="E2700" s="553"/>
      <c r="F2700" s="525"/>
      <c r="G2700" s="560"/>
    </row>
    <row r="2701" spans="3:7">
      <c r="C2701" s="551"/>
      <c r="D2701" s="552"/>
      <c r="E2701" s="553"/>
      <c r="F2701" s="525"/>
      <c r="G2701" s="560"/>
    </row>
    <row r="2702" spans="3:7">
      <c r="C2702" s="551"/>
      <c r="D2702" s="552"/>
      <c r="E2702" s="553"/>
      <c r="F2702" s="525"/>
      <c r="G2702" s="560"/>
    </row>
    <row r="2703" spans="3:7">
      <c r="C2703" s="551"/>
      <c r="D2703" s="552"/>
      <c r="E2703" s="553"/>
      <c r="F2703" s="525"/>
      <c r="G2703" s="560"/>
    </row>
    <row r="2704" spans="3:7">
      <c r="C2704" s="551"/>
      <c r="D2704" s="552"/>
      <c r="E2704" s="553"/>
      <c r="F2704" s="525"/>
      <c r="G2704" s="560"/>
    </row>
    <row r="2705" spans="3:7">
      <c r="C2705" s="551"/>
      <c r="D2705" s="552"/>
      <c r="E2705" s="553"/>
      <c r="F2705" s="525"/>
      <c r="G2705" s="560"/>
    </row>
    <row r="2706" spans="3:7">
      <c r="C2706" s="551"/>
      <c r="D2706" s="552"/>
      <c r="E2706" s="553"/>
      <c r="F2706" s="525"/>
      <c r="G2706" s="560"/>
    </row>
    <row r="2707" spans="3:7">
      <c r="C2707" s="551"/>
      <c r="D2707" s="552"/>
      <c r="E2707" s="553"/>
      <c r="F2707" s="525"/>
      <c r="G2707" s="560"/>
    </row>
    <row r="2708" spans="3:7">
      <c r="C2708" s="551"/>
      <c r="D2708" s="552"/>
      <c r="E2708" s="553"/>
      <c r="F2708" s="525"/>
      <c r="G2708" s="560"/>
    </row>
    <row r="2709" spans="3:7">
      <c r="C2709" s="551"/>
      <c r="D2709" s="552"/>
      <c r="E2709" s="553"/>
      <c r="F2709" s="525"/>
      <c r="G2709" s="560"/>
    </row>
    <row r="2710" spans="3:7">
      <c r="C2710" s="551"/>
      <c r="D2710" s="552"/>
      <c r="E2710" s="553"/>
      <c r="F2710" s="525"/>
      <c r="G2710" s="560"/>
    </row>
    <row r="2711" spans="3:7">
      <c r="C2711" s="551"/>
      <c r="D2711" s="552"/>
      <c r="E2711" s="553"/>
      <c r="F2711" s="525"/>
      <c r="G2711" s="560"/>
    </row>
    <row r="2712" spans="3:7">
      <c r="C2712" s="551"/>
      <c r="D2712" s="552"/>
      <c r="E2712" s="553"/>
      <c r="F2712" s="525"/>
      <c r="G2712" s="560"/>
    </row>
    <row r="2713" spans="3:7">
      <c r="C2713" s="551"/>
      <c r="D2713" s="552"/>
      <c r="E2713" s="553"/>
      <c r="F2713" s="525"/>
      <c r="G2713" s="560"/>
    </row>
    <row r="2714" spans="3:7">
      <c r="C2714" s="551"/>
      <c r="D2714" s="552"/>
      <c r="E2714" s="553"/>
      <c r="F2714" s="525"/>
      <c r="G2714" s="560"/>
    </row>
    <row r="2715" spans="3:7">
      <c r="C2715" s="551"/>
      <c r="D2715" s="552"/>
      <c r="E2715" s="553"/>
      <c r="F2715" s="525"/>
      <c r="G2715" s="560"/>
    </row>
    <row r="2716" spans="3:7">
      <c r="C2716" s="551"/>
      <c r="D2716" s="552"/>
      <c r="E2716" s="553"/>
      <c r="F2716" s="525"/>
      <c r="G2716" s="560"/>
    </row>
    <row r="2717" spans="3:7">
      <c r="C2717" s="551"/>
      <c r="D2717" s="552"/>
      <c r="E2717" s="553"/>
      <c r="F2717" s="525"/>
      <c r="G2717" s="560"/>
    </row>
    <row r="2718" spans="3:7">
      <c r="C2718" s="551"/>
      <c r="D2718" s="552"/>
      <c r="E2718" s="553"/>
      <c r="F2718" s="525"/>
      <c r="G2718" s="560"/>
    </row>
    <row r="2719" spans="3:7">
      <c r="C2719" s="551"/>
      <c r="D2719" s="552"/>
      <c r="E2719" s="553"/>
      <c r="F2719" s="525"/>
      <c r="G2719" s="560"/>
    </row>
    <row r="2720" spans="3:7">
      <c r="C2720" s="551"/>
      <c r="D2720" s="552"/>
      <c r="E2720" s="553"/>
      <c r="F2720" s="525"/>
      <c r="G2720" s="560"/>
    </row>
    <row r="2721" spans="3:7">
      <c r="C2721" s="551"/>
      <c r="D2721" s="552"/>
      <c r="E2721" s="553"/>
      <c r="F2721" s="525"/>
      <c r="G2721" s="560"/>
    </row>
    <row r="2722" spans="3:7">
      <c r="C2722" s="551"/>
      <c r="D2722" s="552"/>
      <c r="E2722" s="553"/>
      <c r="F2722" s="525"/>
      <c r="G2722" s="560"/>
    </row>
    <row r="2723" spans="3:7">
      <c r="C2723" s="551"/>
      <c r="D2723" s="552"/>
      <c r="E2723" s="553"/>
      <c r="F2723" s="525"/>
      <c r="G2723" s="560"/>
    </row>
    <row r="2724" spans="3:7">
      <c r="C2724" s="551"/>
      <c r="D2724" s="552"/>
      <c r="E2724" s="553"/>
      <c r="F2724" s="525"/>
      <c r="G2724" s="560"/>
    </row>
    <row r="2725" spans="3:7">
      <c r="C2725" s="551"/>
      <c r="D2725" s="552"/>
      <c r="E2725" s="553"/>
      <c r="F2725" s="525"/>
      <c r="G2725" s="560"/>
    </row>
    <row r="2726" spans="3:7">
      <c r="C2726" s="551"/>
      <c r="D2726" s="552"/>
      <c r="E2726" s="553"/>
      <c r="F2726" s="525"/>
      <c r="G2726" s="560"/>
    </row>
    <row r="2727" spans="3:7">
      <c r="C2727" s="551"/>
      <c r="D2727" s="552"/>
      <c r="E2727" s="553"/>
      <c r="F2727" s="525"/>
      <c r="G2727" s="560"/>
    </row>
    <row r="2728" spans="3:7">
      <c r="C2728" s="551"/>
      <c r="D2728" s="552"/>
      <c r="E2728" s="553"/>
      <c r="F2728" s="525"/>
      <c r="G2728" s="560"/>
    </row>
    <row r="2729" spans="3:7">
      <c r="C2729" s="551"/>
      <c r="D2729" s="552"/>
      <c r="E2729" s="553"/>
      <c r="F2729" s="525"/>
      <c r="G2729" s="560"/>
    </row>
    <row r="2730" spans="3:7">
      <c r="C2730" s="551"/>
      <c r="D2730" s="552"/>
      <c r="E2730" s="553"/>
      <c r="F2730" s="525"/>
      <c r="G2730" s="560"/>
    </row>
    <row r="2731" spans="3:7">
      <c r="C2731" s="551"/>
      <c r="D2731" s="552"/>
      <c r="E2731" s="553"/>
      <c r="F2731" s="525"/>
      <c r="G2731" s="560"/>
    </row>
    <row r="2732" spans="3:7">
      <c r="C2732" s="551"/>
      <c r="D2732" s="552"/>
      <c r="E2732" s="553"/>
      <c r="F2732" s="525"/>
      <c r="G2732" s="560"/>
    </row>
    <row r="2733" spans="3:7">
      <c r="C2733" s="551"/>
      <c r="D2733" s="552"/>
      <c r="E2733" s="553"/>
      <c r="F2733" s="525"/>
      <c r="G2733" s="560"/>
    </row>
    <row r="2734" spans="3:7">
      <c r="C2734" s="551"/>
      <c r="D2734" s="552"/>
      <c r="E2734" s="553"/>
      <c r="F2734" s="525"/>
      <c r="G2734" s="560"/>
    </row>
    <row r="2735" spans="3:7">
      <c r="C2735" s="551"/>
      <c r="D2735" s="552"/>
      <c r="E2735" s="553"/>
      <c r="F2735" s="525"/>
      <c r="G2735" s="560"/>
    </row>
    <row r="2736" spans="3:7">
      <c r="C2736" s="551"/>
      <c r="D2736" s="552"/>
      <c r="E2736" s="553"/>
      <c r="F2736" s="525"/>
      <c r="G2736" s="560"/>
    </row>
    <row r="2737" spans="3:7">
      <c r="C2737" s="551"/>
      <c r="D2737" s="552"/>
      <c r="E2737" s="553"/>
      <c r="F2737" s="525"/>
      <c r="G2737" s="560"/>
    </row>
    <row r="2738" spans="3:7">
      <c r="C2738" s="551"/>
      <c r="D2738" s="552"/>
      <c r="E2738" s="553"/>
      <c r="F2738" s="525"/>
      <c r="G2738" s="560"/>
    </row>
    <row r="2739" spans="3:7">
      <c r="C2739" s="551"/>
      <c r="D2739" s="552"/>
      <c r="E2739" s="553"/>
      <c r="F2739" s="525"/>
      <c r="G2739" s="560"/>
    </row>
    <row r="2740" spans="3:7">
      <c r="C2740" s="551"/>
      <c r="D2740" s="552"/>
      <c r="E2740" s="553"/>
      <c r="F2740" s="525"/>
      <c r="G2740" s="560"/>
    </row>
    <row r="2741" spans="3:7">
      <c r="C2741" s="551"/>
      <c r="D2741" s="552"/>
      <c r="E2741" s="553"/>
      <c r="F2741" s="525"/>
      <c r="G2741" s="560"/>
    </row>
    <row r="2742" spans="3:7">
      <c r="C2742" s="551"/>
      <c r="D2742" s="552"/>
      <c r="E2742" s="553"/>
      <c r="F2742" s="525"/>
      <c r="G2742" s="560"/>
    </row>
    <row r="2743" spans="3:7">
      <c r="C2743" s="551"/>
      <c r="D2743" s="552"/>
      <c r="E2743" s="553"/>
      <c r="F2743" s="525"/>
      <c r="G2743" s="560"/>
    </row>
    <row r="2744" spans="3:7">
      <c r="C2744" s="551"/>
      <c r="D2744" s="552"/>
      <c r="E2744" s="553"/>
      <c r="F2744" s="525"/>
      <c r="G2744" s="560"/>
    </row>
    <row r="2745" spans="3:7">
      <c r="C2745" s="551"/>
      <c r="D2745" s="552"/>
      <c r="E2745" s="553"/>
      <c r="F2745" s="525"/>
      <c r="G2745" s="560"/>
    </row>
    <row r="2746" spans="3:7">
      <c r="C2746" s="551"/>
      <c r="D2746" s="552"/>
      <c r="E2746" s="553"/>
      <c r="F2746" s="525"/>
      <c r="G2746" s="560"/>
    </row>
    <row r="2747" spans="3:7">
      <c r="C2747" s="551"/>
      <c r="D2747" s="552"/>
      <c r="E2747" s="553"/>
      <c r="F2747" s="525"/>
      <c r="G2747" s="560"/>
    </row>
    <row r="2748" spans="3:7">
      <c r="C2748" s="551"/>
      <c r="D2748" s="552"/>
      <c r="E2748" s="553"/>
      <c r="F2748" s="525"/>
      <c r="G2748" s="560"/>
    </row>
    <row r="2749" spans="3:7">
      <c r="C2749" s="551"/>
      <c r="D2749" s="552"/>
      <c r="E2749" s="553"/>
      <c r="F2749" s="525"/>
      <c r="G2749" s="560"/>
    </row>
    <row r="2750" spans="3:7">
      <c r="C2750" s="551"/>
      <c r="D2750" s="552"/>
      <c r="E2750" s="553"/>
      <c r="F2750" s="525"/>
      <c r="G2750" s="560"/>
    </row>
    <row r="2751" spans="3:7">
      <c r="C2751" s="551"/>
      <c r="D2751" s="552"/>
      <c r="E2751" s="553"/>
      <c r="F2751" s="525"/>
      <c r="G2751" s="560"/>
    </row>
    <row r="2752" spans="3:7">
      <c r="C2752" s="551"/>
      <c r="D2752" s="552"/>
      <c r="E2752" s="553"/>
      <c r="F2752" s="525"/>
      <c r="G2752" s="560"/>
    </row>
    <row r="2753" spans="3:7">
      <c r="C2753" s="551"/>
      <c r="D2753" s="552"/>
      <c r="E2753" s="553"/>
      <c r="F2753" s="525"/>
      <c r="G2753" s="560"/>
    </row>
    <row r="2754" spans="3:7">
      <c r="C2754" s="551"/>
      <c r="D2754" s="552"/>
      <c r="E2754" s="553"/>
      <c r="F2754" s="525"/>
      <c r="G2754" s="560"/>
    </row>
    <row r="2755" spans="3:7">
      <c r="C2755" s="551"/>
      <c r="D2755" s="552"/>
      <c r="E2755" s="553"/>
      <c r="F2755" s="525"/>
      <c r="G2755" s="560"/>
    </row>
    <row r="2756" spans="3:7">
      <c r="C2756" s="551"/>
      <c r="D2756" s="552"/>
      <c r="E2756" s="553"/>
      <c r="F2756" s="525"/>
      <c r="G2756" s="560"/>
    </row>
    <row r="2757" spans="3:7">
      <c r="C2757" s="551"/>
      <c r="D2757" s="552"/>
      <c r="E2757" s="553"/>
      <c r="F2757" s="525"/>
      <c r="G2757" s="560"/>
    </row>
    <row r="2758" spans="3:7">
      <c r="C2758" s="551"/>
      <c r="D2758" s="552"/>
      <c r="E2758" s="553"/>
      <c r="F2758" s="525"/>
      <c r="G2758" s="560"/>
    </row>
    <row r="2759" spans="3:7">
      <c r="C2759" s="551"/>
      <c r="D2759" s="552"/>
      <c r="E2759" s="553"/>
      <c r="F2759" s="525"/>
      <c r="G2759" s="560"/>
    </row>
    <row r="2760" spans="3:7">
      <c r="C2760" s="551"/>
      <c r="D2760" s="552"/>
      <c r="E2760" s="553"/>
      <c r="F2760" s="525"/>
      <c r="G2760" s="560"/>
    </row>
    <row r="2761" spans="3:7">
      <c r="C2761" s="551"/>
      <c r="D2761" s="552"/>
      <c r="E2761" s="553"/>
      <c r="F2761" s="525"/>
      <c r="G2761" s="560"/>
    </row>
    <row r="2762" spans="3:7">
      <c r="C2762" s="551"/>
      <c r="D2762" s="552"/>
      <c r="E2762" s="553"/>
      <c r="F2762" s="525"/>
      <c r="G2762" s="560"/>
    </row>
    <row r="2763" spans="3:7">
      <c r="C2763" s="551"/>
      <c r="D2763" s="552"/>
      <c r="E2763" s="553"/>
      <c r="F2763" s="525"/>
      <c r="G2763" s="560"/>
    </row>
    <row r="2764" spans="3:7">
      <c r="C2764" s="551"/>
      <c r="D2764" s="552"/>
      <c r="E2764" s="553"/>
      <c r="F2764" s="525"/>
      <c r="G2764" s="560"/>
    </row>
    <row r="2765" spans="3:7">
      <c r="C2765" s="551"/>
      <c r="D2765" s="552"/>
      <c r="E2765" s="553"/>
      <c r="F2765" s="525"/>
      <c r="G2765" s="560"/>
    </row>
    <row r="2766" spans="3:7">
      <c r="C2766" s="551"/>
      <c r="D2766" s="552"/>
      <c r="E2766" s="553"/>
      <c r="F2766" s="525"/>
      <c r="G2766" s="560"/>
    </row>
    <row r="2767" spans="3:7">
      <c r="C2767" s="551"/>
      <c r="D2767" s="552"/>
      <c r="E2767" s="553"/>
      <c r="F2767" s="525"/>
      <c r="G2767" s="560"/>
    </row>
    <row r="2768" spans="3:7">
      <c r="C2768" s="551"/>
      <c r="D2768" s="552"/>
      <c r="E2768" s="553"/>
      <c r="F2768" s="525"/>
      <c r="G2768" s="560"/>
    </row>
    <row r="2769" spans="3:7">
      <c r="C2769" s="551"/>
      <c r="D2769" s="552"/>
      <c r="E2769" s="553"/>
      <c r="F2769" s="525"/>
      <c r="G2769" s="560"/>
    </row>
    <row r="2770" spans="3:7">
      <c r="C2770" s="551"/>
      <c r="D2770" s="552"/>
      <c r="E2770" s="553"/>
      <c r="F2770" s="525"/>
      <c r="G2770" s="560"/>
    </row>
    <row r="2771" spans="3:7">
      <c r="C2771" s="551"/>
      <c r="D2771" s="552"/>
      <c r="E2771" s="553"/>
      <c r="F2771" s="525"/>
      <c r="G2771" s="560"/>
    </row>
    <row r="2772" spans="3:7">
      <c r="C2772" s="551"/>
      <c r="D2772" s="552"/>
      <c r="E2772" s="553"/>
      <c r="F2772" s="525"/>
      <c r="G2772" s="560"/>
    </row>
    <row r="2773" spans="3:7">
      <c r="C2773" s="551"/>
      <c r="D2773" s="552"/>
      <c r="E2773" s="553"/>
      <c r="F2773" s="525"/>
      <c r="G2773" s="560"/>
    </row>
    <row r="2774" spans="3:7">
      <c r="C2774" s="551"/>
      <c r="D2774" s="552"/>
      <c r="E2774" s="553"/>
      <c r="F2774" s="525"/>
      <c r="G2774" s="560"/>
    </row>
    <row r="2775" spans="3:7">
      <c r="C2775" s="551"/>
      <c r="D2775" s="552"/>
      <c r="E2775" s="553"/>
      <c r="F2775" s="525"/>
      <c r="G2775" s="560"/>
    </row>
    <row r="2776" spans="3:7">
      <c r="C2776" s="551"/>
      <c r="D2776" s="552"/>
      <c r="E2776" s="553"/>
      <c r="F2776" s="525"/>
      <c r="G2776" s="560"/>
    </row>
    <row r="2777" spans="3:7">
      <c r="C2777" s="551"/>
      <c r="D2777" s="552"/>
      <c r="E2777" s="553"/>
      <c r="F2777" s="525"/>
      <c r="G2777" s="560"/>
    </row>
    <row r="2778" spans="3:7">
      <c r="C2778" s="551"/>
      <c r="D2778" s="552"/>
      <c r="E2778" s="553"/>
      <c r="F2778" s="525"/>
      <c r="G2778" s="560"/>
    </row>
    <row r="2779" spans="3:7">
      <c r="C2779" s="551"/>
      <c r="D2779" s="552"/>
      <c r="E2779" s="553"/>
      <c r="F2779" s="525"/>
      <c r="G2779" s="560"/>
    </row>
    <row r="2780" spans="3:7">
      <c r="C2780" s="551"/>
      <c r="D2780" s="552"/>
      <c r="E2780" s="553"/>
      <c r="F2780" s="525"/>
      <c r="G2780" s="560"/>
    </row>
    <row r="2781" spans="3:7">
      <c r="C2781" s="551"/>
      <c r="D2781" s="552"/>
      <c r="E2781" s="553"/>
      <c r="F2781" s="525"/>
      <c r="G2781" s="560"/>
    </row>
    <row r="2782" spans="3:7">
      <c r="C2782" s="551"/>
      <c r="D2782" s="552"/>
      <c r="E2782" s="553"/>
      <c r="F2782" s="525"/>
      <c r="G2782" s="560"/>
    </row>
    <row r="2783" spans="3:7">
      <c r="C2783" s="551"/>
      <c r="D2783" s="552"/>
      <c r="E2783" s="553"/>
      <c r="F2783" s="525"/>
      <c r="G2783" s="560"/>
    </row>
    <row r="2784" spans="3:7">
      <c r="C2784" s="551"/>
      <c r="D2784" s="552"/>
      <c r="E2784" s="553"/>
      <c r="F2784" s="525"/>
      <c r="G2784" s="560"/>
    </row>
    <row r="2785" spans="3:7">
      <c r="C2785" s="551"/>
      <c r="D2785" s="552"/>
      <c r="E2785" s="553"/>
      <c r="F2785" s="525"/>
      <c r="G2785" s="560"/>
    </row>
    <row r="2786" spans="3:7">
      <c r="C2786" s="551"/>
      <c r="D2786" s="552"/>
      <c r="E2786" s="553"/>
      <c r="F2786" s="525"/>
      <c r="G2786" s="560"/>
    </row>
    <row r="2787" spans="3:7">
      <c r="C2787" s="551"/>
      <c r="D2787" s="552"/>
      <c r="E2787" s="553"/>
      <c r="F2787" s="525"/>
      <c r="G2787" s="560"/>
    </row>
    <row r="2788" spans="3:7">
      <c r="C2788" s="551"/>
      <c r="D2788" s="552"/>
      <c r="E2788" s="553"/>
      <c r="F2788" s="525"/>
      <c r="G2788" s="560"/>
    </row>
    <row r="2789" spans="3:7">
      <c r="C2789" s="551"/>
      <c r="D2789" s="552"/>
      <c r="E2789" s="553"/>
      <c r="F2789" s="525"/>
      <c r="G2789" s="560"/>
    </row>
    <row r="2790" spans="3:7">
      <c r="C2790" s="551"/>
      <c r="D2790" s="552"/>
      <c r="E2790" s="553"/>
      <c r="F2790" s="525"/>
      <c r="G2790" s="560"/>
    </row>
    <row r="2791" spans="3:7">
      <c r="C2791" s="551"/>
      <c r="D2791" s="552"/>
      <c r="E2791" s="553"/>
      <c r="F2791" s="525"/>
      <c r="G2791" s="560"/>
    </row>
    <row r="2792" spans="3:7">
      <c r="C2792" s="551"/>
      <c r="D2792" s="552"/>
      <c r="E2792" s="553"/>
      <c r="F2792" s="525"/>
      <c r="G2792" s="560"/>
    </row>
    <row r="2793" spans="3:7">
      <c r="C2793" s="551"/>
      <c r="D2793" s="552"/>
      <c r="E2793" s="553"/>
      <c r="F2793" s="525"/>
      <c r="G2793" s="560"/>
    </row>
    <row r="2794" spans="3:7">
      <c r="C2794" s="551"/>
      <c r="D2794" s="552"/>
      <c r="E2794" s="553"/>
      <c r="F2794" s="525"/>
      <c r="G2794" s="560"/>
    </row>
    <row r="2795" spans="3:7">
      <c r="C2795" s="551"/>
      <c r="D2795" s="552"/>
      <c r="E2795" s="553"/>
      <c r="F2795" s="525"/>
      <c r="G2795" s="560"/>
    </row>
    <row r="2796" spans="3:7">
      <c r="C2796" s="551"/>
      <c r="D2796" s="552"/>
      <c r="E2796" s="553"/>
      <c r="F2796" s="525"/>
      <c r="G2796" s="560"/>
    </row>
    <row r="2797" spans="3:7">
      <c r="C2797" s="551"/>
      <c r="D2797" s="552"/>
      <c r="E2797" s="553"/>
      <c r="F2797" s="525"/>
      <c r="G2797" s="560"/>
    </row>
    <row r="2798" spans="3:7">
      <c r="C2798" s="551"/>
      <c r="D2798" s="552"/>
      <c r="E2798" s="553"/>
      <c r="F2798" s="525"/>
      <c r="G2798" s="560"/>
    </row>
    <row r="2799" spans="3:7">
      <c r="C2799" s="551"/>
      <c r="D2799" s="552"/>
      <c r="E2799" s="553"/>
      <c r="F2799" s="525"/>
      <c r="G2799" s="560"/>
    </row>
    <row r="2800" spans="3:7">
      <c r="C2800" s="551"/>
      <c r="D2800" s="552"/>
      <c r="E2800" s="553"/>
      <c r="F2800" s="525"/>
      <c r="G2800" s="560"/>
    </row>
    <row r="2801" spans="3:7">
      <c r="C2801" s="551"/>
      <c r="D2801" s="552"/>
      <c r="E2801" s="553"/>
      <c r="F2801" s="525"/>
      <c r="G2801" s="560"/>
    </row>
    <row r="2802" spans="3:7">
      <c r="C2802" s="551"/>
      <c r="D2802" s="552"/>
      <c r="E2802" s="553"/>
      <c r="F2802" s="525"/>
      <c r="G2802" s="560"/>
    </row>
    <row r="2803" spans="3:7">
      <c r="C2803" s="551"/>
      <c r="D2803" s="552"/>
      <c r="E2803" s="553"/>
      <c r="F2803" s="525"/>
      <c r="G2803" s="560"/>
    </row>
    <row r="2804" spans="3:7">
      <c r="C2804" s="551"/>
      <c r="D2804" s="552"/>
      <c r="E2804" s="553"/>
      <c r="F2804" s="525"/>
      <c r="G2804" s="560"/>
    </row>
    <row r="2805" spans="3:7">
      <c r="C2805" s="551"/>
      <c r="D2805" s="552"/>
      <c r="E2805" s="553"/>
      <c r="F2805" s="525"/>
      <c r="G2805" s="560"/>
    </row>
    <row r="2806" spans="3:7">
      <c r="C2806" s="551"/>
      <c r="D2806" s="552"/>
      <c r="E2806" s="553"/>
      <c r="F2806" s="525"/>
      <c r="G2806" s="560"/>
    </row>
    <row r="2807" spans="3:7">
      <c r="C2807" s="551"/>
      <c r="D2807" s="552"/>
      <c r="E2807" s="553"/>
      <c r="F2807" s="525"/>
      <c r="G2807" s="560"/>
    </row>
    <row r="2808" spans="3:7">
      <c r="C2808" s="551"/>
      <c r="D2808" s="552"/>
      <c r="E2808" s="553"/>
      <c r="F2808" s="525"/>
      <c r="G2808" s="560"/>
    </row>
    <row r="2809" spans="3:7">
      <c r="C2809" s="551"/>
      <c r="D2809" s="552"/>
      <c r="E2809" s="553"/>
      <c r="F2809" s="525"/>
      <c r="G2809" s="560"/>
    </row>
    <row r="2810" spans="3:7">
      <c r="C2810" s="551"/>
      <c r="D2810" s="552"/>
      <c r="E2810" s="553"/>
      <c r="F2810" s="525"/>
      <c r="G2810" s="560"/>
    </row>
    <row r="2811" spans="3:7">
      <c r="C2811" s="551"/>
      <c r="D2811" s="552"/>
      <c r="E2811" s="553"/>
      <c r="F2811" s="525"/>
      <c r="G2811" s="560"/>
    </row>
    <row r="2812" spans="3:7">
      <c r="C2812" s="551"/>
      <c r="D2812" s="552"/>
      <c r="E2812" s="553"/>
      <c r="F2812" s="525"/>
      <c r="G2812" s="560"/>
    </row>
    <row r="2813" spans="3:7">
      <c r="C2813" s="551"/>
      <c r="D2813" s="552"/>
      <c r="E2813" s="553"/>
      <c r="F2813" s="525"/>
      <c r="G2813" s="560"/>
    </row>
    <row r="2814" spans="3:7">
      <c r="C2814" s="551"/>
      <c r="D2814" s="552"/>
      <c r="E2814" s="553"/>
      <c r="F2814" s="525"/>
      <c r="G2814" s="560"/>
    </row>
    <row r="2815" spans="3:7">
      <c r="C2815" s="551"/>
      <c r="D2815" s="552"/>
      <c r="E2815" s="553"/>
      <c r="F2815" s="525"/>
      <c r="G2815" s="560"/>
    </row>
    <row r="2816" spans="3:7">
      <c r="C2816" s="551"/>
      <c r="D2816" s="552"/>
      <c r="E2816" s="553"/>
      <c r="F2816" s="525"/>
      <c r="G2816" s="560"/>
    </row>
    <row r="2817" spans="3:7">
      <c r="C2817" s="551"/>
      <c r="D2817" s="552"/>
      <c r="E2817" s="553"/>
      <c r="F2817" s="525"/>
      <c r="G2817" s="560"/>
    </row>
    <row r="2818" spans="3:7">
      <c r="C2818" s="551"/>
      <c r="D2818" s="552"/>
      <c r="E2818" s="553"/>
      <c r="F2818" s="525"/>
      <c r="G2818" s="560"/>
    </row>
    <row r="2819" spans="3:7">
      <c r="C2819" s="551"/>
      <c r="D2819" s="552"/>
      <c r="E2819" s="553"/>
      <c r="F2819" s="525"/>
      <c r="G2819" s="560"/>
    </row>
    <row r="2820" spans="3:7">
      <c r="C2820" s="551"/>
      <c r="D2820" s="552"/>
      <c r="E2820" s="553"/>
      <c r="F2820" s="525"/>
      <c r="G2820" s="560"/>
    </row>
    <row r="2821" spans="3:7">
      <c r="C2821" s="551"/>
      <c r="D2821" s="552"/>
      <c r="E2821" s="553"/>
      <c r="F2821" s="525"/>
      <c r="G2821" s="560"/>
    </row>
    <row r="2822" spans="3:7">
      <c r="C2822" s="551"/>
      <c r="D2822" s="552"/>
      <c r="E2822" s="553"/>
      <c r="F2822" s="525"/>
      <c r="G2822" s="560"/>
    </row>
    <row r="2823" spans="3:7">
      <c r="C2823" s="551"/>
      <c r="D2823" s="552"/>
      <c r="E2823" s="553"/>
      <c r="F2823" s="525"/>
      <c r="G2823" s="560"/>
    </row>
    <row r="2824" spans="3:7">
      <c r="C2824" s="551"/>
      <c r="D2824" s="552"/>
      <c r="E2824" s="553"/>
      <c r="F2824" s="525"/>
      <c r="G2824" s="560"/>
    </row>
    <row r="2825" spans="3:7">
      <c r="C2825" s="551"/>
      <c r="D2825" s="552"/>
      <c r="E2825" s="553"/>
      <c r="F2825" s="525"/>
      <c r="G2825" s="560"/>
    </row>
    <row r="2826" spans="3:7">
      <c r="C2826" s="551"/>
      <c r="D2826" s="552"/>
      <c r="E2826" s="553"/>
      <c r="F2826" s="525"/>
      <c r="G2826" s="560"/>
    </row>
    <row r="2827" spans="3:7">
      <c r="C2827" s="551"/>
      <c r="D2827" s="552"/>
      <c r="E2827" s="553"/>
      <c r="F2827" s="525"/>
      <c r="G2827" s="560"/>
    </row>
    <row r="2828" spans="3:7">
      <c r="C2828" s="551"/>
      <c r="D2828" s="552"/>
      <c r="E2828" s="553"/>
      <c r="F2828" s="525"/>
      <c r="G2828" s="560"/>
    </row>
    <row r="2829" spans="3:7">
      <c r="C2829" s="551"/>
      <c r="D2829" s="552"/>
      <c r="E2829" s="553"/>
      <c r="F2829" s="525"/>
      <c r="G2829" s="560"/>
    </row>
    <row r="2830" spans="3:7">
      <c r="C2830" s="551"/>
      <c r="D2830" s="552"/>
      <c r="E2830" s="553"/>
      <c r="F2830" s="525"/>
      <c r="G2830" s="560"/>
    </row>
    <row r="2831" spans="3:7">
      <c r="C2831" s="551"/>
      <c r="D2831" s="552"/>
      <c r="E2831" s="553"/>
      <c r="F2831" s="525"/>
      <c r="G2831" s="560"/>
    </row>
    <row r="2832" spans="3:7">
      <c r="C2832" s="551"/>
      <c r="D2832" s="552"/>
      <c r="E2832" s="553"/>
      <c r="F2832" s="525"/>
      <c r="G2832" s="560"/>
    </row>
    <row r="2833" spans="3:7">
      <c r="C2833" s="551"/>
      <c r="D2833" s="552"/>
      <c r="E2833" s="553"/>
      <c r="F2833" s="525"/>
      <c r="G2833" s="560"/>
    </row>
    <row r="2834" spans="3:7">
      <c r="C2834" s="551"/>
      <c r="D2834" s="552"/>
      <c r="E2834" s="553"/>
      <c r="F2834" s="525"/>
      <c r="G2834" s="560"/>
    </row>
    <row r="2835" spans="3:7">
      <c r="C2835" s="551"/>
      <c r="D2835" s="552"/>
      <c r="E2835" s="553"/>
      <c r="F2835" s="525"/>
      <c r="G2835" s="560"/>
    </row>
    <row r="2836" spans="3:7">
      <c r="C2836" s="551"/>
      <c r="D2836" s="552"/>
      <c r="E2836" s="553"/>
      <c r="F2836" s="525"/>
      <c r="G2836" s="560"/>
    </row>
    <row r="2837" spans="3:7">
      <c r="C2837" s="551"/>
      <c r="D2837" s="552"/>
      <c r="E2837" s="553"/>
      <c r="F2837" s="525"/>
      <c r="G2837" s="560"/>
    </row>
    <row r="2838" spans="3:7">
      <c r="C2838" s="551"/>
      <c r="D2838" s="552"/>
      <c r="E2838" s="553"/>
      <c r="F2838" s="525"/>
      <c r="G2838" s="560"/>
    </row>
    <row r="2839" spans="3:7">
      <c r="C2839" s="551"/>
      <c r="D2839" s="552"/>
      <c r="E2839" s="553"/>
      <c r="F2839" s="525"/>
      <c r="G2839" s="560"/>
    </row>
    <row r="2840" spans="3:7">
      <c r="C2840" s="551"/>
      <c r="D2840" s="552"/>
      <c r="E2840" s="553"/>
      <c r="F2840" s="525"/>
      <c r="G2840" s="560"/>
    </row>
    <row r="2841" spans="3:7">
      <c r="C2841" s="551"/>
      <c r="D2841" s="552"/>
      <c r="E2841" s="553"/>
      <c r="F2841" s="525"/>
      <c r="G2841" s="560"/>
    </row>
    <row r="2842" spans="3:7">
      <c r="C2842" s="551"/>
      <c r="D2842" s="552"/>
      <c r="E2842" s="553"/>
      <c r="F2842" s="525"/>
      <c r="G2842" s="560"/>
    </row>
    <row r="2843" spans="3:7">
      <c r="C2843" s="551"/>
      <c r="D2843" s="552"/>
      <c r="E2843" s="553"/>
      <c r="F2843" s="525"/>
      <c r="G2843" s="560"/>
    </row>
    <row r="2844" spans="3:7">
      <c r="C2844" s="551"/>
      <c r="D2844" s="552"/>
      <c r="E2844" s="553"/>
      <c r="F2844" s="525"/>
      <c r="G2844" s="560"/>
    </row>
    <row r="2845" spans="3:7">
      <c r="C2845" s="551"/>
      <c r="D2845" s="552"/>
      <c r="E2845" s="553"/>
      <c r="F2845" s="525"/>
      <c r="G2845" s="560"/>
    </row>
    <row r="2846" spans="3:7">
      <c r="C2846" s="551"/>
      <c r="D2846" s="552"/>
      <c r="E2846" s="553"/>
      <c r="F2846" s="525"/>
      <c r="G2846" s="560"/>
    </row>
    <row r="2847" spans="3:7">
      <c r="C2847" s="551"/>
      <c r="D2847" s="552"/>
      <c r="E2847" s="553"/>
      <c r="F2847" s="525"/>
      <c r="G2847" s="560"/>
    </row>
    <row r="2848" spans="3:7">
      <c r="C2848" s="551"/>
      <c r="D2848" s="552"/>
      <c r="E2848" s="553"/>
      <c r="F2848" s="525"/>
      <c r="G2848" s="560"/>
    </row>
    <row r="2849" spans="3:7">
      <c r="C2849" s="551"/>
      <c r="D2849" s="552"/>
      <c r="E2849" s="553"/>
      <c r="F2849" s="525"/>
      <c r="G2849" s="560"/>
    </row>
    <row r="2850" spans="3:7">
      <c r="C2850" s="551"/>
      <c r="D2850" s="552"/>
      <c r="E2850" s="553"/>
      <c r="F2850" s="525"/>
      <c r="G2850" s="560"/>
    </row>
    <row r="2851" spans="3:7">
      <c r="C2851" s="551"/>
      <c r="D2851" s="552"/>
      <c r="E2851" s="553"/>
      <c r="F2851" s="525"/>
      <c r="G2851" s="560"/>
    </row>
    <row r="2852" spans="3:7">
      <c r="C2852" s="551"/>
      <c r="D2852" s="552"/>
      <c r="E2852" s="553"/>
      <c r="F2852" s="525"/>
      <c r="G2852" s="560"/>
    </row>
    <row r="2853" spans="3:7">
      <c r="C2853" s="551"/>
      <c r="D2853" s="552"/>
      <c r="E2853" s="553"/>
      <c r="F2853" s="525"/>
      <c r="G2853" s="560"/>
    </row>
    <row r="2854" spans="3:7">
      <c r="C2854" s="551"/>
      <c r="D2854" s="552"/>
      <c r="E2854" s="553"/>
      <c r="F2854" s="525"/>
      <c r="G2854" s="560"/>
    </row>
    <row r="2855" spans="3:7">
      <c r="C2855" s="551"/>
      <c r="D2855" s="552"/>
      <c r="E2855" s="553"/>
      <c r="F2855" s="525"/>
      <c r="G2855" s="560"/>
    </row>
    <row r="2856" spans="3:7">
      <c r="C2856" s="551"/>
      <c r="D2856" s="552"/>
      <c r="E2856" s="553"/>
      <c r="F2856" s="525"/>
      <c r="G2856" s="560"/>
    </row>
    <row r="2857" spans="3:7">
      <c r="C2857" s="551"/>
      <c r="D2857" s="552"/>
      <c r="E2857" s="553"/>
      <c r="F2857" s="525"/>
      <c r="G2857" s="560"/>
    </row>
    <row r="2858" spans="3:7">
      <c r="C2858" s="551"/>
      <c r="D2858" s="552"/>
      <c r="E2858" s="553"/>
      <c r="F2858" s="525"/>
      <c r="G2858" s="560"/>
    </row>
    <row r="2859" spans="3:7">
      <c r="C2859" s="551"/>
      <c r="D2859" s="552"/>
      <c r="E2859" s="553"/>
      <c r="F2859" s="525"/>
      <c r="G2859" s="560"/>
    </row>
    <row r="2860" spans="3:7">
      <c r="C2860" s="551"/>
      <c r="D2860" s="552"/>
      <c r="E2860" s="553"/>
      <c r="F2860" s="525"/>
      <c r="G2860" s="560"/>
    </row>
    <row r="2861" spans="3:7">
      <c r="C2861" s="551"/>
      <c r="D2861" s="552"/>
      <c r="E2861" s="553"/>
      <c r="F2861" s="525"/>
      <c r="G2861" s="560"/>
    </row>
    <row r="2862" spans="3:7">
      <c r="C2862" s="551"/>
      <c r="D2862" s="552"/>
      <c r="E2862" s="553"/>
      <c r="F2862" s="525"/>
      <c r="G2862" s="560"/>
    </row>
    <row r="2863" spans="3:7">
      <c r="C2863" s="551"/>
      <c r="D2863" s="552"/>
      <c r="E2863" s="553"/>
      <c r="F2863" s="525"/>
      <c r="G2863" s="560"/>
    </row>
    <row r="2864" spans="3:7">
      <c r="C2864" s="551"/>
      <c r="D2864" s="552"/>
      <c r="E2864" s="553"/>
      <c r="F2864" s="525"/>
      <c r="G2864" s="560"/>
    </row>
    <row r="2865" spans="3:7">
      <c r="C2865" s="551"/>
      <c r="D2865" s="552"/>
      <c r="E2865" s="553"/>
      <c r="F2865" s="525"/>
      <c r="G2865" s="560"/>
    </row>
    <row r="2866" spans="3:7">
      <c r="C2866" s="551"/>
      <c r="D2866" s="552"/>
      <c r="E2866" s="553"/>
      <c r="F2866" s="525"/>
      <c r="G2866" s="560"/>
    </row>
    <row r="2867" spans="3:7">
      <c r="C2867" s="551"/>
      <c r="D2867" s="552"/>
      <c r="E2867" s="553"/>
      <c r="F2867" s="525"/>
      <c r="G2867" s="560"/>
    </row>
    <row r="2868" spans="3:7">
      <c r="C2868" s="551"/>
      <c r="D2868" s="552"/>
      <c r="E2868" s="553"/>
      <c r="F2868" s="525"/>
      <c r="G2868" s="560"/>
    </row>
    <row r="2869" spans="3:7">
      <c r="C2869" s="551"/>
      <c r="D2869" s="552"/>
      <c r="E2869" s="553"/>
      <c r="F2869" s="525"/>
      <c r="G2869" s="560"/>
    </row>
    <row r="2870" spans="3:7">
      <c r="C2870" s="551"/>
      <c r="D2870" s="552"/>
      <c r="E2870" s="553"/>
      <c r="F2870" s="525"/>
      <c r="G2870" s="560"/>
    </row>
    <row r="2871" spans="3:7">
      <c r="C2871" s="551"/>
      <c r="D2871" s="552"/>
      <c r="E2871" s="553"/>
      <c r="F2871" s="525"/>
      <c r="G2871" s="560"/>
    </row>
    <row r="2872" spans="3:7">
      <c r="C2872" s="551"/>
      <c r="D2872" s="552"/>
      <c r="E2872" s="553"/>
      <c r="F2872" s="525"/>
      <c r="G2872" s="560"/>
    </row>
    <row r="2873" spans="3:7">
      <c r="C2873" s="551"/>
      <c r="D2873" s="552"/>
      <c r="E2873" s="553"/>
      <c r="F2873" s="525"/>
      <c r="G2873" s="560"/>
    </row>
    <row r="2874" spans="3:7">
      <c r="C2874" s="551"/>
      <c r="D2874" s="552"/>
      <c r="E2874" s="553"/>
      <c r="F2874" s="525"/>
      <c r="G2874" s="560"/>
    </row>
    <row r="2875" spans="3:7">
      <c r="C2875" s="551"/>
      <c r="D2875" s="552"/>
      <c r="E2875" s="553"/>
      <c r="F2875" s="525"/>
      <c r="G2875" s="560"/>
    </row>
    <row r="2876" spans="3:7">
      <c r="C2876" s="551"/>
      <c r="D2876" s="552"/>
      <c r="E2876" s="553"/>
      <c r="F2876" s="525"/>
      <c r="G2876" s="560"/>
    </row>
    <row r="2877" spans="3:7">
      <c r="C2877" s="551"/>
      <c r="D2877" s="552"/>
      <c r="E2877" s="553"/>
      <c r="F2877" s="525"/>
      <c r="G2877" s="560"/>
    </row>
    <row r="2878" spans="3:7">
      <c r="C2878" s="551"/>
      <c r="D2878" s="552"/>
      <c r="E2878" s="553"/>
      <c r="F2878" s="525"/>
      <c r="G2878" s="560"/>
    </row>
    <row r="2879" spans="3:7">
      <c r="C2879" s="551"/>
      <c r="D2879" s="552"/>
      <c r="E2879" s="553"/>
      <c r="F2879" s="525"/>
      <c r="G2879" s="560"/>
    </row>
    <row r="2880" spans="3:7">
      <c r="C2880" s="551"/>
      <c r="D2880" s="552"/>
      <c r="E2880" s="553"/>
      <c r="F2880" s="525"/>
      <c r="G2880" s="560"/>
    </row>
    <row r="2881" spans="3:7">
      <c r="C2881" s="551"/>
      <c r="D2881" s="552"/>
      <c r="E2881" s="553"/>
      <c r="F2881" s="525"/>
      <c r="G2881" s="560"/>
    </row>
    <row r="2882" spans="3:7">
      <c r="C2882" s="551"/>
      <c r="D2882" s="552"/>
      <c r="E2882" s="553"/>
      <c r="F2882" s="525"/>
      <c r="G2882" s="560"/>
    </row>
    <row r="2883" spans="3:7">
      <c r="C2883" s="551"/>
      <c r="D2883" s="552"/>
      <c r="E2883" s="553"/>
      <c r="F2883" s="525"/>
      <c r="G2883" s="560"/>
    </row>
    <row r="2884" spans="3:7">
      <c r="C2884" s="551"/>
      <c r="D2884" s="552"/>
      <c r="E2884" s="553"/>
      <c r="F2884" s="525"/>
      <c r="G2884" s="560"/>
    </row>
    <row r="2885" spans="3:7">
      <c r="C2885" s="551"/>
      <c r="D2885" s="552"/>
      <c r="E2885" s="553"/>
      <c r="F2885" s="525"/>
      <c r="G2885" s="560"/>
    </row>
    <row r="2886" spans="3:7">
      <c r="C2886" s="551"/>
      <c r="D2886" s="552"/>
      <c r="E2886" s="553"/>
      <c r="F2886" s="525"/>
      <c r="G2886" s="560"/>
    </row>
    <row r="2887" spans="3:7">
      <c r="C2887" s="551"/>
      <c r="D2887" s="552"/>
      <c r="E2887" s="553"/>
      <c r="F2887" s="525"/>
      <c r="G2887" s="560"/>
    </row>
    <row r="2888" spans="3:7">
      <c r="C2888" s="551"/>
      <c r="D2888" s="552"/>
      <c r="E2888" s="553"/>
      <c r="F2888" s="525"/>
      <c r="G2888" s="560"/>
    </row>
    <row r="2889" spans="3:7">
      <c r="C2889" s="551"/>
      <c r="D2889" s="552"/>
      <c r="E2889" s="553"/>
      <c r="F2889" s="525"/>
      <c r="G2889" s="560"/>
    </row>
    <row r="2890" spans="3:7">
      <c r="C2890" s="551"/>
      <c r="D2890" s="552"/>
      <c r="E2890" s="553"/>
      <c r="F2890" s="525"/>
      <c r="G2890" s="560"/>
    </row>
    <row r="2891" spans="3:7">
      <c r="C2891" s="551"/>
      <c r="D2891" s="552"/>
      <c r="E2891" s="553"/>
      <c r="F2891" s="525"/>
      <c r="G2891" s="560"/>
    </row>
    <row r="2892" spans="3:7">
      <c r="C2892" s="551"/>
      <c r="D2892" s="552"/>
      <c r="E2892" s="553"/>
      <c r="F2892" s="525"/>
      <c r="G2892" s="560"/>
    </row>
    <row r="2893" spans="3:7">
      <c r="C2893" s="551"/>
      <c r="D2893" s="552"/>
      <c r="E2893" s="553"/>
      <c r="F2893" s="525"/>
      <c r="G2893" s="560"/>
    </row>
    <row r="2894" spans="3:7">
      <c r="C2894" s="551"/>
      <c r="D2894" s="552"/>
      <c r="E2894" s="553"/>
      <c r="F2894" s="525"/>
      <c r="G2894" s="560"/>
    </row>
    <row r="2895" spans="3:7">
      <c r="C2895" s="551"/>
      <c r="D2895" s="552"/>
      <c r="E2895" s="553"/>
      <c r="F2895" s="525"/>
      <c r="G2895" s="560"/>
    </row>
    <row r="2896" spans="3:7">
      <c r="C2896" s="551"/>
      <c r="D2896" s="552"/>
      <c r="E2896" s="553"/>
      <c r="F2896" s="525"/>
      <c r="G2896" s="560"/>
    </row>
    <row r="2897" spans="3:7">
      <c r="C2897" s="551"/>
      <c r="D2897" s="552"/>
      <c r="E2897" s="553"/>
      <c r="F2897" s="525"/>
      <c r="G2897" s="560"/>
    </row>
    <row r="2898" spans="3:7">
      <c r="C2898" s="551"/>
      <c r="D2898" s="552"/>
      <c r="E2898" s="553"/>
      <c r="F2898" s="525"/>
      <c r="G2898" s="560"/>
    </row>
    <row r="2899" spans="3:7">
      <c r="C2899" s="551"/>
      <c r="D2899" s="552"/>
      <c r="E2899" s="553"/>
      <c r="F2899" s="525"/>
      <c r="G2899" s="560"/>
    </row>
    <row r="2900" spans="3:7">
      <c r="C2900" s="551"/>
      <c r="D2900" s="552"/>
      <c r="E2900" s="553"/>
      <c r="F2900" s="525"/>
      <c r="G2900" s="560"/>
    </row>
    <row r="2901" spans="3:7">
      <c r="C2901" s="551"/>
      <c r="D2901" s="552"/>
      <c r="E2901" s="553"/>
      <c r="F2901" s="525"/>
      <c r="G2901" s="560"/>
    </row>
    <row r="2902" spans="3:7">
      <c r="C2902" s="551"/>
      <c r="D2902" s="552"/>
      <c r="E2902" s="553"/>
      <c r="F2902" s="525"/>
      <c r="G2902" s="560"/>
    </row>
    <row r="2903" spans="3:7">
      <c r="C2903" s="551"/>
      <c r="D2903" s="552"/>
      <c r="E2903" s="553"/>
      <c r="F2903" s="525"/>
      <c r="G2903" s="560"/>
    </row>
  </sheetData>
  <sheetProtection algorithmName="SHA-512" hashValue="2KlxmBHhqIqgkU17EcgOwgcvJzGxBo5XJ2XEI8sONniYOfQwTMxhoo60wI3ETmMz1zL7sf29a5yB2BlCGrMNhw==" saltValue="kZFJzid6aQMs+ih4FKAHyQ==" spinCount="100000" sheet="1" objects="1" scenarios="1" formatColumns="0"/>
  <pageMargins left="0.70866141732283472" right="0.31496062992125984"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6"/>
  <sheetViews>
    <sheetView view="pageBreakPreview" zoomScaleNormal="100" zoomScaleSheetLayoutView="100" workbookViewId="0">
      <selection activeCell="E19" sqref="E19"/>
    </sheetView>
  </sheetViews>
  <sheetFormatPr defaultRowHeight="15"/>
  <cols>
    <col min="6" max="6" width="22.140625" customWidth="1"/>
    <col min="7" max="7" width="15.42578125" bestFit="1" customWidth="1"/>
  </cols>
  <sheetData>
    <row r="1" spans="1:9" ht="15.75">
      <c r="A1" s="1347" t="s">
        <v>461</v>
      </c>
      <c r="B1" s="1347"/>
      <c r="C1" s="1347"/>
      <c r="D1" s="1347"/>
      <c r="E1" s="1347"/>
      <c r="F1" s="1347"/>
      <c r="G1" s="1347"/>
    </row>
    <row r="2" spans="1:9">
      <c r="C2" s="1349" t="s">
        <v>478</v>
      </c>
      <c r="D2" s="1349"/>
      <c r="E2" s="1349"/>
      <c r="F2" s="1349"/>
    </row>
    <row r="5" spans="1:9" ht="15.75">
      <c r="B5" s="3"/>
      <c r="C5" s="3"/>
      <c r="D5" s="3"/>
      <c r="E5" s="3"/>
      <c r="F5" s="3"/>
      <c r="G5" s="4"/>
      <c r="H5" s="3"/>
    </row>
    <row r="6" spans="1:9" ht="15.75">
      <c r="B6" s="3"/>
      <c r="C6" s="3"/>
      <c r="D6" s="3"/>
      <c r="E6" s="3"/>
      <c r="F6" s="3"/>
      <c r="G6" s="4"/>
      <c r="H6" s="3"/>
    </row>
    <row r="7" spans="1:9" ht="15.75">
      <c r="B7" s="3"/>
      <c r="C7" s="4" t="s">
        <v>77</v>
      </c>
      <c r="D7" s="4"/>
      <c r="E7" s="4"/>
      <c r="F7" s="3"/>
      <c r="G7" s="4"/>
      <c r="H7" s="3"/>
    </row>
    <row r="8" spans="1:9" ht="16.5" thickBot="1">
      <c r="B8" s="6"/>
      <c r="C8" s="6"/>
      <c r="D8" s="6"/>
      <c r="E8" s="6"/>
      <c r="F8" s="6"/>
      <c r="G8" s="7"/>
      <c r="H8" s="3"/>
    </row>
    <row r="9" spans="1:9" ht="15.75">
      <c r="B9" s="3"/>
      <c r="C9" s="3"/>
      <c r="D9" s="3"/>
      <c r="E9" s="3"/>
      <c r="F9" s="3"/>
      <c r="G9" s="4"/>
      <c r="H9" s="3"/>
    </row>
    <row r="10" spans="1:9" ht="15.75">
      <c r="B10" s="2" t="s">
        <v>0</v>
      </c>
      <c r="C10" s="8" t="s">
        <v>1</v>
      </c>
      <c r="D10" s="4"/>
      <c r="E10" s="4"/>
      <c r="F10" s="4"/>
      <c r="G10" s="9">
        <f>'Predračun - PEŠ'!G74</f>
        <v>0</v>
      </c>
      <c r="H10" s="3"/>
      <c r="I10" s="15"/>
    </row>
    <row r="11" spans="1:9" ht="15.75">
      <c r="B11" s="14"/>
      <c r="C11" s="4"/>
      <c r="D11" s="4"/>
      <c r="E11" s="4"/>
      <c r="F11" s="4"/>
      <c r="G11" s="4"/>
      <c r="H11" s="3"/>
      <c r="I11" s="15"/>
    </row>
    <row r="12" spans="1:9" ht="15.75">
      <c r="B12" s="14" t="s">
        <v>29</v>
      </c>
      <c r="C12" s="4" t="s">
        <v>87</v>
      </c>
      <c r="D12" s="4"/>
      <c r="E12" s="4"/>
      <c r="F12" s="4"/>
      <c r="G12" s="9">
        <f>'Predračun - PEŠ'!G123</f>
        <v>0</v>
      </c>
      <c r="H12" s="3"/>
      <c r="I12" s="15"/>
    </row>
    <row r="13" spans="1:9" ht="15.75">
      <c r="B13" s="14"/>
      <c r="C13" s="4"/>
      <c r="D13" s="4"/>
      <c r="E13" s="4"/>
      <c r="F13" s="4"/>
      <c r="G13" s="4"/>
      <c r="H13" s="3"/>
      <c r="I13" s="15"/>
    </row>
    <row r="14" spans="1:9" ht="15.75">
      <c r="B14" s="14" t="s">
        <v>36</v>
      </c>
      <c r="C14" s="4" t="s">
        <v>37</v>
      </c>
      <c r="D14" s="4"/>
      <c r="E14" s="4"/>
      <c r="F14" s="4"/>
      <c r="G14" s="9">
        <f>'Predračun - PEŠ'!G216</f>
        <v>0</v>
      </c>
      <c r="H14" s="3"/>
      <c r="I14" s="15"/>
    </row>
    <row r="15" spans="1:9" ht="15.75">
      <c r="B15" s="14"/>
      <c r="C15" s="4"/>
      <c r="D15" s="4"/>
      <c r="E15" s="4"/>
      <c r="F15" s="4"/>
      <c r="G15" s="4"/>
      <c r="H15" s="3"/>
      <c r="I15" s="15"/>
    </row>
    <row r="16" spans="1:9" ht="15.75">
      <c r="B16" s="14" t="s">
        <v>47</v>
      </c>
      <c r="C16" s="4" t="s">
        <v>78</v>
      </c>
      <c r="D16" s="4"/>
      <c r="E16" s="4"/>
      <c r="F16" s="4"/>
      <c r="G16" s="9">
        <v>0</v>
      </c>
      <c r="H16" s="3"/>
      <c r="I16" s="15"/>
    </row>
    <row r="17" spans="2:9" ht="15.75">
      <c r="B17" s="14"/>
      <c r="C17" s="4"/>
      <c r="D17" s="4"/>
      <c r="E17" s="4"/>
      <c r="F17" s="4"/>
      <c r="G17" s="4"/>
      <c r="H17" s="3"/>
      <c r="I17" s="15"/>
    </row>
    <row r="18" spans="2:9" ht="15.75">
      <c r="B18" s="14" t="s">
        <v>59</v>
      </c>
      <c r="C18" s="4" t="s">
        <v>469</v>
      </c>
      <c r="D18" s="4"/>
      <c r="E18" s="4"/>
      <c r="F18" s="4"/>
      <c r="G18" s="9">
        <f>'Predračun - PEŠ'!G325</f>
        <v>0</v>
      </c>
      <c r="H18" s="3"/>
      <c r="I18" s="15"/>
    </row>
    <row r="19" spans="2:9" ht="15.75">
      <c r="B19" s="14"/>
      <c r="C19" s="4"/>
      <c r="D19" s="4"/>
      <c r="E19" s="4"/>
      <c r="F19" s="4"/>
      <c r="G19" s="4"/>
      <c r="H19" s="3"/>
      <c r="I19" s="15"/>
    </row>
    <row r="20" spans="2:9" ht="15.75">
      <c r="B20" s="14" t="s">
        <v>60</v>
      </c>
      <c r="C20" s="4" t="s">
        <v>173</v>
      </c>
      <c r="D20" s="4"/>
      <c r="E20" s="4"/>
      <c r="F20" s="4"/>
      <c r="G20" s="9">
        <f>'Predračun - PEŠ'!G438</f>
        <v>0</v>
      </c>
      <c r="H20" s="3"/>
      <c r="I20" s="15"/>
    </row>
    <row r="21" spans="2:9" ht="15.75">
      <c r="B21" s="14"/>
      <c r="C21" s="4"/>
      <c r="D21" s="4"/>
      <c r="E21" s="4"/>
      <c r="F21" s="4"/>
      <c r="G21" s="9"/>
      <c r="H21" s="3"/>
      <c r="I21" s="15"/>
    </row>
    <row r="22" spans="2:9" ht="15.75">
      <c r="B22" s="14" t="s">
        <v>65</v>
      </c>
      <c r="C22" s="4" t="s">
        <v>317</v>
      </c>
      <c r="D22" s="4"/>
      <c r="E22" s="4"/>
      <c r="F22" s="4"/>
      <c r="G22" s="9">
        <v>0</v>
      </c>
      <c r="H22" s="3"/>
      <c r="I22" s="15"/>
    </row>
    <row r="23" spans="2:9" ht="15.75">
      <c r="B23" s="14"/>
      <c r="C23" s="4"/>
      <c r="D23" s="4"/>
      <c r="E23" s="4"/>
      <c r="F23" s="4"/>
      <c r="G23" s="9"/>
      <c r="H23" s="3"/>
      <c r="I23" s="15"/>
    </row>
    <row r="24" spans="2:9" ht="15.75">
      <c r="B24" s="14" t="s">
        <v>174</v>
      </c>
      <c r="C24" s="4" t="s">
        <v>405</v>
      </c>
      <c r="D24" s="4"/>
      <c r="E24" s="4"/>
      <c r="G24" s="9">
        <v>0</v>
      </c>
      <c r="H24" s="3"/>
      <c r="I24" s="15"/>
    </row>
    <row r="25" spans="2:9" ht="15.75">
      <c r="B25" s="14"/>
      <c r="C25" s="4"/>
      <c r="D25" s="4"/>
      <c r="E25" s="4"/>
      <c r="F25" s="4"/>
      <c r="G25" s="9"/>
      <c r="H25" s="3"/>
      <c r="I25" s="15"/>
    </row>
    <row r="26" spans="2:9" ht="15.75">
      <c r="B26" s="14" t="s">
        <v>412</v>
      </c>
      <c r="C26" s="4" t="s">
        <v>310</v>
      </c>
      <c r="D26" s="4"/>
      <c r="E26" s="4"/>
      <c r="F26" s="4"/>
      <c r="G26" s="9">
        <f>'Predračun - PEŠ'!G507</f>
        <v>0</v>
      </c>
      <c r="H26" s="3"/>
      <c r="I26" s="15"/>
    </row>
    <row r="27" spans="2:9" ht="15.75">
      <c r="B27" s="3"/>
      <c r="C27" s="3"/>
      <c r="D27" s="3"/>
      <c r="E27" s="3"/>
      <c r="F27" s="3"/>
      <c r="G27" s="4"/>
      <c r="H27" s="3"/>
    </row>
    <row r="28" spans="2:9" ht="15.75">
      <c r="B28" s="14" t="s">
        <v>442</v>
      </c>
      <c r="C28" s="4" t="s">
        <v>443</v>
      </c>
      <c r="D28" s="3"/>
      <c r="E28" s="3"/>
      <c r="F28" s="3"/>
      <c r="G28" s="9">
        <f>SUM(G10:G26)*0.05</f>
        <v>0</v>
      </c>
      <c r="H28" s="3"/>
    </row>
    <row r="29" spans="2:9" ht="16.5" thickBot="1">
      <c r="B29" s="6"/>
      <c r="C29" s="6"/>
      <c r="D29" s="6"/>
      <c r="E29" s="6"/>
      <c r="F29" s="6"/>
      <c r="G29" s="7"/>
      <c r="H29" s="3"/>
    </row>
    <row r="30" spans="2:9" ht="15.75">
      <c r="B30" s="3"/>
      <c r="C30" s="3"/>
      <c r="D30" s="3"/>
      <c r="E30" s="3"/>
      <c r="F30" s="3"/>
      <c r="G30" s="4"/>
      <c r="H30" s="3"/>
    </row>
    <row r="31" spans="2:9" ht="15.75">
      <c r="B31" s="3"/>
      <c r="C31" s="3"/>
      <c r="D31" s="3"/>
      <c r="E31" s="3"/>
      <c r="F31" s="3"/>
      <c r="G31" s="4"/>
      <c r="H31" s="3"/>
    </row>
    <row r="32" spans="2:9" ht="15.75">
      <c r="B32" s="3"/>
      <c r="C32" s="4" t="s">
        <v>28</v>
      </c>
      <c r="D32" s="4"/>
      <c r="E32" s="4" t="s">
        <v>79</v>
      </c>
      <c r="F32" s="3"/>
      <c r="G32" s="9">
        <f>SUM(G10:G31)</f>
        <v>0</v>
      </c>
      <c r="H32" s="3"/>
    </row>
    <row r="34" spans="2:7">
      <c r="B34" s="12"/>
      <c r="C34" s="12"/>
      <c r="D34" s="12"/>
      <c r="E34" s="12"/>
      <c r="F34" s="12"/>
      <c r="G34" s="12"/>
    </row>
    <row r="36" spans="2:7" ht="18.75">
      <c r="C36" s="5"/>
      <c r="D36" s="10"/>
      <c r="E36" s="10"/>
      <c r="F36" s="10"/>
      <c r="G36" s="11"/>
    </row>
  </sheetData>
  <sheetProtection algorithmName="SHA-512" hashValue="wnfl1J6lBR9jv7IRRrcW3o28zI44f805fe6iy9gzSRd03mzHEYNhVl3HRdr4og/0gYt3WUwOuzhnc+q6ZZxuKQ==" saltValue="bd652lxJs4T1JjRhkSJaBA==" spinCount="100000" sheet="1" objects="1" scenarios="1" formatColumns="0"/>
  <mergeCells count="2">
    <mergeCell ref="A1:G1"/>
    <mergeCell ref="C2:F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704"/>
  <sheetViews>
    <sheetView view="pageBreakPreview" zoomScale="115" zoomScaleNormal="100" zoomScaleSheetLayoutView="115" workbookViewId="0">
      <selection activeCell="B9" sqref="B9"/>
    </sheetView>
  </sheetViews>
  <sheetFormatPr defaultRowHeight="14.25"/>
  <cols>
    <col min="1" max="1" width="4.85546875" style="780" customWidth="1"/>
    <col min="2" max="2" width="49.7109375" style="780" customWidth="1"/>
    <col min="3" max="3" width="0.28515625" style="780" customWidth="1"/>
    <col min="4" max="4" width="6.7109375" style="781" customWidth="1"/>
    <col min="5" max="5" width="9.140625" style="780"/>
    <col min="6" max="6" width="10.140625" style="522" bestFit="1" customWidth="1"/>
    <col min="7" max="7" width="11.28515625" style="780" bestFit="1" customWidth="1"/>
    <col min="8" max="16384" width="9.140625" style="521"/>
  </cols>
  <sheetData>
    <row r="1" spans="1:7" ht="15.75">
      <c r="A1" s="777" t="s">
        <v>461</v>
      </c>
      <c r="B1" s="777"/>
      <c r="C1" s="777"/>
      <c r="D1" s="777"/>
      <c r="E1" s="777"/>
      <c r="F1" s="776"/>
      <c r="G1" s="777"/>
    </row>
    <row r="2" spans="1:7" ht="15">
      <c r="A2" s="778"/>
      <c r="B2" s="779" t="s">
        <v>471</v>
      </c>
    </row>
    <row r="3" spans="1:7" ht="15">
      <c r="A3" s="778"/>
      <c r="B3" s="779"/>
    </row>
    <row r="4" spans="1:7">
      <c r="A4" s="782"/>
      <c r="B4" s="782"/>
      <c r="C4" s="782"/>
      <c r="D4" s="783"/>
      <c r="E4" s="782"/>
      <c r="F4" s="523"/>
      <c r="G4" s="782"/>
    </row>
    <row r="5" spans="1:7" ht="15">
      <c r="A5" s="784" t="s">
        <v>59</v>
      </c>
      <c r="B5" s="784" t="s">
        <v>472</v>
      </c>
      <c r="C5" s="782"/>
      <c r="D5" s="783"/>
      <c r="E5" s="782"/>
      <c r="F5" s="727"/>
      <c r="G5" s="796"/>
    </row>
    <row r="6" spans="1:7">
      <c r="A6" s="782"/>
      <c r="B6" s="785"/>
      <c r="C6" s="782"/>
      <c r="D6" s="783"/>
      <c r="E6" s="782"/>
      <c r="F6" s="727"/>
      <c r="G6" s="796"/>
    </row>
    <row r="7" spans="1:7">
      <c r="A7" s="782"/>
      <c r="B7" s="785"/>
      <c r="C7" s="782"/>
      <c r="D7" s="783"/>
      <c r="E7" s="782"/>
      <c r="F7" s="727"/>
      <c r="G7" s="796"/>
    </row>
    <row r="8" spans="1:7">
      <c r="A8" s="786" t="s">
        <v>2</v>
      </c>
      <c r="B8" s="787" t="s">
        <v>3</v>
      </c>
      <c r="C8" s="787"/>
      <c r="D8" s="783" t="s">
        <v>4</v>
      </c>
      <c r="E8" s="788" t="s">
        <v>5</v>
      </c>
      <c r="F8" s="524" t="s">
        <v>6</v>
      </c>
      <c r="G8" s="788" t="s">
        <v>7</v>
      </c>
    </row>
    <row r="9" spans="1:7">
      <c r="A9" s="782"/>
      <c r="B9" s="785"/>
      <c r="C9" s="782"/>
      <c r="D9" s="783"/>
      <c r="E9" s="782"/>
      <c r="F9" s="727"/>
      <c r="G9" s="796"/>
    </row>
    <row r="10" spans="1:7">
      <c r="A10" s="782"/>
      <c r="B10" s="785"/>
      <c r="C10" s="782"/>
      <c r="D10" s="783"/>
      <c r="E10" s="782"/>
      <c r="F10" s="727"/>
      <c r="G10" s="796"/>
    </row>
    <row r="11" spans="1:7">
      <c r="A11" s="782" t="s">
        <v>69</v>
      </c>
      <c r="B11" s="785" t="s">
        <v>99</v>
      </c>
      <c r="C11" s="782"/>
      <c r="D11" s="783"/>
      <c r="E11" s="782"/>
      <c r="F11" s="727"/>
      <c r="G11" s="796"/>
    </row>
    <row r="12" spans="1:7">
      <c r="A12" s="782"/>
      <c r="B12" s="785" t="s">
        <v>100</v>
      </c>
      <c r="C12" s="782"/>
      <c r="D12" s="783" t="s">
        <v>12</v>
      </c>
      <c r="E12" s="782">
        <v>22</v>
      </c>
      <c r="F12" s="727"/>
      <c r="G12" s="796">
        <f>E12*F12</f>
        <v>0</v>
      </c>
    </row>
    <row r="13" spans="1:7">
      <c r="A13" s="782"/>
      <c r="B13" s="785"/>
      <c r="C13" s="782"/>
      <c r="D13" s="783"/>
      <c r="E13" s="782"/>
      <c r="F13" s="727"/>
      <c r="G13" s="796"/>
    </row>
    <row r="14" spans="1:7">
      <c r="A14" s="783" t="s">
        <v>70</v>
      </c>
      <c r="B14" s="785" t="s">
        <v>101</v>
      </c>
      <c r="C14" s="782"/>
      <c r="D14" s="783"/>
      <c r="E14" s="782"/>
      <c r="F14" s="727"/>
      <c r="G14" s="796"/>
    </row>
    <row r="15" spans="1:7" ht="15">
      <c r="A15" s="789"/>
      <c r="B15" s="785" t="s">
        <v>267</v>
      </c>
      <c r="C15" s="782"/>
      <c r="D15" s="783"/>
      <c r="E15" s="782"/>
      <c r="F15" s="727"/>
      <c r="G15" s="796"/>
    </row>
    <row r="16" spans="1:7" ht="15.75">
      <c r="A16" s="790"/>
      <c r="B16" s="785" t="s">
        <v>268</v>
      </c>
      <c r="C16" s="782"/>
      <c r="D16" s="783" t="s">
        <v>12</v>
      </c>
      <c r="E16" s="782">
        <v>22</v>
      </c>
      <c r="F16" s="727"/>
      <c r="G16" s="796">
        <f>E16*F16</f>
        <v>0</v>
      </c>
    </row>
    <row r="17" spans="1:7" ht="15">
      <c r="A17" s="789"/>
      <c r="B17" s="785"/>
      <c r="C17" s="782"/>
      <c r="D17" s="783"/>
      <c r="E17" s="782"/>
      <c r="F17" s="727"/>
      <c r="G17" s="796"/>
    </row>
    <row r="18" spans="1:7">
      <c r="A18" s="782" t="s">
        <v>71</v>
      </c>
      <c r="B18" s="785" t="s">
        <v>269</v>
      </c>
      <c r="C18" s="782"/>
      <c r="D18" s="783" t="s">
        <v>12</v>
      </c>
      <c r="E18" s="782">
        <v>2</v>
      </c>
      <c r="F18" s="727"/>
      <c r="G18" s="796">
        <f>E18*F18</f>
        <v>0</v>
      </c>
    </row>
    <row r="19" spans="1:7">
      <c r="A19" s="783"/>
      <c r="B19" s="785"/>
      <c r="C19" s="782"/>
      <c r="D19" s="783"/>
      <c r="E19" s="782"/>
      <c r="F19" s="727"/>
      <c r="G19" s="796"/>
    </row>
    <row r="20" spans="1:7">
      <c r="A20" s="782" t="s">
        <v>72</v>
      </c>
      <c r="B20" s="785" t="s">
        <v>270</v>
      </c>
      <c r="C20" s="782"/>
      <c r="D20" s="780"/>
    </row>
    <row r="21" spans="1:7" ht="15">
      <c r="A21" s="782"/>
      <c r="B21" s="785" t="s">
        <v>271</v>
      </c>
      <c r="C21" s="782"/>
      <c r="D21" s="783"/>
      <c r="E21" s="782"/>
      <c r="F21" s="727"/>
      <c r="G21" s="796"/>
    </row>
    <row r="22" spans="1:7">
      <c r="A22" s="782"/>
      <c r="B22" s="785" t="s">
        <v>457</v>
      </c>
      <c r="C22" s="782"/>
      <c r="D22" s="783" t="s">
        <v>12</v>
      </c>
      <c r="E22" s="782">
        <v>11</v>
      </c>
      <c r="F22" s="727"/>
      <c r="G22" s="796">
        <f t="shared" ref="G22" si="0">E22*F22</f>
        <v>0</v>
      </c>
    </row>
    <row r="23" spans="1:7">
      <c r="A23" s="782"/>
      <c r="B23" s="785"/>
      <c r="C23" s="782"/>
      <c r="D23" s="783"/>
      <c r="E23" s="782"/>
      <c r="F23" s="727"/>
      <c r="G23" s="796"/>
    </row>
    <row r="24" spans="1:7">
      <c r="A24" s="782" t="s">
        <v>73</v>
      </c>
      <c r="B24" s="785" t="s">
        <v>272</v>
      </c>
      <c r="C24" s="782"/>
      <c r="D24" s="780"/>
    </row>
    <row r="25" spans="1:7">
      <c r="A25" s="782"/>
      <c r="B25" s="785" t="s">
        <v>273</v>
      </c>
      <c r="C25" s="782"/>
      <c r="D25" s="783"/>
      <c r="E25" s="782"/>
      <c r="F25" s="727"/>
      <c r="G25" s="796"/>
    </row>
    <row r="26" spans="1:7">
      <c r="A26" s="782"/>
      <c r="B26" s="785" t="s">
        <v>274</v>
      </c>
      <c r="C26" s="782"/>
      <c r="D26" s="783" t="s">
        <v>12</v>
      </c>
      <c r="E26" s="782">
        <v>5</v>
      </c>
      <c r="F26" s="727"/>
      <c r="G26" s="796">
        <f>E26*F26</f>
        <v>0</v>
      </c>
    </row>
    <row r="27" spans="1:7">
      <c r="A27" s="782"/>
      <c r="B27" s="785"/>
      <c r="C27" s="782"/>
      <c r="D27" s="783"/>
      <c r="E27" s="782"/>
      <c r="F27" s="727"/>
      <c r="G27" s="796"/>
    </row>
    <row r="28" spans="1:7">
      <c r="A28" s="782" t="s">
        <v>74</v>
      </c>
      <c r="B28" s="785" t="s">
        <v>275</v>
      </c>
      <c r="C28" s="782"/>
      <c r="D28" s="783"/>
      <c r="E28" s="782"/>
      <c r="F28" s="727"/>
      <c r="G28" s="796"/>
    </row>
    <row r="29" spans="1:7">
      <c r="A29" s="782"/>
      <c r="B29" s="785" t="s">
        <v>276</v>
      </c>
      <c r="C29" s="782"/>
      <c r="D29" s="783"/>
      <c r="E29" s="782"/>
      <c r="F29" s="727"/>
      <c r="G29" s="796"/>
    </row>
    <row r="30" spans="1:7">
      <c r="A30" s="782"/>
      <c r="B30" s="785" t="s">
        <v>277</v>
      </c>
      <c r="C30" s="782"/>
      <c r="D30" s="783" t="s">
        <v>12</v>
      </c>
      <c r="E30" s="782">
        <v>4</v>
      </c>
      <c r="F30" s="727"/>
      <c r="G30" s="796">
        <f t="shared" ref="G30:G44" si="1">E30*F30</f>
        <v>0</v>
      </c>
    </row>
    <row r="31" spans="1:7">
      <c r="A31" s="782"/>
      <c r="B31" s="785"/>
      <c r="C31" s="782"/>
      <c r="D31" s="783"/>
      <c r="E31" s="782"/>
      <c r="F31" s="727"/>
      <c r="G31" s="796"/>
    </row>
    <row r="32" spans="1:7">
      <c r="A32" s="782" t="s">
        <v>75</v>
      </c>
      <c r="B32" s="785" t="s">
        <v>278</v>
      </c>
      <c r="C32" s="782"/>
      <c r="D32" s="783"/>
      <c r="E32" s="782"/>
      <c r="F32" s="727"/>
      <c r="G32" s="796"/>
    </row>
    <row r="33" spans="1:7">
      <c r="A33" s="782"/>
      <c r="B33" s="785" t="s">
        <v>279</v>
      </c>
      <c r="C33" s="782"/>
      <c r="D33" s="783" t="s">
        <v>12</v>
      </c>
      <c r="E33" s="782">
        <v>2</v>
      </c>
      <c r="F33" s="727"/>
      <c r="G33" s="796">
        <f t="shared" si="1"/>
        <v>0</v>
      </c>
    </row>
    <row r="34" spans="1:7">
      <c r="A34" s="782"/>
      <c r="B34" s="785"/>
      <c r="C34" s="782"/>
      <c r="D34" s="783"/>
      <c r="E34" s="782"/>
      <c r="F34" s="727"/>
      <c r="G34" s="796"/>
    </row>
    <row r="35" spans="1:7">
      <c r="A35" s="782" t="s">
        <v>76</v>
      </c>
      <c r="B35" s="785" t="s">
        <v>281</v>
      </c>
      <c r="C35" s="782"/>
      <c r="D35" s="783"/>
      <c r="E35" s="782"/>
      <c r="F35" s="727"/>
      <c r="G35" s="796"/>
    </row>
    <row r="36" spans="1:7">
      <c r="A36" s="782"/>
      <c r="B36" s="785" t="s">
        <v>280</v>
      </c>
      <c r="C36" s="782"/>
      <c r="D36" s="783" t="s">
        <v>12</v>
      </c>
      <c r="E36" s="782">
        <v>1</v>
      </c>
      <c r="F36" s="727"/>
      <c r="G36" s="796">
        <f t="shared" si="1"/>
        <v>0</v>
      </c>
    </row>
    <row r="37" spans="1:7">
      <c r="A37" s="782"/>
      <c r="B37" s="785"/>
      <c r="C37" s="782"/>
      <c r="D37" s="783"/>
      <c r="E37" s="782"/>
      <c r="F37" s="727"/>
      <c r="G37" s="796"/>
    </row>
    <row r="38" spans="1:7">
      <c r="A38" s="782" t="s">
        <v>102</v>
      </c>
      <c r="B38" s="785" t="s">
        <v>282</v>
      </c>
      <c r="C38" s="782"/>
      <c r="D38" s="783"/>
      <c r="E38" s="782"/>
      <c r="F38" s="727"/>
      <c r="G38" s="796"/>
    </row>
    <row r="39" spans="1:7">
      <c r="A39" s="782"/>
      <c r="B39" s="785" t="s">
        <v>283</v>
      </c>
      <c r="C39" s="782"/>
      <c r="D39" s="783" t="s">
        <v>12</v>
      </c>
      <c r="E39" s="782">
        <v>1</v>
      </c>
      <c r="F39" s="727"/>
      <c r="G39" s="796">
        <f t="shared" si="1"/>
        <v>0</v>
      </c>
    </row>
    <row r="40" spans="1:7">
      <c r="A40" s="782"/>
      <c r="B40" s="785"/>
      <c r="C40" s="782"/>
      <c r="D40" s="783"/>
      <c r="E40" s="782"/>
      <c r="F40" s="727"/>
      <c r="G40" s="796"/>
    </row>
    <row r="41" spans="1:7">
      <c r="A41" s="782" t="s">
        <v>284</v>
      </c>
      <c r="B41" s="785" t="s">
        <v>458</v>
      </c>
      <c r="C41" s="782"/>
      <c r="D41" s="783"/>
      <c r="E41" s="782"/>
      <c r="F41" s="727"/>
      <c r="G41" s="796"/>
    </row>
    <row r="42" spans="1:7">
      <c r="A42" s="782"/>
      <c r="B42" s="785" t="s">
        <v>459</v>
      </c>
      <c r="C42" s="782"/>
      <c r="D42" s="783" t="s">
        <v>12</v>
      </c>
      <c r="E42" s="782">
        <v>5</v>
      </c>
      <c r="F42" s="727"/>
      <c r="G42" s="796">
        <f t="shared" si="1"/>
        <v>0</v>
      </c>
    </row>
    <row r="43" spans="1:7">
      <c r="A43" s="782"/>
      <c r="B43" s="785"/>
      <c r="C43" s="782"/>
      <c r="D43" s="783"/>
      <c r="E43" s="782"/>
      <c r="F43" s="727"/>
      <c r="G43" s="796"/>
    </row>
    <row r="44" spans="1:7">
      <c r="A44" s="782" t="s">
        <v>286</v>
      </c>
      <c r="B44" s="785" t="s">
        <v>285</v>
      </c>
      <c r="C44" s="782"/>
      <c r="D44" s="783" t="s">
        <v>12</v>
      </c>
      <c r="E44" s="782">
        <v>3</v>
      </c>
      <c r="F44" s="727"/>
      <c r="G44" s="796">
        <f t="shared" si="1"/>
        <v>0</v>
      </c>
    </row>
    <row r="45" spans="1:7" ht="15">
      <c r="A45" s="791"/>
      <c r="B45" s="785"/>
      <c r="C45" s="782"/>
      <c r="D45" s="783"/>
      <c r="E45" s="782"/>
      <c r="F45" s="727"/>
      <c r="G45" s="796"/>
    </row>
    <row r="46" spans="1:7">
      <c r="A46" s="782" t="s">
        <v>287</v>
      </c>
      <c r="B46" s="785" t="s">
        <v>133</v>
      </c>
      <c r="C46" s="782"/>
      <c r="D46" s="783"/>
      <c r="E46" s="782"/>
      <c r="F46" s="727"/>
      <c r="G46" s="796"/>
    </row>
    <row r="47" spans="1:7">
      <c r="A47" s="782"/>
      <c r="B47" s="785" t="s">
        <v>134</v>
      </c>
      <c r="C47" s="782"/>
      <c r="E47" s="782"/>
      <c r="F47" s="727"/>
      <c r="G47" s="796"/>
    </row>
    <row r="48" spans="1:7" ht="15">
      <c r="A48" s="782"/>
      <c r="B48" s="785" t="s">
        <v>135</v>
      </c>
      <c r="C48" s="782"/>
      <c r="D48" s="783" t="s">
        <v>9</v>
      </c>
      <c r="E48" s="782">
        <v>240</v>
      </c>
      <c r="F48" s="727"/>
      <c r="G48" s="796">
        <f t="shared" ref="G48" si="2">E48*F48</f>
        <v>0</v>
      </c>
    </row>
    <row r="49" spans="1:7">
      <c r="A49" s="782"/>
      <c r="B49" s="785"/>
      <c r="C49" s="782"/>
      <c r="D49" s="783"/>
      <c r="E49" s="782"/>
      <c r="F49" s="727"/>
      <c r="G49" s="796"/>
    </row>
    <row r="50" spans="1:7">
      <c r="A50" s="782" t="s">
        <v>288</v>
      </c>
      <c r="B50" s="785" t="s">
        <v>136</v>
      </c>
      <c r="C50" s="782"/>
      <c r="D50" s="783"/>
      <c r="E50" s="782"/>
      <c r="F50" s="727"/>
      <c r="G50" s="796"/>
    </row>
    <row r="51" spans="1:7">
      <c r="A51" s="782"/>
      <c r="B51" s="785" t="s">
        <v>137</v>
      </c>
      <c r="C51" s="782"/>
      <c r="D51" s="783" t="s">
        <v>15</v>
      </c>
      <c r="E51" s="782">
        <v>105</v>
      </c>
      <c r="F51" s="727"/>
      <c r="G51" s="796">
        <f t="shared" ref="G51" si="3">E51*F51</f>
        <v>0</v>
      </c>
    </row>
    <row r="52" spans="1:7">
      <c r="A52" s="782"/>
      <c r="B52" s="785"/>
      <c r="C52" s="782"/>
      <c r="D52" s="783"/>
      <c r="E52" s="782"/>
      <c r="F52" s="727"/>
      <c r="G52" s="796"/>
    </row>
    <row r="53" spans="1:7">
      <c r="A53" s="786" t="s">
        <v>2</v>
      </c>
      <c r="B53" s="787" t="s">
        <v>3</v>
      </c>
      <c r="C53" s="787"/>
      <c r="D53" s="783" t="s">
        <v>4</v>
      </c>
      <c r="E53" s="788" t="s">
        <v>5</v>
      </c>
      <c r="F53" s="524" t="s">
        <v>6</v>
      </c>
      <c r="G53" s="788" t="s">
        <v>7</v>
      </c>
    </row>
    <row r="54" spans="1:7">
      <c r="A54" s="782"/>
      <c r="B54" s="785"/>
      <c r="C54" s="782"/>
      <c r="D54" s="783"/>
      <c r="E54" s="782"/>
      <c r="F54" s="727"/>
      <c r="G54" s="796"/>
    </row>
    <row r="55" spans="1:7">
      <c r="A55" s="782"/>
      <c r="B55" s="785"/>
      <c r="C55" s="782"/>
      <c r="D55" s="783"/>
      <c r="E55" s="782"/>
      <c r="F55" s="727"/>
      <c r="G55" s="796"/>
    </row>
    <row r="56" spans="1:7">
      <c r="A56" s="782" t="s">
        <v>290</v>
      </c>
      <c r="B56" s="785" t="s">
        <v>289</v>
      </c>
      <c r="C56" s="782"/>
      <c r="D56" s="783"/>
      <c r="E56" s="782"/>
      <c r="F56" s="727"/>
      <c r="G56" s="796"/>
    </row>
    <row r="57" spans="1:7">
      <c r="A57" s="782"/>
      <c r="B57" s="780" t="s">
        <v>210</v>
      </c>
      <c r="D57" s="783" t="s">
        <v>15</v>
      </c>
      <c r="E57" s="780">
        <v>12</v>
      </c>
      <c r="G57" s="796">
        <f t="shared" ref="G57:G60" si="4">E57*F57</f>
        <v>0</v>
      </c>
    </row>
    <row r="58" spans="1:7">
      <c r="A58" s="782"/>
      <c r="B58" s="785"/>
      <c r="C58" s="782"/>
      <c r="D58" s="783"/>
      <c r="E58" s="782"/>
      <c r="F58" s="727"/>
      <c r="G58" s="796"/>
    </row>
    <row r="59" spans="1:7">
      <c r="A59" s="782" t="s">
        <v>291</v>
      </c>
      <c r="B59" s="785" t="s">
        <v>211</v>
      </c>
      <c r="C59" s="782"/>
      <c r="D59" s="783"/>
      <c r="E59" s="782"/>
      <c r="F59" s="727"/>
      <c r="G59" s="796"/>
    </row>
    <row r="60" spans="1:7">
      <c r="A60" s="782"/>
      <c r="B60" s="785" t="s">
        <v>212</v>
      </c>
      <c r="C60" s="782"/>
      <c r="D60" s="783" t="s">
        <v>9</v>
      </c>
      <c r="E60" s="782">
        <v>0</v>
      </c>
      <c r="F60" s="727"/>
      <c r="G60" s="796">
        <f t="shared" si="4"/>
        <v>0</v>
      </c>
    </row>
    <row r="61" spans="1:7">
      <c r="A61" s="782"/>
      <c r="B61" s="785"/>
      <c r="C61" s="782"/>
      <c r="D61" s="783"/>
      <c r="E61" s="782"/>
      <c r="F61" s="727"/>
      <c r="G61" s="796"/>
    </row>
    <row r="62" spans="1:7">
      <c r="A62" s="782" t="s">
        <v>295</v>
      </c>
      <c r="B62" s="785" t="s">
        <v>292</v>
      </c>
      <c r="C62" s="782"/>
      <c r="D62" s="783"/>
      <c r="E62" s="782"/>
      <c r="F62" s="727"/>
      <c r="G62" s="796"/>
    </row>
    <row r="63" spans="1:7" ht="15">
      <c r="A63" s="782"/>
      <c r="B63" s="785" t="s">
        <v>293</v>
      </c>
      <c r="C63" s="782"/>
      <c r="D63" s="783"/>
      <c r="E63" s="782"/>
      <c r="F63" s="727"/>
      <c r="G63" s="796"/>
    </row>
    <row r="64" spans="1:7">
      <c r="A64" s="782"/>
      <c r="B64" s="785" t="s">
        <v>294</v>
      </c>
      <c r="C64" s="782"/>
      <c r="D64" s="783" t="s">
        <v>9</v>
      </c>
      <c r="E64" s="782">
        <v>0</v>
      </c>
      <c r="F64" s="727"/>
      <c r="G64" s="796">
        <f>E64*F64</f>
        <v>0</v>
      </c>
    </row>
    <row r="65" spans="1:7">
      <c r="A65" s="782"/>
      <c r="B65" s="785"/>
      <c r="C65" s="782"/>
      <c r="D65" s="783"/>
      <c r="E65" s="782"/>
      <c r="F65" s="727"/>
      <c r="G65" s="796"/>
    </row>
    <row r="66" spans="1:7">
      <c r="A66" s="782" t="s">
        <v>460</v>
      </c>
      <c r="B66" s="785" t="s">
        <v>296</v>
      </c>
      <c r="C66" s="782"/>
      <c r="D66" s="783"/>
      <c r="E66" s="782"/>
      <c r="F66" s="727"/>
      <c r="G66" s="796"/>
    </row>
    <row r="67" spans="1:7">
      <c r="A67" s="782"/>
      <c r="B67" s="785" t="s">
        <v>297</v>
      </c>
      <c r="C67" s="782"/>
      <c r="D67" s="783" t="s">
        <v>9</v>
      </c>
      <c r="E67" s="782">
        <v>0</v>
      </c>
      <c r="F67" s="727"/>
      <c r="G67" s="802">
        <f>E67*F67</f>
        <v>0</v>
      </c>
    </row>
    <row r="68" spans="1:7">
      <c r="A68" s="782"/>
      <c r="B68" s="785"/>
      <c r="C68" s="782"/>
      <c r="D68" s="783"/>
      <c r="E68" s="782"/>
      <c r="F68" s="727"/>
      <c r="G68" s="802"/>
    </row>
    <row r="69" spans="1:7">
      <c r="A69" s="782"/>
      <c r="B69" s="785"/>
      <c r="C69" s="782"/>
      <c r="D69" s="783"/>
      <c r="E69" s="782"/>
      <c r="F69" s="727"/>
      <c r="G69" s="796"/>
    </row>
    <row r="70" spans="1:7" ht="15">
      <c r="A70" s="782"/>
      <c r="B70" s="785" t="s">
        <v>28</v>
      </c>
      <c r="C70" s="782"/>
      <c r="D70" s="783"/>
      <c r="E70" s="782"/>
      <c r="F70" s="727"/>
      <c r="G70" s="803">
        <f>SUM(G12:G69)</f>
        <v>0</v>
      </c>
    </row>
    <row r="71" spans="1:7">
      <c r="A71" s="782"/>
      <c r="B71" s="785"/>
      <c r="C71" s="782"/>
      <c r="D71" s="783"/>
      <c r="E71" s="782"/>
      <c r="F71" s="727"/>
      <c r="G71" s="796"/>
    </row>
    <row r="72" spans="1:7">
      <c r="A72" s="782"/>
      <c r="B72" s="785"/>
      <c r="C72" s="782"/>
      <c r="D72" s="783"/>
      <c r="E72" s="782"/>
      <c r="F72" s="727"/>
      <c r="G72" s="796"/>
    </row>
    <row r="73" spans="1:7">
      <c r="A73" s="782"/>
      <c r="B73" s="785"/>
      <c r="C73" s="782"/>
      <c r="D73" s="783"/>
      <c r="E73" s="782"/>
      <c r="F73" s="727"/>
      <c r="G73" s="796"/>
    </row>
    <row r="74" spans="1:7">
      <c r="A74" s="782"/>
      <c r="B74" s="785"/>
      <c r="C74" s="782"/>
      <c r="D74" s="783"/>
      <c r="E74" s="782"/>
      <c r="F74" s="727"/>
      <c r="G74" s="796"/>
    </row>
    <row r="75" spans="1:7">
      <c r="A75" s="782"/>
      <c r="B75" s="785"/>
      <c r="C75" s="782"/>
      <c r="D75" s="783"/>
      <c r="E75" s="782"/>
      <c r="F75" s="727"/>
      <c r="G75" s="796"/>
    </row>
    <row r="76" spans="1:7">
      <c r="A76" s="782"/>
      <c r="B76" s="785"/>
      <c r="C76" s="782"/>
      <c r="D76" s="783"/>
      <c r="E76" s="782"/>
      <c r="F76" s="727"/>
      <c r="G76" s="796"/>
    </row>
    <row r="77" spans="1:7">
      <c r="A77" s="782"/>
      <c r="B77" s="785"/>
      <c r="C77" s="782"/>
      <c r="D77" s="783"/>
      <c r="E77" s="782"/>
      <c r="F77" s="727"/>
      <c r="G77" s="796"/>
    </row>
    <row r="78" spans="1:7">
      <c r="A78" s="782"/>
      <c r="B78" s="785"/>
      <c r="C78" s="782"/>
      <c r="D78" s="783"/>
      <c r="E78" s="782"/>
      <c r="F78" s="727"/>
      <c r="G78" s="796"/>
    </row>
    <row r="79" spans="1:7">
      <c r="A79" s="782"/>
      <c r="B79" s="785"/>
      <c r="C79" s="782"/>
      <c r="D79" s="783"/>
      <c r="E79" s="782"/>
      <c r="F79" s="727"/>
      <c r="G79" s="796"/>
    </row>
    <row r="80" spans="1:7">
      <c r="A80" s="782"/>
      <c r="B80" s="785"/>
      <c r="C80" s="782"/>
      <c r="D80" s="783"/>
      <c r="E80" s="782"/>
      <c r="F80" s="727"/>
      <c r="G80" s="796"/>
    </row>
    <row r="81" spans="1:7">
      <c r="A81" s="782"/>
      <c r="B81" s="785"/>
      <c r="C81" s="782"/>
      <c r="D81" s="783"/>
      <c r="E81" s="782"/>
      <c r="F81" s="727"/>
      <c r="G81" s="796"/>
    </row>
    <row r="82" spans="1:7">
      <c r="A82" s="782"/>
      <c r="B82" s="785"/>
      <c r="C82" s="782"/>
      <c r="D82" s="783"/>
      <c r="E82" s="782"/>
      <c r="F82" s="727"/>
      <c r="G82" s="796"/>
    </row>
    <row r="83" spans="1:7">
      <c r="A83" s="782"/>
      <c r="B83" s="785"/>
      <c r="C83" s="782"/>
      <c r="D83" s="783"/>
      <c r="E83" s="782"/>
      <c r="F83" s="727"/>
      <c r="G83" s="796"/>
    </row>
    <row r="84" spans="1:7">
      <c r="A84" s="782"/>
      <c r="B84" s="785"/>
      <c r="C84" s="782"/>
      <c r="D84" s="783"/>
      <c r="E84" s="782"/>
      <c r="F84" s="727"/>
      <c r="G84" s="796"/>
    </row>
    <row r="85" spans="1:7">
      <c r="A85" s="782"/>
      <c r="B85" s="785"/>
      <c r="C85" s="782"/>
      <c r="D85" s="783"/>
      <c r="E85" s="782"/>
      <c r="F85" s="727"/>
      <c r="G85" s="796"/>
    </row>
    <row r="86" spans="1:7">
      <c r="A86" s="782"/>
      <c r="B86" s="785"/>
      <c r="C86" s="782"/>
      <c r="D86" s="783"/>
      <c r="E86" s="782"/>
      <c r="F86" s="727"/>
      <c r="G86" s="796"/>
    </row>
    <row r="87" spans="1:7">
      <c r="A87" s="782"/>
      <c r="B87" s="785"/>
      <c r="C87" s="782"/>
      <c r="D87" s="783"/>
      <c r="E87" s="782"/>
      <c r="F87" s="727"/>
      <c r="G87" s="796"/>
    </row>
    <row r="88" spans="1:7">
      <c r="A88" s="782"/>
      <c r="B88" s="785"/>
      <c r="C88" s="782"/>
      <c r="D88" s="783"/>
      <c r="E88" s="782"/>
      <c r="F88" s="727"/>
      <c r="G88" s="796"/>
    </row>
    <row r="89" spans="1:7">
      <c r="A89" s="782"/>
      <c r="B89" s="785"/>
      <c r="C89" s="782"/>
      <c r="D89" s="783"/>
      <c r="E89" s="782"/>
      <c r="F89" s="727"/>
      <c r="G89" s="796"/>
    </row>
    <row r="90" spans="1:7">
      <c r="A90" s="782"/>
      <c r="B90" s="785"/>
      <c r="C90" s="782"/>
      <c r="D90" s="783"/>
      <c r="E90" s="782"/>
      <c r="F90" s="727"/>
      <c r="G90" s="796"/>
    </row>
    <row r="91" spans="1:7">
      <c r="A91" s="782"/>
      <c r="B91" s="785"/>
      <c r="C91" s="782"/>
      <c r="D91" s="783"/>
      <c r="E91" s="782"/>
      <c r="F91" s="727"/>
      <c r="G91" s="796"/>
    </row>
    <row r="92" spans="1:7">
      <c r="A92" s="782"/>
      <c r="B92" s="785"/>
      <c r="C92" s="782"/>
      <c r="D92" s="783"/>
      <c r="E92" s="782"/>
      <c r="F92" s="727"/>
      <c r="G92" s="796"/>
    </row>
    <row r="93" spans="1:7">
      <c r="A93" s="782"/>
      <c r="B93" s="785"/>
      <c r="C93" s="782"/>
      <c r="D93" s="783"/>
      <c r="E93" s="782"/>
      <c r="F93" s="727"/>
      <c r="G93" s="796"/>
    </row>
    <row r="94" spans="1:7">
      <c r="A94" s="782"/>
      <c r="B94" s="785"/>
      <c r="C94" s="782"/>
      <c r="D94" s="783"/>
      <c r="E94" s="782"/>
      <c r="F94" s="727"/>
      <c r="G94" s="796"/>
    </row>
    <row r="95" spans="1:7">
      <c r="A95" s="782"/>
      <c r="B95" s="785"/>
      <c r="C95" s="782"/>
      <c r="D95" s="783"/>
      <c r="E95" s="782"/>
      <c r="F95" s="727"/>
      <c r="G95" s="796"/>
    </row>
    <row r="96" spans="1:7">
      <c r="A96" s="782"/>
      <c r="B96" s="785"/>
      <c r="C96" s="782"/>
      <c r="D96" s="783"/>
      <c r="E96" s="782"/>
      <c r="F96" s="727"/>
      <c r="G96" s="796"/>
    </row>
    <row r="97" spans="1:7">
      <c r="A97" s="782"/>
      <c r="B97" s="785"/>
      <c r="C97" s="782"/>
      <c r="D97" s="783"/>
      <c r="E97" s="782"/>
      <c r="F97" s="727"/>
      <c r="G97" s="796"/>
    </row>
    <row r="98" spans="1:7">
      <c r="A98" s="782"/>
      <c r="B98" s="785"/>
      <c r="C98" s="782"/>
      <c r="D98" s="783"/>
      <c r="E98" s="782"/>
      <c r="F98" s="727"/>
      <c r="G98" s="796"/>
    </row>
    <row r="99" spans="1:7">
      <c r="A99" s="782"/>
      <c r="B99" s="785"/>
      <c r="C99" s="782"/>
      <c r="D99" s="783"/>
      <c r="E99" s="782"/>
      <c r="F99" s="727"/>
      <c r="G99" s="796"/>
    </row>
    <row r="100" spans="1:7">
      <c r="A100" s="782"/>
      <c r="B100" s="785"/>
      <c r="C100" s="782"/>
      <c r="D100" s="783"/>
      <c r="E100" s="782"/>
      <c r="F100" s="727"/>
      <c r="G100" s="796"/>
    </row>
    <row r="101" spans="1:7">
      <c r="A101" s="782"/>
      <c r="B101" s="785"/>
      <c r="C101" s="782"/>
      <c r="D101" s="783"/>
      <c r="E101" s="782"/>
      <c r="F101" s="727"/>
      <c r="G101" s="796"/>
    </row>
    <row r="102" spans="1:7">
      <c r="A102" s="782"/>
      <c r="B102" s="785"/>
      <c r="C102" s="782"/>
      <c r="D102" s="783"/>
      <c r="E102" s="782"/>
      <c r="F102" s="727"/>
      <c r="G102" s="796"/>
    </row>
    <row r="103" spans="1:7">
      <c r="A103" s="782"/>
      <c r="B103" s="785"/>
      <c r="C103" s="782"/>
      <c r="D103" s="783"/>
      <c r="E103" s="782"/>
      <c r="F103" s="727"/>
      <c r="G103" s="796"/>
    </row>
    <row r="104" spans="1:7">
      <c r="A104" s="782"/>
      <c r="B104" s="785"/>
      <c r="C104" s="782"/>
      <c r="D104" s="783"/>
      <c r="E104" s="782"/>
      <c r="F104" s="727"/>
      <c r="G104" s="796"/>
    </row>
    <row r="105" spans="1:7">
      <c r="A105" s="782"/>
      <c r="B105" s="785"/>
      <c r="C105" s="782"/>
      <c r="D105" s="783"/>
      <c r="E105" s="782"/>
      <c r="F105" s="727"/>
      <c r="G105" s="796"/>
    </row>
    <row r="106" spans="1:7">
      <c r="A106" s="782"/>
      <c r="B106" s="785"/>
      <c r="C106" s="782"/>
      <c r="D106" s="783"/>
      <c r="E106" s="782"/>
      <c r="F106" s="727"/>
      <c r="G106" s="796"/>
    </row>
    <row r="107" spans="1:7">
      <c r="A107" s="782"/>
      <c r="B107" s="785"/>
      <c r="C107" s="782"/>
      <c r="D107" s="783"/>
      <c r="E107" s="782"/>
      <c r="F107" s="727"/>
      <c r="G107" s="796"/>
    </row>
    <row r="108" spans="1:7" s="728" customFormat="1" ht="15">
      <c r="A108" s="784"/>
      <c r="B108" s="792"/>
      <c r="C108" s="785"/>
      <c r="D108" s="783"/>
      <c r="E108" s="785"/>
      <c r="F108" s="729"/>
      <c r="G108" s="785"/>
    </row>
    <row r="109" spans="1:7" s="728" customFormat="1">
      <c r="A109" s="785"/>
      <c r="B109" s="793"/>
      <c r="C109" s="785"/>
      <c r="D109" s="783"/>
      <c r="E109" s="785"/>
      <c r="F109" s="729"/>
      <c r="G109" s="785"/>
    </row>
    <row r="110" spans="1:7" s="728" customFormat="1">
      <c r="A110" s="785"/>
      <c r="B110" s="793"/>
      <c r="C110" s="785"/>
      <c r="D110" s="783"/>
      <c r="E110" s="785"/>
      <c r="F110" s="729"/>
      <c r="G110" s="785"/>
    </row>
    <row r="111" spans="1:7" s="728" customFormat="1" ht="15">
      <c r="A111" s="784"/>
      <c r="B111" s="792"/>
      <c r="C111" s="785"/>
      <c r="D111" s="783"/>
      <c r="E111" s="785"/>
      <c r="F111" s="729"/>
      <c r="G111" s="785"/>
    </row>
    <row r="112" spans="1:7" s="728" customFormat="1">
      <c r="A112" s="794"/>
      <c r="B112" s="793"/>
      <c r="C112" s="785"/>
      <c r="D112" s="783"/>
      <c r="E112" s="785"/>
      <c r="F112" s="729"/>
      <c r="G112" s="785"/>
    </row>
    <row r="113" spans="1:7" s="728" customFormat="1">
      <c r="A113" s="794"/>
      <c r="B113" s="793"/>
      <c r="C113" s="785"/>
      <c r="D113" s="783"/>
      <c r="E113" s="785"/>
      <c r="F113" s="729"/>
      <c r="G113" s="785"/>
    </row>
    <row r="114" spans="1:7" s="728" customFormat="1">
      <c r="A114" s="795"/>
      <c r="B114" s="783"/>
      <c r="C114" s="783"/>
      <c r="D114" s="783"/>
      <c r="E114" s="796"/>
      <c r="F114" s="727"/>
      <c r="G114" s="796"/>
    </row>
    <row r="115" spans="1:7" s="728" customFormat="1">
      <c r="A115" s="785"/>
      <c r="B115" s="793"/>
      <c r="C115" s="785"/>
      <c r="D115" s="783"/>
      <c r="E115" s="785"/>
      <c r="F115" s="729"/>
      <c r="G115" s="785"/>
    </row>
    <row r="116" spans="1:7" s="728" customFormat="1">
      <c r="A116" s="785"/>
      <c r="B116" s="793"/>
      <c r="C116" s="785"/>
      <c r="D116" s="783"/>
      <c r="E116" s="785"/>
      <c r="F116" s="729"/>
      <c r="G116" s="785"/>
    </row>
    <row r="117" spans="1:7" s="728" customFormat="1">
      <c r="A117" s="785"/>
      <c r="B117" s="793"/>
      <c r="C117" s="785"/>
      <c r="D117" s="783"/>
      <c r="E117" s="785"/>
      <c r="F117" s="729"/>
      <c r="G117" s="785"/>
    </row>
    <row r="118" spans="1:7" s="728" customFormat="1" ht="15">
      <c r="A118" s="785"/>
      <c r="B118" s="785"/>
      <c r="C118" s="785"/>
      <c r="D118" s="797"/>
      <c r="E118" s="785"/>
      <c r="F118" s="729"/>
      <c r="G118" s="785"/>
    </row>
    <row r="119" spans="1:7" s="728" customFormat="1" ht="15">
      <c r="A119" s="785"/>
      <c r="B119" s="785"/>
      <c r="C119" s="785"/>
      <c r="D119" s="797"/>
      <c r="E119" s="785"/>
      <c r="F119" s="729"/>
      <c r="G119" s="785"/>
    </row>
    <row r="120" spans="1:7" s="728" customFormat="1">
      <c r="A120" s="785"/>
      <c r="B120" s="785"/>
      <c r="C120" s="785"/>
      <c r="D120" s="783"/>
      <c r="E120" s="785"/>
      <c r="F120" s="729"/>
      <c r="G120" s="785"/>
    </row>
    <row r="121" spans="1:7" s="728" customFormat="1">
      <c r="A121" s="785"/>
      <c r="B121" s="785"/>
      <c r="C121" s="785"/>
      <c r="D121" s="783"/>
      <c r="E121" s="785"/>
      <c r="F121" s="729"/>
      <c r="G121" s="785"/>
    </row>
    <row r="122" spans="1:7" s="728" customFormat="1">
      <c r="A122" s="785"/>
      <c r="B122" s="793"/>
      <c r="C122" s="785"/>
      <c r="D122" s="783"/>
      <c r="E122" s="785"/>
      <c r="F122" s="729"/>
      <c r="G122" s="785"/>
    </row>
    <row r="123" spans="1:7" s="728" customFormat="1">
      <c r="A123" s="785"/>
      <c r="B123" s="793"/>
      <c r="C123" s="785"/>
      <c r="D123" s="783"/>
      <c r="E123" s="785"/>
      <c r="F123" s="729"/>
      <c r="G123" s="785"/>
    </row>
    <row r="124" spans="1:7" s="728" customFormat="1">
      <c r="A124" s="785"/>
      <c r="B124" s="793"/>
      <c r="C124" s="785"/>
      <c r="D124" s="783"/>
      <c r="E124" s="785"/>
      <c r="F124" s="729"/>
      <c r="G124" s="785"/>
    </row>
    <row r="125" spans="1:7" s="728" customFormat="1">
      <c r="A125" s="785"/>
      <c r="B125" s="793"/>
      <c r="C125" s="785"/>
      <c r="D125" s="783"/>
      <c r="E125" s="785"/>
      <c r="F125" s="729"/>
      <c r="G125" s="785"/>
    </row>
    <row r="126" spans="1:7" s="728" customFormat="1" ht="15">
      <c r="A126" s="784"/>
      <c r="B126" s="792"/>
      <c r="C126" s="785"/>
      <c r="D126" s="783"/>
      <c r="E126" s="785"/>
      <c r="F126" s="729"/>
      <c r="G126" s="785"/>
    </row>
    <row r="127" spans="1:7" s="728" customFormat="1">
      <c r="A127" s="785"/>
      <c r="B127" s="793"/>
      <c r="C127" s="785"/>
      <c r="D127" s="783"/>
      <c r="E127" s="785"/>
      <c r="F127" s="729"/>
      <c r="G127" s="785"/>
    </row>
    <row r="128" spans="1:7" s="728" customFormat="1">
      <c r="A128" s="785"/>
      <c r="B128" s="793"/>
      <c r="C128" s="785"/>
      <c r="D128" s="783"/>
      <c r="E128" s="785"/>
      <c r="F128" s="729"/>
      <c r="G128" s="785"/>
    </row>
    <row r="129" spans="1:7" s="728" customFormat="1">
      <c r="A129" s="785"/>
      <c r="B129" s="793"/>
      <c r="C129" s="785"/>
      <c r="D129" s="783"/>
      <c r="E129" s="785"/>
      <c r="F129" s="729"/>
      <c r="G129" s="785"/>
    </row>
    <row r="130" spans="1:7" s="728" customFormat="1">
      <c r="A130" s="785"/>
      <c r="B130" s="793"/>
      <c r="C130" s="785"/>
      <c r="D130" s="783"/>
      <c r="E130" s="785"/>
      <c r="F130" s="729"/>
      <c r="G130" s="785"/>
    </row>
    <row r="131" spans="1:7" s="728" customFormat="1">
      <c r="A131" s="785"/>
      <c r="B131" s="793"/>
      <c r="C131" s="785"/>
      <c r="D131" s="783"/>
      <c r="E131" s="785"/>
      <c r="F131" s="729"/>
      <c r="G131" s="785"/>
    </row>
    <row r="132" spans="1:7" s="728" customFormat="1">
      <c r="A132" s="785"/>
      <c r="B132" s="793"/>
      <c r="C132" s="785"/>
      <c r="D132" s="783"/>
      <c r="E132" s="785"/>
      <c r="F132" s="729"/>
      <c r="G132" s="785"/>
    </row>
    <row r="133" spans="1:7" s="728" customFormat="1">
      <c r="A133" s="785"/>
      <c r="B133" s="793"/>
      <c r="C133" s="785"/>
      <c r="D133" s="794"/>
      <c r="E133" s="794"/>
      <c r="F133" s="730"/>
      <c r="G133" s="794"/>
    </row>
    <row r="134" spans="1:7" s="728" customFormat="1">
      <c r="A134" s="785"/>
      <c r="B134" s="793"/>
      <c r="C134" s="785"/>
      <c r="D134" s="783"/>
      <c r="E134" s="785"/>
      <c r="F134" s="729"/>
      <c r="G134" s="785"/>
    </row>
    <row r="135" spans="1:7" s="728" customFormat="1">
      <c r="A135" s="785"/>
      <c r="B135" s="793"/>
      <c r="C135" s="785"/>
      <c r="D135" s="783"/>
      <c r="E135" s="785"/>
      <c r="F135" s="729"/>
      <c r="G135" s="785"/>
    </row>
    <row r="136" spans="1:7" s="728" customFormat="1">
      <c r="A136" s="785"/>
      <c r="B136" s="793"/>
      <c r="C136" s="785"/>
      <c r="D136" s="783"/>
      <c r="E136" s="785"/>
      <c r="F136" s="729"/>
      <c r="G136" s="785"/>
    </row>
    <row r="137" spans="1:7" s="728" customFormat="1">
      <c r="A137" s="785"/>
      <c r="B137" s="793"/>
      <c r="C137" s="785"/>
      <c r="D137" s="783"/>
      <c r="E137" s="785"/>
      <c r="F137" s="729"/>
      <c r="G137" s="785"/>
    </row>
    <row r="138" spans="1:7" s="728" customFormat="1">
      <c r="A138" s="785"/>
      <c r="B138" s="793"/>
      <c r="C138" s="785"/>
      <c r="D138" s="783"/>
      <c r="E138" s="785"/>
      <c r="F138" s="729"/>
      <c r="G138" s="785"/>
    </row>
    <row r="139" spans="1:7" s="728" customFormat="1">
      <c r="A139" s="785"/>
      <c r="B139" s="793"/>
      <c r="C139" s="785"/>
      <c r="D139" s="783"/>
      <c r="E139" s="785"/>
      <c r="F139" s="729"/>
      <c r="G139" s="785"/>
    </row>
    <row r="140" spans="1:7" s="728" customFormat="1" ht="15">
      <c r="A140" s="784"/>
      <c r="B140" s="792"/>
      <c r="C140" s="785"/>
      <c r="D140" s="783"/>
      <c r="E140" s="785"/>
      <c r="F140" s="729"/>
      <c r="G140" s="785"/>
    </row>
    <row r="141" spans="1:7" s="728" customFormat="1">
      <c r="A141" s="785"/>
      <c r="B141" s="793"/>
      <c r="C141" s="785"/>
      <c r="D141" s="783"/>
      <c r="E141" s="785"/>
      <c r="F141" s="729"/>
      <c r="G141" s="785"/>
    </row>
    <row r="142" spans="1:7" s="728" customFormat="1">
      <c r="A142" s="785"/>
      <c r="B142" s="793"/>
      <c r="C142" s="785"/>
      <c r="D142" s="783"/>
      <c r="E142" s="785"/>
      <c r="F142" s="729"/>
      <c r="G142" s="785"/>
    </row>
    <row r="143" spans="1:7" s="728" customFormat="1">
      <c r="A143" s="785"/>
      <c r="B143" s="793"/>
      <c r="C143" s="785"/>
      <c r="D143" s="783"/>
      <c r="E143" s="785"/>
      <c r="F143" s="729"/>
      <c r="G143" s="785"/>
    </row>
    <row r="144" spans="1:7" s="728" customFormat="1">
      <c r="A144" s="785"/>
      <c r="B144" s="793"/>
      <c r="C144" s="785"/>
      <c r="D144" s="783"/>
      <c r="E144" s="785"/>
      <c r="F144" s="729"/>
      <c r="G144" s="785"/>
    </row>
    <row r="145" spans="1:7" s="728" customFormat="1">
      <c r="A145" s="785"/>
      <c r="B145" s="793"/>
      <c r="C145" s="785"/>
      <c r="D145" s="783"/>
      <c r="E145" s="785"/>
      <c r="F145" s="729"/>
      <c r="G145" s="785"/>
    </row>
    <row r="146" spans="1:7" s="728" customFormat="1">
      <c r="A146" s="785"/>
      <c r="B146" s="793"/>
      <c r="C146" s="785"/>
      <c r="D146" s="783"/>
      <c r="E146" s="785"/>
      <c r="F146" s="729"/>
      <c r="G146" s="785"/>
    </row>
    <row r="147" spans="1:7" s="728" customFormat="1">
      <c r="A147" s="785"/>
      <c r="B147" s="793"/>
      <c r="C147" s="785"/>
      <c r="D147" s="783"/>
      <c r="E147" s="785"/>
      <c r="F147" s="729"/>
      <c r="G147" s="785"/>
    </row>
    <row r="148" spans="1:7" s="728" customFormat="1">
      <c r="A148" s="785"/>
      <c r="B148" s="793"/>
      <c r="C148" s="785"/>
      <c r="D148" s="783"/>
      <c r="E148" s="785"/>
      <c r="F148" s="729"/>
      <c r="G148" s="785"/>
    </row>
    <row r="149" spans="1:7" s="728" customFormat="1">
      <c r="A149" s="785"/>
      <c r="B149" s="793"/>
      <c r="C149" s="785"/>
      <c r="D149" s="783"/>
      <c r="E149" s="785"/>
      <c r="F149" s="729"/>
      <c r="G149" s="785"/>
    </row>
    <row r="150" spans="1:7" s="728" customFormat="1">
      <c r="A150" s="785"/>
      <c r="B150" s="793"/>
      <c r="C150" s="785"/>
      <c r="D150" s="783"/>
      <c r="E150" s="785"/>
      <c r="F150" s="729"/>
      <c r="G150" s="785"/>
    </row>
    <row r="151" spans="1:7" s="728" customFormat="1">
      <c r="A151" s="785"/>
      <c r="B151" s="793"/>
      <c r="C151" s="785"/>
      <c r="D151" s="783"/>
      <c r="E151" s="785"/>
      <c r="F151" s="729"/>
      <c r="G151" s="785"/>
    </row>
    <row r="152" spans="1:7" s="728" customFormat="1">
      <c r="A152" s="785"/>
      <c r="B152" s="793"/>
      <c r="C152" s="785"/>
      <c r="D152" s="783"/>
      <c r="E152" s="785"/>
      <c r="F152" s="729"/>
      <c r="G152" s="785"/>
    </row>
    <row r="153" spans="1:7" s="728" customFormat="1" ht="15">
      <c r="A153" s="784"/>
      <c r="B153" s="792"/>
      <c r="C153" s="785"/>
      <c r="D153" s="783"/>
      <c r="E153" s="785"/>
      <c r="F153" s="729"/>
      <c r="G153" s="785"/>
    </row>
    <row r="154" spans="1:7" s="728" customFormat="1">
      <c r="A154" s="785"/>
      <c r="B154" s="793"/>
      <c r="C154" s="785"/>
      <c r="D154" s="783"/>
      <c r="E154" s="785"/>
      <c r="F154" s="729"/>
      <c r="G154" s="785"/>
    </row>
    <row r="155" spans="1:7" s="728" customFormat="1">
      <c r="A155" s="785"/>
      <c r="B155" s="793"/>
      <c r="C155" s="785"/>
      <c r="D155" s="783"/>
      <c r="E155" s="785"/>
      <c r="F155" s="729"/>
      <c r="G155" s="785"/>
    </row>
    <row r="156" spans="1:7" s="728" customFormat="1">
      <c r="A156" s="785"/>
      <c r="B156" s="793"/>
      <c r="C156" s="785"/>
      <c r="D156" s="783"/>
      <c r="E156" s="785"/>
      <c r="F156" s="729"/>
      <c r="G156" s="785"/>
    </row>
    <row r="157" spans="1:7" s="728" customFormat="1">
      <c r="A157" s="785"/>
      <c r="B157" s="793"/>
      <c r="C157" s="785"/>
      <c r="D157" s="783"/>
      <c r="E157" s="785"/>
      <c r="F157" s="729"/>
      <c r="G157" s="785"/>
    </row>
    <row r="158" spans="1:7" s="728" customFormat="1">
      <c r="A158" s="785"/>
      <c r="B158" s="793"/>
      <c r="C158" s="785"/>
      <c r="D158" s="783"/>
      <c r="E158" s="785"/>
      <c r="F158" s="729"/>
      <c r="G158" s="785"/>
    </row>
    <row r="159" spans="1:7" s="728" customFormat="1">
      <c r="A159" s="785"/>
      <c r="B159" s="793"/>
      <c r="C159" s="785"/>
      <c r="D159" s="783"/>
      <c r="E159" s="785"/>
      <c r="F159" s="729"/>
      <c r="G159" s="785"/>
    </row>
    <row r="160" spans="1:7" s="728" customFormat="1">
      <c r="A160" s="795"/>
      <c r="B160" s="783"/>
      <c r="C160" s="783"/>
      <c r="D160" s="783"/>
      <c r="E160" s="796"/>
      <c r="F160" s="727"/>
      <c r="G160" s="796"/>
    </row>
    <row r="161" spans="1:7" s="728" customFormat="1">
      <c r="A161" s="785"/>
      <c r="B161" s="793"/>
      <c r="C161" s="785"/>
      <c r="D161" s="783"/>
      <c r="E161" s="785"/>
      <c r="F161" s="729"/>
      <c r="G161" s="785"/>
    </row>
    <row r="162" spans="1:7" s="728" customFormat="1">
      <c r="A162" s="785"/>
      <c r="B162" s="793"/>
      <c r="C162" s="785"/>
      <c r="D162" s="783"/>
      <c r="E162" s="785"/>
      <c r="F162" s="729"/>
      <c r="G162" s="785"/>
    </row>
    <row r="163" spans="1:7" s="728" customFormat="1">
      <c r="A163" s="785"/>
      <c r="B163" s="793"/>
      <c r="C163" s="785"/>
      <c r="D163" s="783"/>
      <c r="E163" s="785"/>
      <c r="F163" s="729"/>
      <c r="G163" s="785"/>
    </row>
    <row r="164" spans="1:7" s="728" customFormat="1">
      <c r="A164" s="785"/>
      <c r="B164" s="793"/>
      <c r="C164" s="785"/>
      <c r="D164" s="783"/>
      <c r="E164" s="785"/>
      <c r="F164" s="729"/>
      <c r="G164" s="785"/>
    </row>
    <row r="165" spans="1:7" s="728" customFormat="1">
      <c r="A165" s="785"/>
      <c r="B165" s="793"/>
      <c r="C165" s="785"/>
      <c r="D165" s="783"/>
      <c r="E165" s="785"/>
      <c r="F165" s="729"/>
      <c r="G165" s="785"/>
    </row>
    <row r="166" spans="1:7" s="728" customFormat="1">
      <c r="A166" s="785"/>
      <c r="B166" s="793"/>
      <c r="C166" s="785"/>
      <c r="D166" s="783"/>
      <c r="E166" s="785"/>
      <c r="F166" s="729"/>
      <c r="G166" s="785"/>
    </row>
    <row r="167" spans="1:7" s="728" customFormat="1">
      <c r="A167" s="785"/>
      <c r="B167" s="793"/>
      <c r="C167" s="785"/>
      <c r="D167" s="783"/>
      <c r="E167" s="785"/>
      <c r="F167" s="729"/>
      <c r="G167" s="785"/>
    </row>
    <row r="168" spans="1:7" s="728" customFormat="1" ht="15">
      <c r="A168" s="784"/>
      <c r="B168" s="792"/>
      <c r="C168" s="785"/>
      <c r="D168" s="783"/>
      <c r="E168" s="785"/>
      <c r="F168" s="729"/>
      <c r="G168" s="785"/>
    </row>
    <row r="169" spans="1:7" s="728" customFormat="1">
      <c r="A169" s="785"/>
      <c r="B169" s="793"/>
      <c r="C169" s="785"/>
      <c r="D169" s="783"/>
      <c r="E169" s="785"/>
      <c r="F169" s="729"/>
      <c r="G169" s="785"/>
    </row>
    <row r="170" spans="1:7" s="728" customFormat="1">
      <c r="A170" s="785"/>
      <c r="B170" s="793"/>
      <c r="C170" s="785"/>
      <c r="D170" s="783"/>
      <c r="E170" s="785"/>
      <c r="F170" s="729"/>
      <c r="G170" s="785"/>
    </row>
    <row r="171" spans="1:7" s="728" customFormat="1">
      <c r="A171" s="785"/>
      <c r="B171" s="793"/>
      <c r="C171" s="785"/>
      <c r="D171" s="783"/>
      <c r="E171" s="785"/>
      <c r="F171" s="729"/>
      <c r="G171" s="785"/>
    </row>
    <row r="172" spans="1:7" s="728" customFormat="1">
      <c r="A172" s="785"/>
      <c r="B172" s="793"/>
      <c r="C172" s="785"/>
      <c r="D172" s="783"/>
      <c r="E172" s="785"/>
      <c r="F172" s="729"/>
      <c r="G172" s="785"/>
    </row>
    <row r="173" spans="1:7" s="728" customFormat="1">
      <c r="A173" s="785"/>
      <c r="B173" s="793"/>
      <c r="C173" s="785"/>
      <c r="D173" s="783"/>
      <c r="E173" s="785"/>
      <c r="F173" s="729"/>
      <c r="G173" s="785"/>
    </row>
    <row r="174" spans="1:7" s="728" customFormat="1">
      <c r="A174" s="785"/>
      <c r="B174" s="793"/>
      <c r="C174" s="785"/>
      <c r="D174" s="783"/>
      <c r="E174" s="785"/>
      <c r="F174" s="729"/>
      <c r="G174" s="785"/>
    </row>
    <row r="175" spans="1:7" s="728" customFormat="1">
      <c r="A175" s="785"/>
      <c r="B175" s="793"/>
      <c r="C175" s="785"/>
      <c r="D175" s="783"/>
      <c r="E175" s="785"/>
      <c r="F175" s="729"/>
      <c r="G175" s="785"/>
    </row>
    <row r="176" spans="1:7" s="728" customFormat="1">
      <c r="A176" s="785"/>
      <c r="B176" s="793"/>
      <c r="C176" s="785"/>
      <c r="D176" s="783"/>
      <c r="E176" s="785"/>
      <c r="F176" s="729"/>
      <c r="G176" s="785"/>
    </row>
    <row r="177" spans="1:7" s="728" customFormat="1">
      <c r="A177" s="785"/>
      <c r="B177" s="793"/>
      <c r="C177" s="785"/>
      <c r="D177" s="783"/>
      <c r="E177" s="785"/>
      <c r="F177" s="729"/>
      <c r="G177" s="785"/>
    </row>
    <row r="178" spans="1:7" s="728" customFormat="1">
      <c r="A178" s="785"/>
      <c r="B178" s="793"/>
      <c r="C178" s="785"/>
      <c r="D178" s="783"/>
      <c r="E178" s="785"/>
      <c r="F178" s="729"/>
      <c r="G178" s="785"/>
    </row>
    <row r="179" spans="1:7" s="728" customFormat="1">
      <c r="A179" s="785"/>
      <c r="B179" s="793"/>
      <c r="C179" s="785"/>
      <c r="D179" s="783"/>
      <c r="E179" s="785"/>
      <c r="F179" s="729"/>
      <c r="G179" s="785"/>
    </row>
    <row r="180" spans="1:7" s="728" customFormat="1">
      <c r="A180" s="785"/>
      <c r="B180" s="793"/>
      <c r="C180" s="785"/>
      <c r="D180" s="783"/>
      <c r="E180" s="785"/>
      <c r="F180" s="729"/>
      <c r="G180" s="785"/>
    </row>
    <row r="181" spans="1:7" s="728" customFormat="1">
      <c r="A181" s="785"/>
      <c r="B181" s="785"/>
      <c r="C181" s="785"/>
      <c r="D181" s="783"/>
      <c r="E181" s="785"/>
      <c r="F181" s="727"/>
      <c r="G181" s="802"/>
    </row>
    <row r="182" spans="1:7" s="728" customFormat="1">
      <c r="A182" s="785"/>
      <c r="B182" s="793"/>
      <c r="C182" s="785"/>
      <c r="D182" s="783"/>
      <c r="E182" s="785"/>
      <c r="F182" s="729"/>
      <c r="G182" s="785"/>
    </row>
    <row r="183" spans="1:7" s="728" customFormat="1">
      <c r="A183" s="785"/>
      <c r="B183" s="793"/>
      <c r="C183" s="785"/>
      <c r="D183" s="783"/>
      <c r="E183" s="785"/>
      <c r="F183" s="729"/>
      <c r="G183" s="785"/>
    </row>
    <row r="184" spans="1:7" s="728" customFormat="1" ht="15">
      <c r="A184" s="785"/>
      <c r="B184" s="785"/>
      <c r="C184" s="785"/>
      <c r="D184" s="783"/>
      <c r="E184" s="785"/>
      <c r="F184" s="729"/>
      <c r="G184" s="784"/>
    </row>
    <row r="185" spans="1:7" s="728" customFormat="1">
      <c r="A185" s="785"/>
      <c r="B185" s="793"/>
      <c r="C185" s="785"/>
      <c r="D185" s="783"/>
      <c r="E185" s="785"/>
      <c r="F185" s="729"/>
      <c r="G185" s="785"/>
    </row>
    <row r="186" spans="1:7" s="728" customFormat="1">
      <c r="A186" s="785"/>
      <c r="B186" s="793"/>
      <c r="C186" s="785"/>
      <c r="D186" s="783"/>
      <c r="E186" s="785"/>
      <c r="F186" s="729"/>
      <c r="G186" s="785"/>
    </row>
    <row r="187" spans="1:7" s="728" customFormat="1">
      <c r="A187" s="785"/>
      <c r="B187" s="793"/>
      <c r="C187" s="785"/>
      <c r="D187" s="783"/>
      <c r="E187" s="785"/>
      <c r="F187" s="729"/>
      <c r="G187" s="785"/>
    </row>
    <row r="188" spans="1:7" s="728" customFormat="1">
      <c r="A188" s="785"/>
      <c r="B188" s="793"/>
      <c r="C188" s="785"/>
      <c r="D188" s="783"/>
      <c r="E188" s="785"/>
      <c r="F188" s="729"/>
      <c r="G188" s="785"/>
    </row>
    <row r="189" spans="1:7" s="728" customFormat="1">
      <c r="A189" s="785"/>
      <c r="B189" s="793"/>
      <c r="C189" s="785"/>
      <c r="D189" s="783"/>
      <c r="E189" s="785"/>
      <c r="F189" s="729"/>
      <c r="G189" s="785"/>
    </row>
    <row r="190" spans="1:7" s="728" customFormat="1">
      <c r="A190" s="785"/>
      <c r="B190" s="793"/>
      <c r="C190" s="785"/>
      <c r="D190" s="783"/>
      <c r="E190" s="785"/>
      <c r="F190" s="729"/>
      <c r="G190" s="785"/>
    </row>
    <row r="191" spans="1:7" s="728" customFormat="1">
      <c r="A191" s="785"/>
      <c r="B191" s="793"/>
      <c r="C191" s="785"/>
      <c r="D191" s="783"/>
      <c r="E191" s="785"/>
      <c r="F191" s="729"/>
      <c r="G191" s="785"/>
    </row>
    <row r="192" spans="1:7" s="728" customFormat="1">
      <c r="A192" s="785"/>
      <c r="B192" s="793"/>
      <c r="C192" s="785"/>
      <c r="D192" s="783"/>
      <c r="E192" s="785"/>
      <c r="F192" s="729"/>
      <c r="G192" s="785"/>
    </row>
    <row r="193" spans="1:7" s="728" customFormat="1">
      <c r="A193" s="785"/>
      <c r="B193" s="793"/>
      <c r="C193" s="785"/>
      <c r="D193" s="783"/>
      <c r="E193" s="785"/>
      <c r="F193" s="729"/>
      <c r="G193" s="785"/>
    </row>
    <row r="194" spans="1:7" s="728" customFormat="1">
      <c r="A194" s="785"/>
      <c r="B194" s="793"/>
      <c r="C194" s="785"/>
      <c r="D194" s="783"/>
      <c r="E194" s="785"/>
      <c r="F194" s="729"/>
      <c r="G194" s="785"/>
    </row>
    <row r="195" spans="1:7" s="728" customFormat="1">
      <c r="A195" s="785"/>
      <c r="B195" s="793"/>
      <c r="C195" s="785"/>
      <c r="D195" s="783"/>
      <c r="E195" s="785"/>
      <c r="F195" s="729"/>
      <c r="G195" s="785"/>
    </row>
    <row r="196" spans="1:7" s="728" customFormat="1">
      <c r="A196" s="785"/>
      <c r="B196" s="793"/>
      <c r="C196" s="785"/>
      <c r="D196" s="783"/>
      <c r="E196" s="785"/>
      <c r="F196" s="729"/>
      <c r="G196" s="785"/>
    </row>
    <row r="197" spans="1:7" s="728" customFormat="1">
      <c r="A197" s="785"/>
      <c r="B197" s="793"/>
      <c r="C197" s="785"/>
      <c r="D197" s="783"/>
      <c r="E197" s="785"/>
      <c r="F197" s="729"/>
      <c r="G197" s="785"/>
    </row>
    <row r="198" spans="1:7" s="728" customFormat="1">
      <c r="A198" s="785"/>
      <c r="B198" s="793"/>
      <c r="C198" s="785"/>
      <c r="D198" s="783"/>
      <c r="E198" s="785"/>
      <c r="F198" s="729"/>
      <c r="G198" s="785"/>
    </row>
    <row r="199" spans="1:7" s="728" customFormat="1">
      <c r="A199" s="785"/>
      <c r="B199" s="793"/>
      <c r="C199" s="785"/>
      <c r="D199" s="783"/>
      <c r="E199" s="785"/>
      <c r="F199" s="729"/>
      <c r="G199" s="785"/>
    </row>
    <row r="200" spans="1:7" s="728" customFormat="1">
      <c r="A200" s="785"/>
      <c r="B200" s="793"/>
      <c r="C200" s="785"/>
      <c r="D200" s="783"/>
      <c r="E200" s="785"/>
      <c r="F200" s="729"/>
      <c r="G200" s="785"/>
    </row>
    <row r="201" spans="1:7" s="728" customFormat="1">
      <c r="A201" s="785"/>
      <c r="B201" s="793"/>
      <c r="C201" s="785"/>
      <c r="D201" s="783"/>
      <c r="E201" s="785"/>
      <c r="F201" s="729"/>
      <c r="G201" s="785"/>
    </row>
    <row r="202" spans="1:7" s="728" customFormat="1">
      <c r="A202" s="785"/>
      <c r="B202" s="793"/>
      <c r="C202" s="785"/>
      <c r="D202" s="783"/>
      <c r="E202" s="785"/>
      <c r="F202" s="729"/>
      <c r="G202" s="785"/>
    </row>
    <row r="203" spans="1:7" s="728" customFormat="1">
      <c r="A203" s="785"/>
      <c r="B203" s="793"/>
      <c r="C203" s="785"/>
      <c r="D203" s="783"/>
      <c r="E203" s="785"/>
      <c r="F203" s="729"/>
      <c r="G203" s="785"/>
    </row>
    <row r="204" spans="1:7" s="728" customFormat="1">
      <c r="A204" s="785"/>
      <c r="B204" s="793"/>
      <c r="C204" s="785"/>
      <c r="D204" s="783"/>
      <c r="E204" s="785"/>
      <c r="F204" s="729"/>
      <c r="G204" s="785"/>
    </row>
    <row r="205" spans="1:7" s="728" customFormat="1">
      <c r="A205" s="785"/>
      <c r="B205" s="793"/>
      <c r="C205" s="785"/>
      <c r="D205" s="783"/>
      <c r="E205" s="785"/>
      <c r="F205" s="729"/>
      <c r="G205" s="785"/>
    </row>
    <row r="206" spans="1:7" s="728" customFormat="1">
      <c r="A206" s="785"/>
      <c r="B206" s="793"/>
      <c r="C206" s="785"/>
      <c r="D206" s="783"/>
      <c r="E206" s="785"/>
      <c r="F206" s="729"/>
      <c r="G206" s="785"/>
    </row>
    <row r="207" spans="1:7" s="728" customFormat="1">
      <c r="A207" s="785"/>
      <c r="B207" s="793"/>
      <c r="C207" s="785"/>
      <c r="D207" s="783"/>
      <c r="E207" s="785"/>
      <c r="F207" s="729"/>
      <c r="G207" s="785"/>
    </row>
    <row r="208" spans="1:7" s="728" customFormat="1">
      <c r="A208" s="785"/>
      <c r="B208" s="793"/>
      <c r="C208" s="785"/>
      <c r="D208" s="783"/>
      <c r="E208" s="785"/>
      <c r="F208" s="729"/>
      <c r="G208" s="785"/>
    </row>
    <row r="209" spans="1:7" s="728" customFormat="1">
      <c r="A209" s="785"/>
      <c r="B209" s="793"/>
      <c r="C209" s="785"/>
      <c r="D209" s="783"/>
      <c r="E209" s="785"/>
      <c r="F209" s="729"/>
      <c r="G209" s="785"/>
    </row>
    <row r="210" spans="1:7" s="728" customFormat="1">
      <c r="A210" s="785"/>
      <c r="B210" s="793"/>
      <c r="C210" s="785"/>
      <c r="D210" s="783"/>
      <c r="E210" s="785"/>
      <c r="F210" s="729"/>
      <c r="G210" s="785"/>
    </row>
    <row r="211" spans="1:7" s="728" customFormat="1">
      <c r="A211" s="785"/>
      <c r="B211" s="793"/>
      <c r="C211" s="785"/>
      <c r="D211" s="783"/>
      <c r="E211" s="785"/>
      <c r="F211" s="729"/>
      <c r="G211" s="785"/>
    </row>
    <row r="212" spans="1:7" s="728" customFormat="1">
      <c r="A212" s="785"/>
      <c r="B212" s="793"/>
      <c r="C212" s="785"/>
      <c r="D212" s="783"/>
      <c r="E212" s="785"/>
      <c r="F212" s="729"/>
      <c r="G212" s="785"/>
    </row>
    <row r="213" spans="1:7" s="728" customFormat="1">
      <c r="A213" s="785"/>
      <c r="B213" s="793"/>
      <c r="C213" s="785"/>
      <c r="D213" s="783"/>
      <c r="E213" s="785"/>
      <c r="F213" s="729"/>
      <c r="G213" s="785"/>
    </row>
    <row r="214" spans="1:7" s="728" customFormat="1">
      <c r="A214" s="785"/>
      <c r="B214" s="793"/>
      <c r="C214" s="785"/>
      <c r="D214" s="783"/>
      <c r="E214" s="785"/>
      <c r="F214" s="729"/>
      <c r="G214" s="785"/>
    </row>
    <row r="215" spans="1:7" s="728" customFormat="1">
      <c r="A215" s="785"/>
      <c r="B215" s="793"/>
      <c r="C215" s="785"/>
      <c r="D215" s="783"/>
      <c r="E215" s="785"/>
      <c r="F215" s="729"/>
      <c r="G215" s="785"/>
    </row>
    <row r="216" spans="1:7" s="728" customFormat="1">
      <c r="A216" s="785"/>
      <c r="B216" s="793"/>
      <c r="C216" s="785"/>
      <c r="D216" s="783"/>
      <c r="E216" s="785"/>
      <c r="F216" s="729"/>
      <c r="G216" s="785"/>
    </row>
    <row r="217" spans="1:7" s="728" customFormat="1">
      <c r="A217" s="785"/>
      <c r="B217" s="793"/>
      <c r="C217" s="785"/>
      <c r="D217" s="783"/>
      <c r="E217" s="785"/>
      <c r="F217" s="729"/>
      <c r="G217" s="785"/>
    </row>
    <row r="218" spans="1:7" s="728" customFormat="1">
      <c r="A218" s="785"/>
      <c r="B218" s="793"/>
      <c r="C218" s="785"/>
      <c r="D218" s="783"/>
      <c r="E218" s="785"/>
      <c r="F218" s="729"/>
      <c r="G218" s="785"/>
    </row>
    <row r="219" spans="1:7" s="728" customFormat="1">
      <c r="A219" s="785"/>
      <c r="B219" s="793"/>
      <c r="C219" s="785"/>
      <c r="D219" s="783"/>
      <c r="E219" s="785"/>
      <c r="F219" s="729"/>
      <c r="G219" s="785"/>
    </row>
    <row r="220" spans="1:7" s="728" customFormat="1">
      <c r="A220" s="785"/>
      <c r="B220" s="793"/>
      <c r="C220" s="785"/>
      <c r="D220" s="783"/>
      <c r="E220" s="785"/>
      <c r="F220" s="729"/>
      <c r="G220" s="785"/>
    </row>
    <row r="221" spans="1:7" s="728" customFormat="1">
      <c r="A221" s="785"/>
      <c r="B221" s="793"/>
      <c r="C221" s="785"/>
      <c r="D221" s="783"/>
      <c r="E221" s="785"/>
      <c r="F221" s="729"/>
      <c r="G221" s="785"/>
    </row>
    <row r="222" spans="1:7" s="728" customFormat="1">
      <c r="A222" s="785"/>
      <c r="B222" s="793"/>
      <c r="C222" s="785"/>
      <c r="D222" s="783"/>
      <c r="E222" s="785"/>
      <c r="F222" s="729"/>
      <c r="G222" s="785"/>
    </row>
    <row r="223" spans="1:7" s="728" customFormat="1">
      <c r="A223" s="785"/>
      <c r="B223" s="793"/>
      <c r="C223" s="785"/>
      <c r="D223" s="783"/>
      <c r="E223" s="785"/>
      <c r="F223" s="729"/>
      <c r="G223" s="785"/>
    </row>
    <row r="224" spans="1:7" s="728" customFormat="1">
      <c r="A224" s="785"/>
      <c r="B224" s="793"/>
      <c r="C224" s="785"/>
      <c r="D224" s="783"/>
      <c r="E224" s="785"/>
      <c r="F224" s="729"/>
      <c r="G224" s="785"/>
    </row>
    <row r="225" spans="1:7" s="728" customFormat="1">
      <c r="A225" s="785"/>
      <c r="B225" s="793"/>
      <c r="C225" s="785"/>
      <c r="D225" s="783"/>
      <c r="E225" s="785"/>
      <c r="F225" s="729"/>
      <c r="G225" s="785"/>
    </row>
    <row r="226" spans="1:7" s="728" customFormat="1">
      <c r="A226" s="785"/>
      <c r="B226" s="793"/>
      <c r="C226" s="785"/>
      <c r="D226" s="783"/>
      <c r="E226" s="785"/>
      <c r="F226" s="729"/>
      <c r="G226" s="785"/>
    </row>
    <row r="227" spans="1:7" s="728" customFormat="1">
      <c r="A227" s="785"/>
      <c r="B227" s="793"/>
      <c r="C227" s="785"/>
      <c r="D227" s="783"/>
      <c r="E227" s="785"/>
      <c r="F227" s="729"/>
      <c r="G227" s="785"/>
    </row>
    <row r="228" spans="1:7" s="728" customFormat="1">
      <c r="A228" s="785"/>
      <c r="B228" s="793"/>
      <c r="C228" s="785"/>
      <c r="D228" s="783"/>
      <c r="E228" s="785"/>
      <c r="F228" s="729"/>
      <c r="G228" s="785"/>
    </row>
    <row r="229" spans="1:7" s="728" customFormat="1">
      <c r="A229" s="785"/>
      <c r="B229" s="793"/>
      <c r="C229" s="785"/>
      <c r="D229" s="783"/>
      <c r="E229" s="785"/>
      <c r="F229" s="729"/>
      <c r="G229" s="785"/>
    </row>
    <row r="230" spans="1:7" s="728" customFormat="1">
      <c r="A230" s="785"/>
      <c r="B230" s="793"/>
      <c r="C230" s="785"/>
      <c r="D230" s="783"/>
      <c r="E230" s="785"/>
      <c r="F230" s="729"/>
      <c r="G230" s="785"/>
    </row>
    <row r="231" spans="1:7" s="728" customFormat="1">
      <c r="A231" s="785"/>
      <c r="B231" s="793"/>
      <c r="C231" s="785"/>
      <c r="D231" s="783"/>
      <c r="E231" s="785"/>
      <c r="F231" s="729"/>
      <c r="G231" s="785"/>
    </row>
    <row r="232" spans="1:7" s="728" customFormat="1">
      <c r="A232" s="785"/>
      <c r="B232" s="793"/>
      <c r="C232" s="785"/>
      <c r="D232" s="783"/>
      <c r="E232" s="785"/>
      <c r="F232" s="729"/>
      <c r="G232" s="785"/>
    </row>
    <row r="233" spans="1:7" s="728" customFormat="1">
      <c r="A233" s="785"/>
      <c r="B233" s="793"/>
      <c r="C233" s="785"/>
      <c r="D233" s="783"/>
      <c r="E233" s="785"/>
      <c r="F233" s="729"/>
      <c r="G233" s="785"/>
    </row>
    <row r="234" spans="1:7" s="728" customFormat="1">
      <c r="A234" s="785"/>
      <c r="B234" s="793"/>
      <c r="C234" s="785"/>
      <c r="D234" s="783"/>
      <c r="E234" s="785"/>
      <c r="F234" s="729"/>
      <c r="G234" s="785"/>
    </row>
    <row r="235" spans="1:7" s="728" customFormat="1">
      <c r="A235" s="785"/>
      <c r="B235" s="793"/>
      <c r="C235" s="785"/>
      <c r="D235" s="783"/>
      <c r="E235" s="785"/>
      <c r="F235" s="729"/>
      <c r="G235" s="785"/>
    </row>
    <row r="236" spans="1:7" s="728" customFormat="1">
      <c r="A236" s="785"/>
      <c r="B236" s="793"/>
      <c r="C236" s="785"/>
      <c r="D236" s="783"/>
      <c r="E236" s="785"/>
      <c r="F236" s="729"/>
      <c r="G236" s="785"/>
    </row>
    <row r="237" spans="1:7" s="728" customFormat="1">
      <c r="A237" s="785"/>
      <c r="B237" s="793"/>
      <c r="C237" s="785"/>
      <c r="D237" s="783"/>
      <c r="E237" s="785"/>
      <c r="F237" s="729"/>
      <c r="G237" s="785"/>
    </row>
    <row r="238" spans="1:7" s="728" customFormat="1">
      <c r="A238" s="785"/>
      <c r="B238" s="793"/>
      <c r="C238" s="785"/>
      <c r="D238" s="783"/>
      <c r="E238" s="785"/>
      <c r="F238" s="729"/>
      <c r="G238" s="785"/>
    </row>
    <row r="239" spans="1:7" s="728" customFormat="1">
      <c r="A239" s="785"/>
      <c r="B239" s="793"/>
      <c r="C239" s="785"/>
      <c r="D239" s="783"/>
      <c r="E239" s="785"/>
      <c r="F239" s="729"/>
      <c r="G239" s="785"/>
    </row>
    <row r="240" spans="1:7" s="728" customFormat="1">
      <c r="A240" s="785"/>
      <c r="B240" s="793"/>
      <c r="C240" s="785"/>
      <c r="D240" s="783"/>
      <c r="E240" s="785"/>
      <c r="F240" s="729"/>
      <c r="G240" s="785"/>
    </row>
    <row r="241" spans="1:7" s="728" customFormat="1">
      <c r="A241" s="785"/>
      <c r="B241" s="793"/>
      <c r="C241" s="785"/>
      <c r="D241" s="783"/>
      <c r="E241" s="785"/>
      <c r="F241" s="729"/>
      <c r="G241" s="785"/>
    </row>
    <row r="242" spans="1:7" s="728" customFormat="1">
      <c r="A242" s="785"/>
      <c r="B242" s="793"/>
      <c r="C242" s="785"/>
      <c r="D242" s="783"/>
      <c r="E242" s="785"/>
      <c r="F242" s="729"/>
      <c r="G242" s="785"/>
    </row>
    <row r="243" spans="1:7" s="728" customFormat="1">
      <c r="A243" s="785"/>
      <c r="B243" s="793"/>
      <c r="C243" s="785"/>
      <c r="D243" s="783"/>
      <c r="E243" s="785"/>
      <c r="F243" s="729"/>
      <c r="G243" s="785"/>
    </row>
    <row r="244" spans="1:7" s="728" customFormat="1">
      <c r="A244" s="785"/>
      <c r="B244" s="793"/>
      <c r="C244" s="785"/>
      <c r="D244" s="783"/>
      <c r="E244" s="785"/>
      <c r="F244" s="729"/>
      <c r="G244" s="785"/>
    </row>
    <row r="245" spans="1:7" s="728" customFormat="1">
      <c r="A245" s="785"/>
      <c r="B245" s="793"/>
      <c r="C245" s="785"/>
      <c r="D245" s="783"/>
      <c r="E245" s="785"/>
      <c r="F245" s="729"/>
      <c r="G245" s="785"/>
    </row>
    <row r="246" spans="1:7" s="728" customFormat="1">
      <c r="A246" s="785"/>
      <c r="B246" s="793"/>
      <c r="C246" s="785"/>
      <c r="D246" s="783"/>
      <c r="E246" s="785"/>
      <c r="F246" s="729"/>
      <c r="G246" s="785"/>
    </row>
    <row r="247" spans="1:7" s="728" customFormat="1">
      <c r="A247" s="785"/>
      <c r="B247" s="793"/>
      <c r="C247" s="785"/>
      <c r="D247" s="783"/>
      <c r="E247" s="785"/>
      <c r="F247" s="729"/>
      <c r="G247" s="785"/>
    </row>
    <row r="248" spans="1:7" s="728" customFormat="1">
      <c r="A248" s="785"/>
      <c r="B248" s="794"/>
      <c r="C248" s="785"/>
      <c r="D248" s="783"/>
      <c r="E248" s="785"/>
      <c r="F248" s="729"/>
      <c r="G248" s="785"/>
    </row>
    <row r="249" spans="1:7" s="728" customFormat="1">
      <c r="A249" s="785"/>
      <c r="B249" s="794"/>
      <c r="C249" s="785"/>
      <c r="D249" s="783"/>
      <c r="E249" s="785"/>
      <c r="F249" s="729"/>
      <c r="G249" s="785"/>
    </row>
    <row r="250" spans="1:7" s="728" customFormat="1">
      <c r="A250" s="785"/>
      <c r="B250" s="794"/>
      <c r="C250" s="785"/>
      <c r="D250" s="783"/>
      <c r="E250" s="785"/>
      <c r="F250" s="729"/>
      <c r="G250" s="785"/>
    </row>
    <row r="251" spans="1:7" s="728" customFormat="1">
      <c r="A251" s="785"/>
      <c r="B251" s="794"/>
      <c r="C251" s="785"/>
      <c r="D251" s="783"/>
      <c r="E251" s="785"/>
      <c r="F251" s="729"/>
      <c r="G251" s="785"/>
    </row>
    <row r="252" spans="1:7" s="728" customFormat="1">
      <c r="A252" s="785"/>
      <c r="B252" s="794"/>
      <c r="C252" s="785"/>
      <c r="D252" s="783"/>
      <c r="E252" s="785"/>
      <c r="F252" s="729"/>
      <c r="G252" s="785"/>
    </row>
    <row r="253" spans="1:7" s="728" customFormat="1">
      <c r="A253" s="785"/>
      <c r="B253" s="794"/>
      <c r="C253" s="785"/>
      <c r="D253" s="783"/>
      <c r="E253" s="785"/>
      <c r="F253" s="729"/>
      <c r="G253" s="785"/>
    </row>
    <row r="254" spans="1:7" s="728" customFormat="1">
      <c r="A254" s="785"/>
      <c r="B254" s="794"/>
      <c r="C254" s="785"/>
      <c r="D254" s="783"/>
      <c r="E254" s="785"/>
      <c r="F254" s="729"/>
      <c r="G254" s="785"/>
    </row>
    <row r="255" spans="1:7" s="728" customFormat="1">
      <c r="A255" s="785"/>
      <c r="B255" s="794"/>
      <c r="C255" s="785"/>
      <c r="D255" s="783"/>
      <c r="E255" s="785"/>
      <c r="F255" s="729"/>
      <c r="G255" s="785"/>
    </row>
    <row r="256" spans="1:7" s="728" customFormat="1">
      <c r="A256" s="785"/>
      <c r="B256" s="794"/>
      <c r="C256" s="785"/>
      <c r="D256" s="783"/>
      <c r="E256" s="785"/>
      <c r="F256" s="729"/>
      <c r="G256" s="785"/>
    </row>
    <row r="257" spans="1:7" s="728" customFormat="1">
      <c r="A257" s="785"/>
      <c r="B257" s="794"/>
      <c r="C257" s="785"/>
      <c r="D257" s="783"/>
      <c r="E257" s="785"/>
      <c r="F257" s="729"/>
      <c r="G257" s="785"/>
    </row>
    <row r="258" spans="1:7" s="728" customFormat="1">
      <c r="A258" s="785"/>
      <c r="B258" s="794"/>
      <c r="C258" s="785"/>
      <c r="D258" s="783"/>
      <c r="E258" s="785"/>
      <c r="F258" s="729"/>
      <c r="G258" s="785"/>
    </row>
    <row r="259" spans="1:7" s="728" customFormat="1">
      <c r="A259" s="785"/>
      <c r="B259" s="794"/>
      <c r="C259" s="785"/>
      <c r="D259" s="783"/>
      <c r="E259" s="785"/>
      <c r="F259" s="729"/>
      <c r="G259" s="785"/>
    </row>
    <row r="260" spans="1:7" s="728" customFormat="1">
      <c r="A260" s="785"/>
      <c r="B260" s="794"/>
      <c r="C260" s="785"/>
      <c r="D260" s="783"/>
      <c r="E260" s="785"/>
      <c r="F260" s="729"/>
      <c r="G260" s="785"/>
    </row>
    <row r="261" spans="1:7" s="728" customFormat="1">
      <c r="A261" s="785"/>
      <c r="B261" s="794"/>
      <c r="C261" s="785"/>
      <c r="D261" s="783"/>
      <c r="E261" s="785"/>
      <c r="F261" s="729"/>
      <c r="G261" s="785"/>
    </row>
    <row r="262" spans="1:7" s="728" customFormat="1">
      <c r="A262" s="785"/>
      <c r="B262" s="794"/>
      <c r="C262" s="785"/>
      <c r="D262" s="783"/>
      <c r="E262" s="785"/>
      <c r="F262" s="729"/>
      <c r="G262" s="785"/>
    </row>
    <row r="263" spans="1:7" s="728" customFormat="1">
      <c r="A263" s="785"/>
      <c r="B263" s="794"/>
      <c r="C263" s="785"/>
      <c r="D263" s="783"/>
      <c r="E263" s="785"/>
      <c r="F263" s="729"/>
      <c r="G263" s="785"/>
    </row>
    <row r="264" spans="1:7" s="728" customFormat="1">
      <c r="A264" s="785"/>
      <c r="B264" s="794"/>
      <c r="C264" s="785"/>
      <c r="D264" s="783"/>
      <c r="E264" s="785"/>
      <c r="F264" s="729"/>
      <c r="G264" s="785"/>
    </row>
    <row r="265" spans="1:7" s="728" customFormat="1" ht="15">
      <c r="A265" s="784"/>
      <c r="B265" s="792"/>
      <c r="C265" s="785"/>
      <c r="D265" s="783"/>
      <c r="E265" s="785"/>
      <c r="F265" s="729"/>
      <c r="G265" s="785"/>
    </row>
    <row r="266" spans="1:7" s="728" customFormat="1" ht="15">
      <c r="A266" s="785"/>
      <c r="B266" s="792"/>
      <c r="C266" s="785"/>
      <c r="D266" s="783"/>
      <c r="E266" s="785"/>
      <c r="F266" s="729"/>
      <c r="G266" s="785"/>
    </row>
    <row r="267" spans="1:7" s="728" customFormat="1">
      <c r="A267" s="785"/>
      <c r="B267" s="793"/>
      <c r="C267" s="783"/>
      <c r="D267" s="783"/>
      <c r="E267" s="785"/>
      <c r="F267" s="729"/>
      <c r="G267" s="785"/>
    </row>
    <row r="268" spans="1:7" s="728" customFormat="1">
      <c r="A268" s="795"/>
      <c r="B268" s="783"/>
      <c r="C268" s="785"/>
      <c r="D268" s="783"/>
      <c r="E268" s="796"/>
      <c r="F268" s="727"/>
      <c r="G268" s="796"/>
    </row>
    <row r="269" spans="1:7" s="728" customFormat="1" ht="15">
      <c r="A269" s="785"/>
      <c r="B269" s="792"/>
      <c r="C269" s="785"/>
      <c r="D269" s="783"/>
      <c r="E269" s="785"/>
      <c r="F269" s="729"/>
      <c r="G269" s="785"/>
    </row>
    <row r="270" spans="1:7" s="728" customFormat="1">
      <c r="A270" s="785"/>
      <c r="B270" s="793"/>
      <c r="C270" s="785"/>
      <c r="D270" s="783"/>
      <c r="E270" s="785"/>
      <c r="F270" s="729"/>
      <c r="G270" s="785"/>
    </row>
    <row r="271" spans="1:7" s="728" customFormat="1">
      <c r="A271" s="785"/>
      <c r="B271" s="793"/>
      <c r="C271" s="785"/>
      <c r="D271" s="783"/>
      <c r="E271" s="785"/>
      <c r="F271" s="729"/>
      <c r="G271" s="785"/>
    </row>
    <row r="272" spans="1:7" s="728" customFormat="1">
      <c r="A272" s="785"/>
      <c r="B272" s="793"/>
      <c r="C272" s="785"/>
      <c r="D272" s="783"/>
      <c r="E272" s="785"/>
      <c r="F272" s="729"/>
      <c r="G272" s="785"/>
    </row>
    <row r="273" spans="1:7" s="728" customFormat="1">
      <c r="A273" s="785"/>
      <c r="B273" s="793"/>
      <c r="C273" s="785"/>
      <c r="D273" s="783"/>
      <c r="E273" s="785"/>
      <c r="F273" s="729"/>
      <c r="G273" s="785"/>
    </row>
    <row r="274" spans="1:7" s="728" customFormat="1">
      <c r="A274" s="785"/>
      <c r="B274" s="793"/>
      <c r="C274" s="785"/>
      <c r="D274" s="783"/>
      <c r="E274" s="785"/>
      <c r="F274" s="729"/>
      <c r="G274" s="785"/>
    </row>
    <row r="275" spans="1:7" s="728" customFormat="1">
      <c r="A275" s="785"/>
      <c r="B275" s="793"/>
      <c r="C275" s="785"/>
      <c r="D275" s="783"/>
      <c r="E275" s="785"/>
      <c r="F275" s="729"/>
      <c r="G275" s="785"/>
    </row>
    <row r="276" spans="1:7" s="728" customFormat="1">
      <c r="A276" s="785"/>
      <c r="B276" s="793"/>
      <c r="C276" s="785"/>
      <c r="D276" s="783"/>
      <c r="E276" s="785"/>
      <c r="F276" s="729"/>
      <c r="G276" s="785"/>
    </row>
    <row r="277" spans="1:7" s="728" customFormat="1">
      <c r="A277" s="785"/>
      <c r="B277" s="793"/>
      <c r="C277" s="785"/>
      <c r="D277" s="783"/>
      <c r="E277" s="785"/>
      <c r="F277" s="729"/>
      <c r="G277" s="785"/>
    </row>
    <row r="278" spans="1:7" s="728" customFormat="1">
      <c r="A278" s="785"/>
      <c r="B278" s="793"/>
      <c r="C278" s="785"/>
      <c r="D278" s="783"/>
      <c r="E278" s="785"/>
      <c r="F278" s="729"/>
      <c r="G278" s="785"/>
    </row>
    <row r="279" spans="1:7" s="728" customFormat="1">
      <c r="A279" s="785"/>
      <c r="B279" s="793"/>
      <c r="C279" s="785"/>
      <c r="D279" s="783"/>
      <c r="E279" s="785"/>
      <c r="F279" s="729"/>
      <c r="G279" s="785"/>
    </row>
    <row r="280" spans="1:7" s="728" customFormat="1">
      <c r="A280" s="785"/>
      <c r="B280" s="793"/>
      <c r="C280" s="785"/>
      <c r="D280" s="783"/>
      <c r="E280" s="785"/>
      <c r="F280" s="729"/>
      <c r="G280" s="785"/>
    </row>
    <row r="281" spans="1:7" s="728" customFormat="1">
      <c r="A281" s="785"/>
      <c r="B281" s="793"/>
      <c r="C281" s="785"/>
      <c r="D281" s="783"/>
      <c r="E281" s="785"/>
      <c r="F281" s="729"/>
      <c r="G281" s="785"/>
    </row>
    <row r="282" spans="1:7" s="728" customFormat="1">
      <c r="A282" s="785"/>
      <c r="B282" s="793"/>
      <c r="C282" s="785"/>
      <c r="D282" s="783"/>
      <c r="E282" s="785"/>
      <c r="F282" s="729"/>
      <c r="G282" s="785"/>
    </row>
    <row r="283" spans="1:7" s="728" customFormat="1">
      <c r="A283" s="785"/>
      <c r="B283" s="793"/>
      <c r="C283" s="785"/>
      <c r="D283" s="783"/>
      <c r="E283" s="785"/>
      <c r="F283" s="729"/>
      <c r="G283" s="785"/>
    </row>
    <row r="284" spans="1:7" s="728" customFormat="1">
      <c r="A284" s="785"/>
      <c r="B284" s="793"/>
      <c r="C284" s="785"/>
      <c r="D284" s="783"/>
      <c r="E284" s="785"/>
      <c r="F284" s="729"/>
      <c r="G284" s="785"/>
    </row>
    <row r="285" spans="1:7" s="728" customFormat="1">
      <c r="A285" s="785"/>
      <c r="B285" s="793"/>
      <c r="C285" s="785"/>
      <c r="D285" s="783"/>
      <c r="E285" s="785"/>
      <c r="F285" s="729"/>
      <c r="G285" s="785"/>
    </row>
    <row r="286" spans="1:7" s="728" customFormat="1">
      <c r="A286" s="785"/>
      <c r="B286" s="793"/>
      <c r="C286" s="785"/>
      <c r="D286" s="783"/>
      <c r="E286" s="785"/>
      <c r="F286" s="729"/>
      <c r="G286" s="785"/>
    </row>
    <row r="287" spans="1:7" s="728" customFormat="1">
      <c r="A287" s="785"/>
      <c r="B287" s="793"/>
      <c r="C287" s="785"/>
      <c r="D287" s="783"/>
      <c r="E287" s="785"/>
      <c r="F287" s="729"/>
      <c r="G287" s="785"/>
    </row>
    <row r="288" spans="1:7" s="728" customFormat="1">
      <c r="A288" s="785"/>
      <c r="B288" s="793"/>
      <c r="C288" s="794"/>
      <c r="D288" s="783"/>
      <c r="E288" s="785"/>
      <c r="F288" s="729"/>
      <c r="G288" s="785"/>
    </row>
    <row r="289" spans="1:7" s="728" customFormat="1">
      <c r="A289" s="785"/>
      <c r="B289" s="794"/>
      <c r="C289" s="794"/>
      <c r="D289" s="794"/>
      <c r="E289" s="794"/>
      <c r="F289" s="730"/>
      <c r="G289" s="794"/>
    </row>
    <row r="290" spans="1:7" s="728" customFormat="1">
      <c r="A290" s="785"/>
      <c r="B290" s="794"/>
      <c r="C290" s="794"/>
      <c r="D290" s="783"/>
      <c r="E290" s="785"/>
      <c r="F290" s="729"/>
      <c r="G290" s="785"/>
    </row>
    <row r="291" spans="1:7" s="728" customFormat="1">
      <c r="A291" s="785"/>
      <c r="B291" s="794"/>
      <c r="C291" s="785"/>
      <c r="D291" s="794"/>
      <c r="E291" s="794"/>
      <c r="F291" s="730"/>
      <c r="G291" s="794"/>
    </row>
    <row r="292" spans="1:7" s="728" customFormat="1">
      <c r="A292" s="785"/>
      <c r="B292" s="793"/>
      <c r="C292" s="785"/>
      <c r="D292" s="783"/>
      <c r="E292" s="785"/>
      <c r="F292" s="729"/>
      <c r="G292" s="785"/>
    </row>
    <row r="293" spans="1:7" s="728" customFormat="1">
      <c r="A293" s="785"/>
      <c r="B293" s="793"/>
      <c r="C293" s="785"/>
      <c r="D293" s="783"/>
      <c r="E293" s="785"/>
      <c r="F293" s="729"/>
      <c r="G293" s="785"/>
    </row>
    <row r="294" spans="1:7" s="728" customFormat="1">
      <c r="A294" s="785"/>
      <c r="B294" s="793"/>
      <c r="C294" s="785"/>
      <c r="D294" s="794"/>
      <c r="E294" s="794"/>
      <c r="F294" s="730"/>
      <c r="G294" s="794"/>
    </row>
    <row r="295" spans="1:7" s="728" customFormat="1">
      <c r="A295" s="785"/>
      <c r="B295" s="793"/>
      <c r="C295" s="794"/>
      <c r="D295" s="783"/>
      <c r="E295" s="785"/>
      <c r="F295" s="729"/>
      <c r="G295" s="785"/>
    </row>
    <row r="296" spans="1:7" s="728" customFormat="1">
      <c r="A296" s="785"/>
      <c r="B296" s="794"/>
      <c r="C296" s="794"/>
      <c r="D296" s="794"/>
      <c r="E296" s="794"/>
      <c r="F296" s="730"/>
      <c r="G296" s="785"/>
    </row>
    <row r="297" spans="1:7" s="728" customFormat="1">
      <c r="A297" s="785"/>
      <c r="B297" s="794"/>
      <c r="C297" s="785"/>
      <c r="D297" s="794"/>
      <c r="E297" s="794"/>
      <c r="F297" s="730"/>
      <c r="G297" s="785"/>
    </row>
    <row r="298" spans="1:7" s="728" customFormat="1">
      <c r="A298" s="785"/>
      <c r="B298" s="793"/>
      <c r="C298" s="785"/>
      <c r="D298" s="783"/>
      <c r="E298" s="785"/>
      <c r="F298" s="729"/>
      <c r="G298" s="785"/>
    </row>
    <row r="299" spans="1:7" s="728" customFormat="1">
      <c r="A299" s="785"/>
      <c r="B299" s="793"/>
      <c r="C299" s="785"/>
      <c r="D299" s="783"/>
      <c r="E299" s="785"/>
      <c r="F299" s="729"/>
      <c r="G299" s="785"/>
    </row>
    <row r="300" spans="1:7" s="728" customFormat="1">
      <c r="A300" s="785"/>
      <c r="B300" s="793"/>
      <c r="C300" s="785"/>
      <c r="D300" s="783"/>
      <c r="E300" s="785"/>
      <c r="F300" s="729"/>
      <c r="G300" s="785"/>
    </row>
    <row r="301" spans="1:7" s="728" customFormat="1">
      <c r="A301" s="785"/>
      <c r="B301" s="793"/>
      <c r="C301" s="785"/>
      <c r="D301" s="783"/>
      <c r="E301" s="785"/>
      <c r="F301" s="729"/>
      <c r="G301" s="785"/>
    </row>
    <row r="302" spans="1:7" s="728" customFormat="1">
      <c r="A302" s="785"/>
      <c r="B302" s="793"/>
      <c r="C302" s="785"/>
      <c r="D302" s="783"/>
      <c r="E302" s="785"/>
      <c r="F302" s="729"/>
      <c r="G302" s="785"/>
    </row>
    <row r="303" spans="1:7" s="728" customFormat="1">
      <c r="A303" s="785"/>
      <c r="B303" s="793"/>
      <c r="C303" s="785"/>
      <c r="D303" s="783"/>
      <c r="E303" s="785"/>
      <c r="F303" s="729"/>
      <c r="G303" s="785"/>
    </row>
    <row r="304" spans="1:7" s="728" customFormat="1">
      <c r="A304" s="785"/>
      <c r="B304" s="793"/>
      <c r="C304" s="785"/>
      <c r="D304" s="783"/>
      <c r="E304" s="785"/>
      <c r="F304" s="729"/>
      <c r="G304" s="785"/>
    </row>
    <row r="305" spans="1:7" s="728" customFormat="1">
      <c r="A305" s="785"/>
      <c r="B305" s="793"/>
      <c r="C305" s="785"/>
      <c r="D305" s="783"/>
      <c r="E305" s="785"/>
      <c r="F305" s="729"/>
      <c r="G305" s="804"/>
    </row>
    <row r="306" spans="1:7" s="728" customFormat="1">
      <c r="A306" s="785"/>
      <c r="B306" s="793"/>
      <c r="C306" s="785"/>
      <c r="D306" s="783"/>
      <c r="E306" s="785"/>
      <c r="F306" s="729"/>
      <c r="G306" s="785"/>
    </row>
    <row r="307" spans="1:7" s="728" customFormat="1">
      <c r="A307" s="785"/>
      <c r="B307" s="793"/>
      <c r="C307" s="785"/>
      <c r="D307" s="783"/>
      <c r="E307" s="785"/>
      <c r="F307" s="729"/>
      <c r="G307" s="785"/>
    </row>
    <row r="308" spans="1:7" s="728" customFormat="1" ht="15">
      <c r="A308" s="785"/>
      <c r="B308" s="793"/>
      <c r="C308" s="785"/>
      <c r="D308" s="783"/>
      <c r="E308" s="785"/>
      <c r="F308" s="729"/>
      <c r="G308" s="784"/>
    </row>
    <row r="309" spans="1:7" s="728" customFormat="1">
      <c r="A309" s="785"/>
      <c r="B309" s="793"/>
      <c r="C309" s="785"/>
      <c r="D309" s="783"/>
      <c r="E309" s="785"/>
      <c r="F309" s="729"/>
      <c r="G309" s="785"/>
    </row>
    <row r="310" spans="1:7" s="728" customFormat="1">
      <c r="A310" s="785"/>
      <c r="B310" s="793"/>
      <c r="C310" s="785"/>
      <c r="D310" s="783"/>
      <c r="E310" s="785"/>
      <c r="F310" s="729"/>
      <c r="G310" s="785"/>
    </row>
    <row r="311" spans="1:7" s="728" customFormat="1">
      <c r="A311" s="785"/>
      <c r="B311" s="793"/>
      <c r="C311" s="785"/>
      <c r="D311" s="783"/>
      <c r="E311" s="785"/>
      <c r="F311" s="729"/>
      <c r="G311" s="785"/>
    </row>
    <row r="312" spans="1:7" s="728" customFormat="1">
      <c r="A312" s="785"/>
      <c r="B312" s="793"/>
      <c r="C312" s="785"/>
      <c r="D312" s="783"/>
      <c r="E312" s="785"/>
      <c r="F312" s="729"/>
      <c r="G312" s="785"/>
    </row>
    <row r="313" spans="1:7" s="728" customFormat="1">
      <c r="A313" s="785"/>
      <c r="B313" s="793"/>
      <c r="C313" s="785"/>
      <c r="D313" s="783"/>
      <c r="E313" s="785"/>
      <c r="F313" s="729"/>
      <c r="G313" s="785"/>
    </row>
    <row r="314" spans="1:7" s="728" customFormat="1">
      <c r="A314" s="785"/>
      <c r="B314" s="793"/>
      <c r="C314" s="785"/>
      <c r="D314" s="783"/>
      <c r="E314" s="785"/>
      <c r="F314" s="729"/>
      <c r="G314" s="785"/>
    </row>
    <row r="315" spans="1:7" s="728" customFormat="1">
      <c r="A315" s="785"/>
      <c r="B315" s="793"/>
      <c r="C315" s="785"/>
      <c r="D315" s="783"/>
      <c r="E315" s="785"/>
      <c r="F315" s="729"/>
      <c r="G315" s="785"/>
    </row>
    <row r="316" spans="1:7">
      <c r="A316" s="782"/>
      <c r="B316" s="798"/>
      <c r="C316" s="782"/>
      <c r="D316" s="783"/>
      <c r="E316" s="782"/>
      <c r="F316" s="523"/>
      <c r="G316" s="782"/>
    </row>
    <row r="317" spans="1:7">
      <c r="A317" s="782"/>
      <c r="B317" s="798"/>
      <c r="C317" s="782"/>
      <c r="D317" s="783"/>
      <c r="E317" s="782"/>
      <c r="F317" s="523"/>
      <c r="G317" s="782"/>
    </row>
    <row r="318" spans="1:7">
      <c r="A318" s="782"/>
      <c r="B318" s="798"/>
      <c r="C318" s="782"/>
      <c r="D318" s="783"/>
      <c r="E318" s="782"/>
      <c r="F318" s="523"/>
      <c r="G318" s="782"/>
    </row>
    <row r="319" spans="1:7">
      <c r="A319" s="782"/>
      <c r="B319" s="798"/>
      <c r="C319" s="782"/>
      <c r="D319" s="783"/>
      <c r="E319" s="782"/>
      <c r="F319" s="523"/>
      <c r="G319" s="782"/>
    </row>
    <row r="320" spans="1:7">
      <c r="A320" s="782"/>
      <c r="B320" s="798"/>
      <c r="C320" s="782"/>
      <c r="D320" s="783"/>
      <c r="E320" s="782"/>
      <c r="F320" s="523"/>
      <c r="G320" s="782"/>
    </row>
    <row r="321" spans="1:7">
      <c r="A321" s="782"/>
      <c r="B321" s="798"/>
      <c r="C321" s="782"/>
      <c r="D321" s="783"/>
      <c r="E321" s="782"/>
      <c r="F321" s="523"/>
      <c r="G321" s="782"/>
    </row>
    <row r="322" spans="1:7">
      <c r="A322" s="782"/>
      <c r="B322" s="798"/>
      <c r="C322" s="782"/>
      <c r="D322" s="783"/>
      <c r="E322" s="782"/>
      <c r="F322" s="523"/>
      <c r="G322" s="782"/>
    </row>
    <row r="323" spans="1:7">
      <c r="A323" s="782"/>
      <c r="B323" s="798"/>
      <c r="C323" s="782"/>
      <c r="D323" s="783"/>
      <c r="E323" s="782"/>
      <c r="F323" s="523"/>
      <c r="G323" s="782"/>
    </row>
    <row r="324" spans="1:7">
      <c r="A324" s="782"/>
      <c r="B324" s="798"/>
      <c r="C324" s="782"/>
      <c r="D324" s="783"/>
      <c r="E324" s="782"/>
      <c r="F324" s="523"/>
      <c r="G324" s="782"/>
    </row>
    <row r="325" spans="1:7">
      <c r="A325" s="782"/>
      <c r="B325" s="798"/>
      <c r="C325" s="782"/>
      <c r="D325" s="783"/>
      <c r="E325" s="782"/>
      <c r="F325" s="523"/>
      <c r="G325" s="782"/>
    </row>
    <row r="326" spans="1:7">
      <c r="A326" s="782"/>
      <c r="B326" s="798"/>
      <c r="C326" s="782"/>
      <c r="D326" s="783"/>
      <c r="E326" s="782"/>
      <c r="F326" s="523"/>
      <c r="G326" s="782"/>
    </row>
    <row r="327" spans="1:7">
      <c r="A327" s="782"/>
      <c r="B327" s="798"/>
      <c r="C327" s="782"/>
      <c r="D327" s="783"/>
      <c r="E327" s="782"/>
      <c r="F327" s="523"/>
      <c r="G327" s="782"/>
    </row>
    <row r="328" spans="1:7">
      <c r="A328" s="782"/>
      <c r="B328" s="798"/>
      <c r="C328" s="782"/>
      <c r="D328" s="783"/>
      <c r="E328" s="782"/>
      <c r="F328" s="523"/>
      <c r="G328" s="782"/>
    </row>
    <row r="329" spans="1:7">
      <c r="A329" s="782"/>
      <c r="B329" s="798"/>
      <c r="C329" s="782"/>
      <c r="D329" s="783"/>
      <c r="E329" s="782"/>
      <c r="F329" s="523"/>
      <c r="G329" s="782"/>
    </row>
    <row r="330" spans="1:7">
      <c r="A330" s="782"/>
      <c r="B330" s="798"/>
      <c r="C330" s="782"/>
      <c r="D330" s="783"/>
      <c r="E330" s="782"/>
      <c r="F330" s="523"/>
      <c r="G330" s="782"/>
    </row>
    <row r="331" spans="1:7">
      <c r="A331" s="782"/>
      <c r="B331" s="798"/>
      <c r="C331" s="782"/>
      <c r="D331" s="783"/>
      <c r="E331" s="782"/>
      <c r="F331" s="523"/>
      <c r="G331" s="782"/>
    </row>
    <row r="332" spans="1:7">
      <c r="A332" s="782"/>
      <c r="B332" s="798"/>
      <c r="C332" s="782"/>
      <c r="D332" s="783"/>
      <c r="E332" s="782"/>
      <c r="F332" s="523"/>
      <c r="G332" s="782"/>
    </row>
    <row r="333" spans="1:7">
      <c r="A333" s="782"/>
      <c r="B333" s="798"/>
      <c r="C333" s="782"/>
      <c r="D333" s="783"/>
      <c r="E333" s="782"/>
      <c r="F333" s="523"/>
      <c r="G333" s="782"/>
    </row>
    <row r="334" spans="1:7">
      <c r="A334" s="782"/>
      <c r="B334" s="798"/>
      <c r="C334" s="782"/>
      <c r="D334" s="783"/>
      <c r="E334" s="782"/>
      <c r="F334" s="523"/>
      <c r="G334" s="782"/>
    </row>
    <row r="335" spans="1:7">
      <c r="A335" s="782"/>
      <c r="B335" s="798"/>
      <c r="C335" s="782"/>
      <c r="D335" s="783"/>
      <c r="E335" s="782"/>
      <c r="F335" s="523"/>
      <c r="G335" s="782"/>
    </row>
    <row r="336" spans="1:7">
      <c r="A336" s="782"/>
      <c r="B336" s="798"/>
      <c r="C336" s="782"/>
      <c r="D336" s="783"/>
      <c r="E336" s="782"/>
      <c r="F336" s="523"/>
      <c r="G336" s="782"/>
    </row>
    <row r="337" spans="1:7">
      <c r="A337" s="782"/>
      <c r="B337" s="798"/>
      <c r="C337" s="782"/>
      <c r="D337" s="783"/>
      <c r="E337" s="782"/>
      <c r="F337" s="523"/>
      <c r="G337" s="782"/>
    </row>
    <row r="338" spans="1:7">
      <c r="A338" s="782"/>
      <c r="B338" s="798"/>
      <c r="C338" s="782"/>
      <c r="D338" s="783"/>
      <c r="E338" s="782"/>
      <c r="F338" s="523"/>
      <c r="G338" s="782"/>
    </row>
    <row r="339" spans="1:7">
      <c r="A339" s="782"/>
      <c r="B339" s="798"/>
      <c r="C339" s="782"/>
      <c r="D339" s="783"/>
      <c r="E339" s="782"/>
      <c r="F339" s="523"/>
      <c r="G339" s="782"/>
    </row>
    <row r="340" spans="1:7">
      <c r="A340" s="782"/>
      <c r="B340" s="798"/>
      <c r="C340" s="782"/>
      <c r="D340" s="783"/>
      <c r="E340" s="782"/>
      <c r="F340" s="523"/>
      <c r="G340" s="782"/>
    </row>
    <row r="341" spans="1:7">
      <c r="A341" s="782"/>
      <c r="B341" s="798"/>
      <c r="C341" s="782"/>
      <c r="D341" s="783"/>
      <c r="E341" s="782"/>
      <c r="F341" s="523"/>
      <c r="G341" s="782"/>
    </row>
    <row r="342" spans="1:7">
      <c r="A342" s="782"/>
      <c r="B342" s="798"/>
      <c r="C342" s="782"/>
      <c r="D342" s="783"/>
      <c r="E342" s="782"/>
      <c r="F342" s="523"/>
      <c r="G342" s="782"/>
    </row>
    <row r="343" spans="1:7">
      <c r="A343" s="782"/>
      <c r="B343" s="798"/>
      <c r="C343" s="782"/>
      <c r="D343" s="783"/>
      <c r="E343" s="782"/>
      <c r="F343" s="523"/>
      <c r="G343" s="782"/>
    </row>
    <row r="344" spans="1:7">
      <c r="A344" s="782"/>
      <c r="B344" s="798"/>
      <c r="C344" s="782"/>
      <c r="D344" s="783"/>
      <c r="E344" s="782"/>
      <c r="F344" s="523"/>
      <c r="G344" s="782"/>
    </row>
    <row r="345" spans="1:7">
      <c r="A345" s="782"/>
      <c r="B345" s="798"/>
      <c r="C345" s="782"/>
      <c r="D345" s="783"/>
      <c r="E345" s="782"/>
      <c r="F345" s="523"/>
      <c r="G345" s="782"/>
    </row>
    <row r="346" spans="1:7">
      <c r="A346" s="782"/>
      <c r="B346" s="798"/>
      <c r="C346" s="782"/>
      <c r="D346" s="783"/>
      <c r="E346" s="782"/>
      <c r="F346" s="523"/>
      <c r="G346" s="782"/>
    </row>
    <row r="347" spans="1:7">
      <c r="A347" s="782"/>
      <c r="B347" s="798"/>
      <c r="C347" s="782"/>
      <c r="D347" s="783"/>
      <c r="E347" s="782"/>
      <c r="F347" s="523"/>
      <c r="G347" s="782"/>
    </row>
    <row r="348" spans="1:7">
      <c r="A348" s="782"/>
      <c r="B348" s="798"/>
      <c r="C348" s="782"/>
      <c r="D348" s="783"/>
      <c r="E348" s="782"/>
      <c r="F348" s="523"/>
      <c r="G348" s="782"/>
    </row>
    <row r="349" spans="1:7">
      <c r="A349" s="782"/>
      <c r="B349" s="798"/>
      <c r="C349" s="782"/>
      <c r="D349" s="783"/>
      <c r="E349" s="782"/>
      <c r="F349" s="523"/>
      <c r="G349" s="782"/>
    </row>
    <row r="350" spans="1:7">
      <c r="A350" s="782"/>
      <c r="B350" s="798"/>
      <c r="C350" s="782"/>
      <c r="D350" s="783"/>
      <c r="E350" s="782"/>
      <c r="F350" s="523"/>
      <c r="G350" s="782"/>
    </row>
    <row r="351" spans="1:7">
      <c r="A351" s="782"/>
      <c r="B351" s="798"/>
      <c r="C351" s="782"/>
      <c r="D351" s="783"/>
      <c r="E351" s="782"/>
      <c r="F351" s="523"/>
      <c r="G351" s="782"/>
    </row>
    <row r="352" spans="1:7">
      <c r="A352" s="782"/>
      <c r="B352" s="798"/>
      <c r="C352" s="782"/>
      <c r="D352" s="783"/>
      <c r="E352" s="782"/>
      <c r="F352" s="523"/>
      <c r="G352" s="782"/>
    </row>
    <row r="353" spans="1:7">
      <c r="A353" s="782"/>
      <c r="B353" s="798"/>
      <c r="C353" s="782"/>
      <c r="D353" s="783"/>
      <c r="E353" s="782"/>
      <c r="F353" s="523"/>
      <c r="G353" s="782"/>
    </row>
    <row r="354" spans="1:7">
      <c r="A354" s="782"/>
      <c r="B354" s="798"/>
      <c r="C354" s="782"/>
      <c r="D354" s="783"/>
      <c r="E354" s="782"/>
      <c r="F354" s="523"/>
      <c r="G354" s="782"/>
    </row>
    <row r="355" spans="1:7">
      <c r="A355" s="782"/>
      <c r="B355" s="798"/>
      <c r="C355" s="782"/>
      <c r="D355" s="783"/>
      <c r="E355" s="782"/>
      <c r="F355" s="523"/>
      <c r="G355" s="782"/>
    </row>
    <row r="356" spans="1:7">
      <c r="A356" s="782"/>
      <c r="B356" s="798"/>
      <c r="C356" s="782"/>
      <c r="D356" s="783"/>
      <c r="E356" s="782"/>
      <c r="F356" s="523"/>
      <c r="G356" s="782"/>
    </row>
    <row r="357" spans="1:7">
      <c r="A357" s="782"/>
      <c r="B357" s="798"/>
      <c r="C357" s="782"/>
      <c r="D357" s="783"/>
      <c r="E357" s="782"/>
      <c r="F357" s="523"/>
      <c r="G357" s="782"/>
    </row>
    <row r="358" spans="1:7">
      <c r="A358" s="782"/>
      <c r="B358" s="798"/>
      <c r="C358" s="782"/>
      <c r="D358" s="783"/>
      <c r="E358" s="782"/>
      <c r="F358" s="523"/>
      <c r="G358" s="782"/>
    </row>
    <row r="359" spans="1:7">
      <c r="A359" s="782"/>
      <c r="B359" s="798"/>
      <c r="C359" s="782"/>
      <c r="D359" s="783"/>
      <c r="E359" s="782"/>
      <c r="F359" s="523"/>
      <c r="G359" s="782"/>
    </row>
    <row r="360" spans="1:7">
      <c r="A360" s="782"/>
      <c r="B360" s="798"/>
      <c r="C360" s="782"/>
      <c r="D360" s="783"/>
      <c r="E360" s="782"/>
      <c r="F360" s="523"/>
      <c r="G360" s="782"/>
    </row>
    <row r="361" spans="1:7">
      <c r="A361" s="782"/>
      <c r="B361" s="798"/>
      <c r="C361" s="782"/>
      <c r="D361" s="783"/>
      <c r="E361" s="782"/>
      <c r="F361" s="523"/>
      <c r="G361" s="782"/>
    </row>
    <row r="362" spans="1:7">
      <c r="A362" s="782"/>
      <c r="B362" s="798"/>
      <c r="C362" s="782"/>
      <c r="D362" s="783"/>
      <c r="E362" s="782"/>
      <c r="F362" s="523"/>
      <c r="G362" s="782"/>
    </row>
    <row r="363" spans="1:7">
      <c r="A363" s="782"/>
      <c r="B363" s="798"/>
      <c r="C363" s="782"/>
      <c r="D363" s="783"/>
      <c r="E363" s="782"/>
      <c r="F363" s="523"/>
      <c r="G363" s="782"/>
    </row>
    <row r="364" spans="1:7">
      <c r="A364" s="782"/>
      <c r="B364" s="798"/>
      <c r="C364" s="782"/>
      <c r="D364" s="783"/>
      <c r="E364" s="782"/>
      <c r="F364" s="523"/>
      <c r="G364" s="782"/>
    </row>
    <row r="365" spans="1:7">
      <c r="A365" s="782"/>
      <c r="B365" s="798"/>
      <c r="C365" s="782"/>
      <c r="D365" s="783"/>
      <c r="E365" s="782"/>
      <c r="F365" s="523"/>
      <c r="G365" s="782"/>
    </row>
    <row r="366" spans="1:7">
      <c r="A366" s="782"/>
      <c r="B366" s="798"/>
      <c r="C366" s="782"/>
      <c r="D366" s="783"/>
      <c r="E366" s="782"/>
      <c r="F366" s="523"/>
      <c r="G366" s="782"/>
    </row>
    <row r="367" spans="1:7">
      <c r="A367" s="782"/>
      <c r="B367" s="798"/>
      <c r="C367" s="782"/>
      <c r="D367" s="783"/>
      <c r="E367" s="782"/>
      <c r="F367" s="523"/>
      <c r="G367" s="782"/>
    </row>
    <row r="368" spans="1:7">
      <c r="A368" s="782"/>
      <c r="B368" s="798"/>
      <c r="C368" s="782"/>
      <c r="D368" s="783"/>
      <c r="E368" s="782"/>
      <c r="F368" s="523"/>
      <c r="G368" s="782"/>
    </row>
    <row r="369" spans="1:7">
      <c r="A369" s="782"/>
      <c r="B369" s="798"/>
      <c r="C369" s="782"/>
      <c r="D369" s="783"/>
      <c r="E369" s="782"/>
      <c r="F369" s="523"/>
      <c r="G369" s="782"/>
    </row>
    <row r="370" spans="1:7">
      <c r="A370" s="782"/>
      <c r="B370" s="798"/>
      <c r="C370" s="782"/>
      <c r="D370" s="783"/>
      <c r="E370" s="782"/>
      <c r="F370" s="523"/>
      <c r="G370" s="782"/>
    </row>
    <row r="371" spans="1:7">
      <c r="A371" s="782"/>
      <c r="B371" s="798"/>
      <c r="C371" s="782"/>
      <c r="D371" s="783"/>
      <c r="E371" s="782"/>
      <c r="F371" s="523"/>
      <c r="G371" s="782"/>
    </row>
    <row r="372" spans="1:7">
      <c r="A372" s="782"/>
      <c r="B372" s="798"/>
      <c r="C372" s="782"/>
      <c r="D372" s="783"/>
      <c r="E372" s="782"/>
      <c r="F372" s="523"/>
      <c r="G372" s="782"/>
    </row>
    <row r="373" spans="1:7">
      <c r="A373" s="782"/>
      <c r="B373" s="798"/>
      <c r="C373" s="782"/>
      <c r="D373" s="783"/>
      <c r="E373" s="782"/>
      <c r="F373" s="523"/>
      <c r="G373" s="782"/>
    </row>
    <row r="374" spans="1:7">
      <c r="A374" s="782"/>
      <c r="B374" s="798"/>
      <c r="C374" s="782"/>
      <c r="D374" s="783"/>
      <c r="E374" s="782"/>
      <c r="F374" s="523"/>
      <c r="G374" s="782"/>
    </row>
    <row r="375" spans="1:7">
      <c r="A375" s="782"/>
      <c r="B375" s="798"/>
      <c r="C375" s="782"/>
      <c r="D375" s="783"/>
      <c r="E375" s="782"/>
      <c r="F375" s="523"/>
      <c r="G375" s="782"/>
    </row>
    <row r="376" spans="1:7">
      <c r="A376" s="782"/>
      <c r="B376" s="798"/>
      <c r="C376" s="782"/>
      <c r="D376" s="783"/>
      <c r="E376" s="782"/>
      <c r="F376" s="523"/>
      <c r="G376" s="782"/>
    </row>
    <row r="377" spans="1:7">
      <c r="A377" s="782"/>
      <c r="B377" s="798"/>
      <c r="C377" s="782"/>
      <c r="D377" s="783"/>
      <c r="E377" s="782"/>
      <c r="F377" s="523"/>
      <c r="G377" s="782"/>
    </row>
    <row r="378" spans="1:7">
      <c r="A378" s="782"/>
      <c r="B378" s="798"/>
      <c r="C378" s="782"/>
      <c r="D378" s="783"/>
      <c r="E378" s="782"/>
      <c r="F378" s="523"/>
      <c r="G378" s="782"/>
    </row>
    <row r="379" spans="1:7">
      <c r="A379" s="782"/>
      <c r="B379" s="798"/>
      <c r="C379" s="782"/>
      <c r="D379" s="783"/>
      <c r="E379" s="782"/>
      <c r="F379" s="523"/>
      <c r="G379" s="782"/>
    </row>
    <row r="380" spans="1:7">
      <c r="A380" s="782"/>
      <c r="B380" s="798"/>
      <c r="C380" s="782"/>
      <c r="D380" s="783"/>
      <c r="E380" s="782"/>
      <c r="F380" s="523"/>
      <c r="G380" s="782"/>
    </row>
    <row r="381" spans="1:7">
      <c r="A381" s="782"/>
      <c r="B381" s="798"/>
      <c r="C381" s="782"/>
      <c r="D381" s="783"/>
      <c r="E381" s="782"/>
      <c r="F381" s="523"/>
      <c r="G381" s="782"/>
    </row>
    <row r="382" spans="1:7">
      <c r="A382" s="782"/>
      <c r="B382" s="798"/>
      <c r="C382" s="782"/>
      <c r="D382" s="783"/>
      <c r="E382" s="782"/>
      <c r="F382" s="523"/>
      <c r="G382" s="782"/>
    </row>
    <row r="383" spans="1:7">
      <c r="A383" s="782"/>
      <c r="B383" s="798"/>
      <c r="C383" s="782"/>
      <c r="D383" s="783"/>
      <c r="E383" s="782"/>
      <c r="F383" s="523"/>
      <c r="G383" s="782"/>
    </row>
    <row r="384" spans="1:7">
      <c r="A384" s="782"/>
      <c r="B384" s="798"/>
      <c r="C384" s="782"/>
      <c r="D384" s="783"/>
      <c r="E384" s="782"/>
      <c r="F384" s="523"/>
      <c r="G384" s="782"/>
    </row>
    <row r="385" spans="1:7">
      <c r="A385" s="782"/>
      <c r="B385" s="798"/>
      <c r="C385" s="782"/>
      <c r="D385" s="783"/>
      <c r="E385" s="782"/>
      <c r="F385" s="523"/>
      <c r="G385" s="782"/>
    </row>
    <row r="386" spans="1:7">
      <c r="A386" s="782"/>
      <c r="B386" s="798"/>
      <c r="C386" s="782"/>
      <c r="D386" s="783"/>
      <c r="E386" s="782"/>
      <c r="F386" s="523"/>
      <c r="G386" s="782"/>
    </row>
    <row r="387" spans="1:7">
      <c r="A387" s="782"/>
      <c r="B387" s="798"/>
      <c r="C387" s="782"/>
      <c r="D387" s="783"/>
      <c r="E387" s="782"/>
      <c r="F387" s="523"/>
      <c r="G387" s="782"/>
    </row>
    <row r="388" spans="1:7">
      <c r="A388" s="782"/>
      <c r="B388" s="798"/>
      <c r="C388" s="782"/>
      <c r="D388" s="783"/>
      <c r="E388" s="782"/>
      <c r="F388" s="523"/>
      <c r="G388" s="782"/>
    </row>
    <row r="389" spans="1:7">
      <c r="A389" s="782"/>
      <c r="B389" s="798"/>
      <c r="C389" s="782"/>
      <c r="D389" s="783"/>
      <c r="E389" s="782"/>
      <c r="F389" s="523"/>
      <c r="G389" s="782"/>
    </row>
    <row r="390" spans="1:7">
      <c r="A390" s="782"/>
      <c r="B390" s="798"/>
      <c r="C390" s="782"/>
      <c r="D390" s="783"/>
      <c r="E390" s="782"/>
      <c r="F390" s="523"/>
      <c r="G390" s="782"/>
    </row>
    <row r="391" spans="1:7">
      <c r="A391" s="782"/>
      <c r="B391" s="798"/>
      <c r="C391" s="782"/>
      <c r="D391" s="783"/>
      <c r="E391" s="782"/>
      <c r="F391" s="523"/>
      <c r="G391" s="782"/>
    </row>
    <row r="392" spans="1:7">
      <c r="A392" s="782"/>
      <c r="B392" s="798"/>
      <c r="C392" s="782"/>
      <c r="D392" s="783"/>
      <c r="E392" s="782"/>
      <c r="F392" s="523"/>
      <c r="G392" s="782"/>
    </row>
    <row r="393" spans="1:7">
      <c r="A393" s="782"/>
      <c r="B393" s="798"/>
      <c r="C393" s="782"/>
      <c r="D393" s="783"/>
      <c r="E393" s="782"/>
      <c r="F393" s="523"/>
      <c r="G393" s="782"/>
    </row>
    <row r="394" spans="1:7">
      <c r="A394" s="782"/>
      <c r="B394" s="798"/>
      <c r="C394" s="782"/>
      <c r="D394" s="783"/>
      <c r="E394" s="782"/>
      <c r="F394" s="523"/>
      <c r="G394" s="782"/>
    </row>
    <row r="395" spans="1:7">
      <c r="A395" s="782"/>
      <c r="B395" s="798"/>
      <c r="C395" s="782"/>
      <c r="D395" s="783"/>
      <c r="E395" s="782"/>
      <c r="F395" s="523"/>
      <c r="G395" s="782"/>
    </row>
    <row r="396" spans="1:7">
      <c r="A396" s="782"/>
      <c r="B396" s="798"/>
      <c r="C396" s="782"/>
      <c r="D396" s="783"/>
      <c r="E396" s="782"/>
      <c r="F396" s="523"/>
      <c r="G396" s="782"/>
    </row>
    <row r="397" spans="1:7">
      <c r="A397" s="782"/>
      <c r="B397" s="798"/>
      <c r="C397" s="782"/>
      <c r="D397" s="783"/>
      <c r="E397" s="782"/>
      <c r="F397" s="523"/>
      <c r="G397" s="782"/>
    </row>
    <row r="398" spans="1:7">
      <c r="A398" s="782"/>
      <c r="B398" s="798"/>
      <c r="C398" s="782"/>
      <c r="D398" s="783"/>
      <c r="E398" s="782"/>
      <c r="F398" s="523"/>
      <c r="G398" s="782"/>
    </row>
    <row r="399" spans="1:7">
      <c r="A399" s="782"/>
      <c r="B399" s="798"/>
      <c r="C399" s="782"/>
      <c r="D399" s="783"/>
      <c r="E399" s="782"/>
      <c r="F399" s="523"/>
      <c r="G399" s="782"/>
    </row>
    <row r="400" spans="1:7">
      <c r="A400" s="782"/>
      <c r="B400" s="798"/>
      <c r="C400" s="782"/>
      <c r="D400" s="783"/>
      <c r="E400" s="782"/>
      <c r="F400" s="523"/>
      <c r="G400" s="782"/>
    </row>
    <row r="401" spans="1:7">
      <c r="A401" s="782"/>
      <c r="B401" s="798"/>
      <c r="C401" s="782"/>
      <c r="D401" s="783"/>
      <c r="E401" s="782"/>
      <c r="F401" s="523"/>
      <c r="G401" s="782"/>
    </row>
    <row r="402" spans="1:7">
      <c r="A402" s="782"/>
      <c r="B402" s="798"/>
      <c r="C402" s="782"/>
      <c r="D402" s="783"/>
      <c r="E402" s="782"/>
      <c r="F402" s="523"/>
      <c r="G402" s="782"/>
    </row>
    <row r="403" spans="1:7">
      <c r="A403" s="782"/>
      <c r="B403" s="798"/>
      <c r="C403" s="782"/>
      <c r="D403" s="783"/>
      <c r="E403" s="782"/>
      <c r="F403" s="523"/>
      <c r="G403" s="782"/>
    </row>
    <row r="404" spans="1:7">
      <c r="A404" s="782"/>
      <c r="B404" s="798"/>
      <c r="C404" s="782"/>
      <c r="D404" s="783"/>
      <c r="E404" s="782"/>
      <c r="F404" s="523"/>
      <c r="G404" s="782"/>
    </row>
    <row r="405" spans="1:7">
      <c r="A405" s="782"/>
      <c r="B405" s="798"/>
      <c r="C405" s="782"/>
      <c r="D405" s="783"/>
      <c r="E405" s="782"/>
      <c r="F405" s="523"/>
      <c r="G405" s="782"/>
    </row>
    <row r="406" spans="1:7">
      <c r="A406" s="782"/>
      <c r="B406" s="798"/>
      <c r="C406" s="782"/>
      <c r="D406" s="783"/>
      <c r="E406" s="782"/>
      <c r="F406" s="523"/>
      <c r="G406" s="782"/>
    </row>
    <row r="407" spans="1:7">
      <c r="A407" s="782"/>
      <c r="B407" s="798"/>
      <c r="C407" s="782"/>
      <c r="D407" s="783"/>
      <c r="E407" s="782"/>
      <c r="F407" s="523"/>
      <c r="G407" s="782"/>
    </row>
    <row r="408" spans="1:7">
      <c r="A408" s="782"/>
      <c r="B408" s="798"/>
      <c r="C408" s="782"/>
      <c r="D408" s="783"/>
      <c r="E408" s="782"/>
      <c r="F408" s="523"/>
      <c r="G408" s="782"/>
    </row>
    <row r="409" spans="1:7">
      <c r="A409" s="782"/>
      <c r="B409" s="798"/>
      <c r="C409" s="782"/>
      <c r="D409" s="783"/>
      <c r="E409" s="782"/>
      <c r="F409" s="523"/>
      <c r="G409" s="782"/>
    </row>
    <row r="410" spans="1:7">
      <c r="A410" s="782"/>
      <c r="B410" s="798"/>
      <c r="C410" s="782"/>
      <c r="D410" s="783"/>
      <c r="E410" s="782"/>
      <c r="F410" s="523"/>
      <c r="G410" s="782"/>
    </row>
    <row r="411" spans="1:7">
      <c r="A411" s="782"/>
      <c r="B411" s="798"/>
      <c r="C411" s="782"/>
      <c r="D411" s="783"/>
      <c r="E411" s="782"/>
      <c r="F411" s="523"/>
      <c r="G411" s="782"/>
    </row>
    <row r="412" spans="1:7">
      <c r="A412" s="782"/>
      <c r="B412" s="798"/>
      <c r="C412" s="782"/>
      <c r="D412" s="783"/>
      <c r="E412" s="782"/>
      <c r="F412" s="523"/>
      <c r="G412" s="782"/>
    </row>
    <row r="413" spans="1:7">
      <c r="A413" s="782"/>
      <c r="B413" s="798"/>
      <c r="C413" s="782"/>
      <c r="D413" s="783"/>
      <c r="E413" s="782"/>
      <c r="F413" s="523"/>
      <c r="G413" s="782"/>
    </row>
    <row r="414" spans="1:7">
      <c r="A414" s="782"/>
      <c r="B414" s="798"/>
      <c r="C414" s="782"/>
      <c r="D414" s="783"/>
      <c r="E414" s="782"/>
      <c r="F414" s="523"/>
      <c r="G414" s="782"/>
    </row>
    <row r="415" spans="1:7">
      <c r="A415" s="782"/>
      <c r="B415" s="798"/>
      <c r="C415" s="782"/>
      <c r="D415" s="783"/>
      <c r="E415" s="782"/>
      <c r="F415" s="523"/>
      <c r="G415" s="782"/>
    </row>
    <row r="416" spans="1:7">
      <c r="A416" s="782"/>
      <c r="B416" s="798"/>
      <c r="C416" s="782"/>
      <c r="D416" s="783"/>
      <c r="E416" s="782"/>
      <c r="F416" s="523"/>
      <c r="G416" s="782"/>
    </row>
    <row r="417" spans="1:7">
      <c r="A417" s="782"/>
      <c r="B417" s="798"/>
      <c r="C417" s="782"/>
      <c r="D417" s="783"/>
      <c r="E417" s="782"/>
      <c r="F417" s="523"/>
      <c r="G417" s="782"/>
    </row>
    <row r="418" spans="1:7">
      <c r="A418" s="782"/>
      <c r="B418" s="798"/>
      <c r="C418" s="782"/>
      <c r="D418" s="783"/>
      <c r="E418" s="782"/>
      <c r="F418" s="523"/>
      <c r="G418" s="782"/>
    </row>
    <row r="419" spans="1:7">
      <c r="A419" s="782"/>
      <c r="B419" s="798"/>
      <c r="C419" s="782"/>
      <c r="D419" s="783"/>
      <c r="E419" s="782"/>
      <c r="F419" s="523"/>
      <c r="G419" s="782"/>
    </row>
    <row r="420" spans="1:7">
      <c r="A420" s="782"/>
      <c r="B420" s="798"/>
      <c r="C420" s="782"/>
      <c r="D420" s="783"/>
      <c r="E420" s="782"/>
      <c r="F420" s="523"/>
      <c r="G420" s="782"/>
    </row>
    <row r="421" spans="1:7">
      <c r="A421" s="782"/>
      <c r="B421" s="798"/>
      <c r="C421" s="782"/>
      <c r="D421" s="783"/>
      <c r="E421" s="782"/>
      <c r="F421" s="523"/>
      <c r="G421" s="782"/>
    </row>
    <row r="422" spans="1:7">
      <c r="A422" s="782"/>
      <c r="B422" s="798"/>
      <c r="C422" s="782"/>
      <c r="D422" s="783"/>
      <c r="E422" s="782"/>
      <c r="F422" s="523"/>
      <c r="G422" s="782"/>
    </row>
    <row r="423" spans="1:7">
      <c r="A423" s="782"/>
      <c r="B423" s="798"/>
      <c r="C423" s="782"/>
      <c r="D423" s="783"/>
      <c r="E423" s="782"/>
      <c r="F423" s="523"/>
      <c r="G423" s="782"/>
    </row>
    <row r="424" spans="1:7">
      <c r="A424" s="782"/>
      <c r="B424" s="798"/>
      <c r="C424" s="782"/>
      <c r="D424" s="783"/>
      <c r="E424" s="782"/>
      <c r="F424" s="523"/>
      <c r="G424" s="782"/>
    </row>
    <row r="425" spans="1:7">
      <c r="A425" s="782"/>
      <c r="B425" s="798"/>
      <c r="C425" s="782"/>
      <c r="D425" s="783"/>
      <c r="E425" s="782"/>
      <c r="F425" s="523"/>
      <c r="G425" s="782"/>
    </row>
    <row r="426" spans="1:7">
      <c r="A426" s="782"/>
      <c r="B426" s="798"/>
      <c r="C426" s="782"/>
      <c r="D426" s="783"/>
      <c r="E426" s="782"/>
      <c r="F426" s="523"/>
      <c r="G426" s="782"/>
    </row>
    <row r="427" spans="1:7">
      <c r="A427" s="782"/>
      <c r="B427" s="798"/>
      <c r="C427" s="782"/>
      <c r="D427" s="783"/>
      <c r="E427" s="782"/>
      <c r="F427" s="523"/>
      <c r="G427" s="782"/>
    </row>
    <row r="428" spans="1:7">
      <c r="A428" s="782"/>
      <c r="B428" s="798"/>
      <c r="C428" s="782"/>
      <c r="D428" s="783"/>
      <c r="E428" s="782"/>
      <c r="F428" s="523"/>
      <c r="G428" s="782"/>
    </row>
    <row r="429" spans="1:7">
      <c r="A429" s="782"/>
      <c r="B429" s="798"/>
      <c r="C429" s="782"/>
      <c r="D429" s="783"/>
      <c r="E429" s="782"/>
      <c r="F429" s="523"/>
      <c r="G429" s="782"/>
    </row>
    <row r="430" spans="1:7">
      <c r="A430" s="782"/>
      <c r="B430" s="798"/>
      <c r="C430" s="782"/>
      <c r="D430" s="783"/>
      <c r="E430" s="782"/>
      <c r="F430" s="523"/>
      <c r="G430" s="782"/>
    </row>
    <row r="431" spans="1:7">
      <c r="A431" s="782"/>
      <c r="B431" s="798"/>
      <c r="C431" s="782"/>
      <c r="D431" s="783"/>
      <c r="E431" s="782"/>
      <c r="F431" s="523"/>
      <c r="G431" s="782"/>
    </row>
    <row r="432" spans="1:7">
      <c r="A432" s="782"/>
      <c r="B432" s="798"/>
      <c r="C432" s="782"/>
      <c r="D432" s="783"/>
      <c r="E432" s="782"/>
      <c r="F432" s="523"/>
      <c r="G432" s="782"/>
    </row>
    <row r="433" spans="1:7">
      <c r="A433" s="782"/>
      <c r="B433" s="798"/>
      <c r="C433" s="782"/>
      <c r="D433" s="783"/>
      <c r="E433" s="782"/>
      <c r="F433" s="523"/>
      <c r="G433" s="782"/>
    </row>
    <row r="434" spans="1:7">
      <c r="A434" s="782"/>
      <c r="B434" s="798"/>
      <c r="C434" s="782"/>
      <c r="D434" s="783"/>
      <c r="E434" s="782"/>
      <c r="F434" s="523"/>
      <c r="G434" s="782"/>
    </row>
    <row r="435" spans="1:7">
      <c r="A435" s="782"/>
      <c r="B435" s="798"/>
      <c r="C435" s="782"/>
      <c r="D435" s="783"/>
      <c r="E435" s="782"/>
      <c r="F435" s="523"/>
      <c r="G435" s="782"/>
    </row>
    <row r="436" spans="1:7">
      <c r="A436" s="782"/>
      <c r="B436" s="798"/>
      <c r="C436" s="782"/>
      <c r="D436" s="783"/>
      <c r="E436" s="782"/>
      <c r="F436" s="523"/>
      <c r="G436" s="782"/>
    </row>
    <row r="437" spans="1:7">
      <c r="A437" s="782"/>
      <c r="B437" s="798"/>
      <c r="C437" s="782"/>
      <c r="D437" s="783"/>
      <c r="E437" s="782"/>
      <c r="F437" s="523"/>
      <c r="G437" s="782"/>
    </row>
    <row r="438" spans="1:7">
      <c r="A438" s="782"/>
      <c r="B438" s="798"/>
      <c r="C438" s="782"/>
      <c r="D438" s="783"/>
      <c r="E438" s="782"/>
      <c r="F438" s="523"/>
      <c r="G438" s="782"/>
    </row>
    <row r="439" spans="1:7">
      <c r="A439" s="782"/>
      <c r="B439" s="798"/>
      <c r="C439" s="782"/>
      <c r="D439" s="783"/>
      <c r="E439" s="782"/>
      <c r="F439" s="523"/>
      <c r="G439" s="782"/>
    </row>
    <row r="440" spans="1:7">
      <c r="A440" s="782"/>
      <c r="B440" s="798"/>
      <c r="C440" s="782"/>
      <c r="D440" s="783"/>
      <c r="E440" s="782"/>
      <c r="F440" s="523"/>
      <c r="G440" s="782"/>
    </row>
    <row r="441" spans="1:7">
      <c r="A441" s="782"/>
      <c r="B441" s="798"/>
      <c r="C441" s="782"/>
      <c r="D441" s="783"/>
      <c r="E441" s="782"/>
      <c r="F441" s="523"/>
      <c r="G441" s="782"/>
    </row>
    <row r="442" spans="1:7">
      <c r="A442" s="782"/>
      <c r="B442" s="798"/>
      <c r="C442" s="782"/>
      <c r="D442" s="783"/>
      <c r="E442" s="782"/>
      <c r="F442" s="523"/>
      <c r="G442" s="782"/>
    </row>
    <row r="443" spans="1:7">
      <c r="A443" s="782"/>
      <c r="B443" s="798"/>
      <c r="C443" s="782"/>
      <c r="D443" s="783"/>
      <c r="E443" s="782"/>
      <c r="F443" s="523"/>
      <c r="G443" s="782"/>
    </row>
    <row r="444" spans="1:7">
      <c r="A444" s="782"/>
      <c r="B444" s="798"/>
      <c r="C444" s="782"/>
      <c r="D444" s="783"/>
      <c r="E444" s="782"/>
      <c r="F444" s="523"/>
      <c r="G444" s="782"/>
    </row>
    <row r="445" spans="1:7">
      <c r="A445" s="782"/>
      <c r="B445" s="798"/>
      <c r="C445" s="782"/>
      <c r="D445" s="783"/>
      <c r="E445" s="782"/>
      <c r="F445" s="523"/>
      <c r="G445" s="782"/>
    </row>
    <row r="446" spans="1:7">
      <c r="A446" s="782"/>
      <c r="B446" s="798"/>
      <c r="C446" s="782"/>
      <c r="D446" s="783"/>
      <c r="E446" s="782"/>
      <c r="F446" s="523"/>
      <c r="G446" s="782"/>
    </row>
    <row r="447" spans="1:7">
      <c r="A447" s="782"/>
      <c r="B447" s="798"/>
      <c r="C447" s="782"/>
      <c r="D447" s="783"/>
      <c r="E447" s="782"/>
      <c r="F447" s="523"/>
      <c r="G447" s="782"/>
    </row>
    <row r="448" spans="1:7">
      <c r="A448" s="782"/>
      <c r="B448" s="798"/>
      <c r="C448" s="782"/>
      <c r="D448" s="783"/>
      <c r="E448" s="782"/>
      <c r="F448" s="523"/>
      <c r="G448" s="782"/>
    </row>
    <row r="449" spans="1:7">
      <c r="A449" s="782"/>
      <c r="B449" s="798"/>
      <c r="C449" s="782"/>
      <c r="D449" s="783"/>
      <c r="E449" s="782"/>
      <c r="F449" s="523"/>
      <c r="G449" s="782"/>
    </row>
    <row r="450" spans="1:7">
      <c r="A450" s="782"/>
      <c r="B450" s="798"/>
      <c r="C450" s="782"/>
      <c r="D450" s="783"/>
      <c r="E450" s="782"/>
      <c r="F450" s="523"/>
      <c r="G450" s="782"/>
    </row>
    <row r="451" spans="1:7">
      <c r="A451" s="782"/>
      <c r="B451" s="798"/>
      <c r="C451" s="782"/>
      <c r="D451" s="783"/>
      <c r="E451" s="782"/>
      <c r="F451" s="523"/>
      <c r="G451" s="782"/>
    </row>
    <row r="452" spans="1:7">
      <c r="A452" s="782"/>
      <c r="B452" s="798"/>
      <c r="C452" s="782"/>
      <c r="D452" s="783"/>
      <c r="E452" s="782"/>
      <c r="F452" s="523"/>
      <c r="G452" s="782"/>
    </row>
    <row r="453" spans="1:7">
      <c r="A453" s="782"/>
      <c r="B453" s="798"/>
      <c r="C453" s="782"/>
      <c r="D453" s="783"/>
      <c r="E453" s="782"/>
      <c r="F453" s="523"/>
      <c r="G453" s="782"/>
    </row>
    <row r="454" spans="1:7">
      <c r="A454" s="782"/>
      <c r="B454" s="798"/>
      <c r="C454" s="782"/>
      <c r="D454" s="783"/>
      <c r="E454" s="782"/>
      <c r="F454" s="523"/>
      <c r="G454" s="782"/>
    </row>
    <row r="455" spans="1:7">
      <c r="A455" s="782"/>
      <c r="B455" s="798"/>
      <c r="C455" s="782"/>
      <c r="D455" s="783"/>
      <c r="E455" s="782"/>
      <c r="F455" s="523"/>
      <c r="G455" s="782"/>
    </row>
    <row r="456" spans="1:7">
      <c r="A456" s="782"/>
      <c r="B456" s="798"/>
      <c r="C456" s="799"/>
      <c r="D456" s="783"/>
      <c r="E456" s="782"/>
      <c r="F456" s="523"/>
      <c r="G456" s="782"/>
    </row>
    <row r="457" spans="1:7">
      <c r="A457" s="799"/>
      <c r="B457" s="800"/>
      <c r="C457" s="799"/>
      <c r="D457" s="801"/>
      <c r="E457" s="799"/>
      <c r="F457" s="525"/>
      <c r="G457" s="799"/>
    </row>
    <row r="458" spans="1:7">
      <c r="A458" s="799"/>
      <c r="B458" s="800"/>
      <c r="C458" s="799"/>
      <c r="D458" s="801"/>
      <c r="E458" s="799"/>
      <c r="F458" s="525"/>
      <c r="G458" s="799"/>
    </row>
    <row r="459" spans="1:7">
      <c r="A459" s="799"/>
      <c r="B459" s="800"/>
      <c r="C459" s="799"/>
      <c r="D459" s="801"/>
      <c r="E459" s="799"/>
      <c r="F459" s="525"/>
      <c r="G459" s="799"/>
    </row>
    <row r="460" spans="1:7">
      <c r="A460" s="799"/>
      <c r="B460" s="800"/>
      <c r="C460" s="799"/>
      <c r="D460" s="801"/>
      <c r="E460" s="799"/>
      <c r="F460" s="525"/>
      <c r="G460" s="799"/>
    </row>
    <row r="461" spans="1:7">
      <c r="A461" s="799"/>
      <c r="B461" s="800"/>
      <c r="C461" s="799"/>
      <c r="D461" s="801"/>
      <c r="E461" s="799"/>
      <c r="F461" s="525"/>
      <c r="G461" s="799"/>
    </row>
    <row r="462" spans="1:7">
      <c r="A462" s="799"/>
      <c r="B462" s="800"/>
      <c r="C462" s="799"/>
      <c r="D462" s="801"/>
      <c r="E462" s="799"/>
      <c r="F462" s="525"/>
      <c r="G462" s="799"/>
    </row>
    <row r="463" spans="1:7">
      <c r="A463" s="799"/>
      <c r="B463" s="800"/>
      <c r="C463" s="799"/>
      <c r="D463" s="801"/>
      <c r="E463" s="799"/>
      <c r="F463" s="525"/>
      <c r="G463" s="799"/>
    </row>
    <row r="464" spans="1:7">
      <c r="A464" s="799"/>
      <c r="B464" s="800"/>
      <c r="C464" s="799"/>
      <c r="D464" s="801"/>
      <c r="E464" s="799"/>
      <c r="F464" s="525"/>
      <c r="G464" s="799"/>
    </row>
    <row r="465" spans="1:7">
      <c r="A465" s="799"/>
      <c r="B465" s="800"/>
      <c r="C465" s="799"/>
      <c r="D465" s="801"/>
      <c r="E465" s="799"/>
      <c r="F465" s="525"/>
      <c r="G465" s="799"/>
    </row>
    <row r="466" spans="1:7">
      <c r="A466" s="799"/>
      <c r="B466" s="800"/>
      <c r="C466" s="799"/>
      <c r="D466" s="801"/>
      <c r="E466" s="799"/>
      <c r="F466" s="525"/>
      <c r="G466" s="799"/>
    </row>
    <row r="467" spans="1:7">
      <c r="A467" s="799"/>
      <c r="B467" s="800"/>
      <c r="C467" s="799"/>
      <c r="D467" s="801"/>
      <c r="E467" s="799"/>
      <c r="F467" s="525"/>
      <c r="G467" s="799"/>
    </row>
    <row r="468" spans="1:7">
      <c r="A468" s="799"/>
      <c r="B468" s="800"/>
      <c r="C468" s="799"/>
      <c r="D468" s="801"/>
      <c r="E468" s="799"/>
      <c r="F468" s="525"/>
      <c r="G468" s="799"/>
    </row>
    <row r="469" spans="1:7">
      <c r="A469" s="799"/>
      <c r="B469" s="800"/>
      <c r="C469" s="799"/>
      <c r="D469" s="801"/>
      <c r="E469" s="799"/>
      <c r="F469" s="525"/>
      <c r="G469" s="799"/>
    </row>
    <row r="470" spans="1:7">
      <c r="A470" s="799"/>
      <c r="B470" s="800"/>
      <c r="C470" s="799"/>
      <c r="D470" s="801"/>
      <c r="E470" s="799"/>
      <c r="F470" s="525"/>
      <c r="G470" s="799"/>
    </row>
    <row r="471" spans="1:7">
      <c r="A471" s="799"/>
      <c r="B471" s="800"/>
      <c r="C471" s="799"/>
      <c r="D471" s="801"/>
      <c r="E471" s="799"/>
      <c r="F471" s="525"/>
      <c r="G471" s="799"/>
    </row>
    <row r="472" spans="1:7">
      <c r="A472" s="799"/>
      <c r="B472" s="800"/>
      <c r="C472" s="799"/>
      <c r="D472" s="801"/>
      <c r="E472" s="799"/>
      <c r="F472" s="525"/>
      <c r="G472" s="799"/>
    </row>
    <row r="473" spans="1:7">
      <c r="A473" s="799"/>
      <c r="B473" s="800"/>
      <c r="C473" s="799"/>
      <c r="D473" s="801"/>
      <c r="E473" s="799"/>
      <c r="F473" s="525"/>
      <c r="G473" s="799"/>
    </row>
    <row r="474" spans="1:7">
      <c r="A474" s="799"/>
      <c r="B474" s="800"/>
      <c r="C474" s="799"/>
      <c r="D474" s="801"/>
      <c r="E474" s="799"/>
      <c r="F474" s="525"/>
      <c r="G474" s="799"/>
    </row>
    <row r="475" spans="1:7">
      <c r="A475" s="799"/>
      <c r="B475" s="800"/>
      <c r="C475" s="799"/>
      <c r="D475" s="801"/>
      <c r="E475" s="799"/>
      <c r="F475" s="525"/>
      <c r="G475" s="799"/>
    </row>
    <row r="476" spans="1:7">
      <c r="A476" s="799"/>
      <c r="B476" s="800"/>
      <c r="C476" s="799"/>
      <c r="D476" s="801"/>
      <c r="E476" s="799"/>
      <c r="F476" s="525"/>
      <c r="G476" s="799"/>
    </row>
    <row r="477" spans="1:7">
      <c r="A477" s="799"/>
      <c r="B477" s="800"/>
      <c r="C477" s="799"/>
      <c r="D477" s="801"/>
      <c r="E477" s="799"/>
      <c r="F477" s="525"/>
      <c r="G477" s="799"/>
    </row>
    <row r="478" spans="1:7">
      <c r="A478" s="799"/>
      <c r="B478" s="800"/>
      <c r="C478" s="799"/>
      <c r="D478" s="801"/>
      <c r="E478" s="799"/>
      <c r="F478" s="525"/>
      <c r="G478" s="799"/>
    </row>
    <row r="479" spans="1:7">
      <c r="A479" s="799"/>
      <c r="B479" s="800"/>
      <c r="C479" s="799"/>
      <c r="D479" s="801"/>
      <c r="E479" s="799"/>
      <c r="F479" s="525"/>
      <c r="G479" s="799"/>
    </row>
    <row r="480" spans="1:7">
      <c r="A480" s="799"/>
      <c r="B480" s="800"/>
      <c r="C480" s="799"/>
      <c r="D480" s="801"/>
      <c r="E480" s="799"/>
      <c r="F480" s="525"/>
      <c r="G480" s="799"/>
    </row>
    <row r="481" spans="1:7">
      <c r="A481" s="799"/>
      <c r="B481" s="800"/>
      <c r="C481" s="799"/>
      <c r="D481" s="801"/>
      <c r="E481" s="799"/>
      <c r="F481" s="525"/>
      <c r="G481" s="799"/>
    </row>
    <row r="482" spans="1:7">
      <c r="A482" s="799"/>
      <c r="B482" s="800"/>
      <c r="C482" s="799"/>
      <c r="D482" s="801"/>
      <c r="E482" s="799"/>
      <c r="F482" s="525"/>
      <c r="G482" s="799"/>
    </row>
    <row r="483" spans="1:7">
      <c r="A483" s="799"/>
      <c r="B483" s="800"/>
      <c r="C483" s="799"/>
      <c r="D483" s="801"/>
      <c r="E483" s="799"/>
      <c r="F483" s="525"/>
      <c r="G483" s="799"/>
    </row>
    <row r="484" spans="1:7">
      <c r="A484" s="799"/>
      <c r="B484" s="800"/>
      <c r="C484" s="799"/>
      <c r="D484" s="801"/>
      <c r="E484" s="799"/>
      <c r="F484" s="525"/>
      <c r="G484" s="799"/>
    </row>
    <row r="485" spans="1:7">
      <c r="A485" s="799"/>
      <c r="B485" s="800"/>
      <c r="C485" s="799"/>
      <c r="D485" s="801"/>
      <c r="E485" s="799"/>
      <c r="F485" s="525"/>
      <c r="G485" s="799"/>
    </row>
    <row r="486" spans="1:7">
      <c r="A486" s="799"/>
      <c r="B486" s="800"/>
      <c r="C486" s="799"/>
      <c r="D486" s="801"/>
      <c r="E486" s="799"/>
      <c r="F486" s="525"/>
      <c r="G486" s="799"/>
    </row>
    <row r="487" spans="1:7">
      <c r="A487" s="799"/>
      <c r="B487" s="800"/>
      <c r="C487" s="799"/>
      <c r="D487" s="801"/>
      <c r="E487" s="799"/>
      <c r="F487" s="525"/>
      <c r="G487" s="799"/>
    </row>
    <row r="488" spans="1:7">
      <c r="A488" s="799"/>
      <c r="B488" s="800"/>
      <c r="C488" s="799"/>
      <c r="D488" s="801"/>
      <c r="E488" s="799"/>
      <c r="F488" s="525"/>
      <c r="G488" s="799"/>
    </row>
    <row r="489" spans="1:7">
      <c r="A489" s="799"/>
      <c r="B489" s="800"/>
      <c r="C489" s="799"/>
      <c r="D489" s="801"/>
      <c r="E489" s="799"/>
      <c r="F489" s="525"/>
      <c r="G489" s="799"/>
    </row>
    <row r="490" spans="1:7">
      <c r="A490" s="799"/>
      <c r="B490" s="800"/>
      <c r="C490" s="799"/>
      <c r="D490" s="801"/>
      <c r="E490" s="799"/>
      <c r="F490" s="525"/>
      <c r="G490" s="799"/>
    </row>
    <row r="491" spans="1:7">
      <c r="A491" s="799"/>
      <c r="B491" s="800"/>
      <c r="C491" s="799"/>
      <c r="D491" s="801"/>
      <c r="E491" s="799"/>
      <c r="F491" s="525"/>
      <c r="G491" s="799"/>
    </row>
    <row r="492" spans="1:7">
      <c r="A492" s="799"/>
      <c r="B492" s="800"/>
      <c r="C492" s="799"/>
      <c r="D492" s="801"/>
      <c r="E492" s="799"/>
      <c r="F492" s="525"/>
      <c r="G492" s="799"/>
    </row>
    <row r="493" spans="1:7">
      <c r="A493" s="799"/>
      <c r="B493" s="800"/>
      <c r="C493" s="799"/>
      <c r="D493" s="801"/>
      <c r="E493" s="799"/>
      <c r="F493" s="525"/>
      <c r="G493" s="799"/>
    </row>
    <row r="494" spans="1:7">
      <c r="A494" s="799"/>
      <c r="B494" s="800"/>
      <c r="C494" s="799"/>
      <c r="D494" s="801"/>
      <c r="E494" s="799"/>
      <c r="F494" s="525"/>
      <c r="G494" s="799"/>
    </row>
    <row r="495" spans="1:7">
      <c r="A495" s="799"/>
      <c r="B495" s="800"/>
      <c r="C495" s="799"/>
      <c r="D495" s="801"/>
      <c r="E495" s="799"/>
      <c r="F495" s="525"/>
      <c r="G495" s="799"/>
    </row>
    <row r="496" spans="1:7">
      <c r="A496" s="799"/>
      <c r="B496" s="800"/>
      <c r="C496" s="799"/>
      <c r="D496" s="801"/>
      <c r="E496" s="799"/>
      <c r="F496" s="525"/>
      <c r="G496" s="799"/>
    </row>
    <row r="497" spans="1:7">
      <c r="A497" s="799"/>
      <c r="B497" s="800"/>
      <c r="C497" s="799"/>
      <c r="D497" s="801"/>
      <c r="E497" s="799"/>
      <c r="F497" s="525"/>
      <c r="G497" s="799"/>
    </row>
    <row r="498" spans="1:7">
      <c r="A498" s="799"/>
      <c r="B498" s="800"/>
      <c r="C498" s="799"/>
      <c r="D498" s="801"/>
      <c r="E498" s="799"/>
      <c r="F498" s="525"/>
      <c r="G498" s="799"/>
    </row>
    <row r="499" spans="1:7">
      <c r="A499" s="799"/>
      <c r="B499" s="800"/>
      <c r="C499" s="799"/>
      <c r="D499" s="801"/>
      <c r="E499" s="799"/>
      <c r="F499" s="525"/>
      <c r="G499" s="799"/>
    </row>
    <row r="500" spans="1:7">
      <c r="A500" s="799"/>
      <c r="B500" s="800"/>
      <c r="C500" s="799"/>
      <c r="D500" s="801"/>
      <c r="E500" s="799"/>
      <c r="F500" s="525"/>
      <c r="G500" s="799"/>
    </row>
    <row r="501" spans="1:7">
      <c r="A501" s="799"/>
      <c r="B501" s="800"/>
      <c r="C501" s="799"/>
      <c r="D501" s="801"/>
      <c r="E501" s="799"/>
      <c r="F501" s="525"/>
      <c r="G501" s="799"/>
    </row>
    <row r="502" spans="1:7">
      <c r="A502" s="799"/>
      <c r="B502" s="800"/>
      <c r="C502" s="799"/>
      <c r="D502" s="801"/>
      <c r="E502" s="799"/>
      <c r="F502" s="525"/>
      <c r="G502" s="799"/>
    </row>
    <row r="503" spans="1:7">
      <c r="A503" s="799"/>
      <c r="B503" s="800"/>
      <c r="C503" s="799"/>
      <c r="D503" s="801"/>
      <c r="E503" s="799"/>
      <c r="F503" s="525"/>
      <c r="G503" s="799"/>
    </row>
    <row r="504" spans="1:7">
      <c r="A504" s="799"/>
      <c r="B504" s="800"/>
      <c r="C504" s="799"/>
      <c r="D504" s="801"/>
      <c r="E504" s="799"/>
      <c r="F504" s="525"/>
      <c r="G504" s="799"/>
    </row>
    <row r="505" spans="1:7">
      <c r="A505" s="799"/>
      <c r="B505" s="800"/>
      <c r="C505" s="799"/>
      <c r="D505" s="801"/>
      <c r="E505" s="799"/>
      <c r="F505" s="525"/>
      <c r="G505" s="799"/>
    </row>
    <row r="506" spans="1:7">
      <c r="A506" s="799"/>
      <c r="B506" s="800"/>
      <c r="C506" s="799"/>
      <c r="D506" s="801"/>
      <c r="E506" s="799"/>
      <c r="F506" s="525"/>
      <c r="G506" s="799"/>
    </row>
    <row r="507" spans="1:7">
      <c r="A507" s="799"/>
      <c r="B507" s="800"/>
      <c r="C507" s="799"/>
      <c r="D507" s="801"/>
      <c r="E507" s="799"/>
      <c r="F507" s="525"/>
      <c r="G507" s="799"/>
    </row>
    <row r="508" spans="1:7">
      <c r="A508" s="799"/>
      <c r="B508" s="800"/>
      <c r="C508" s="799"/>
      <c r="D508" s="801"/>
      <c r="E508" s="799"/>
      <c r="F508" s="525"/>
      <c r="G508" s="799"/>
    </row>
    <row r="509" spans="1:7">
      <c r="A509" s="799"/>
      <c r="B509" s="800"/>
      <c r="C509" s="799"/>
      <c r="D509" s="801"/>
      <c r="E509" s="799"/>
      <c r="F509" s="525"/>
      <c r="G509" s="799"/>
    </row>
    <row r="510" spans="1:7">
      <c r="A510" s="799"/>
      <c r="B510" s="800"/>
      <c r="C510" s="799"/>
      <c r="D510" s="801"/>
      <c r="E510" s="799"/>
      <c r="F510" s="525"/>
      <c r="G510" s="799"/>
    </row>
    <row r="511" spans="1:7">
      <c r="A511" s="799"/>
      <c r="B511" s="800"/>
      <c r="C511" s="799"/>
      <c r="D511" s="801"/>
      <c r="E511" s="799"/>
      <c r="F511" s="525"/>
      <c r="G511" s="799"/>
    </row>
    <row r="512" spans="1:7">
      <c r="A512" s="799"/>
      <c r="B512" s="800"/>
      <c r="C512" s="799"/>
      <c r="D512" s="801"/>
      <c r="E512" s="799"/>
      <c r="F512" s="525"/>
      <c r="G512" s="799"/>
    </row>
    <row r="513" spans="1:7">
      <c r="A513" s="799"/>
      <c r="B513" s="800"/>
      <c r="C513" s="799"/>
      <c r="D513" s="801"/>
      <c r="E513" s="799"/>
      <c r="F513" s="525"/>
      <c r="G513" s="799"/>
    </row>
    <row r="514" spans="1:7">
      <c r="A514" s="799"/>
      <c r="B514" s="800"/>
      <c r="C514" s="799"/>
      <c r="D514" s="801"/>
      <c r="E514" s="799"/>
      <c r="F514" s="525"/>
      <c r="G514" s="799"/>
    </row>
    <row r="515" spans="1:7">
      <c r="A515" s="799"/>
      <c r="B515" s="800"/>
      <c r="C515" s="799"/>
      <c r="D515" s="801"/>
      <c r="E515" s="799"/>
      <c r="F515" s="525"/>
      <c r="G515" s="799"/>
    </row>
    <row r="516" spans="1:7">
      <c r="A516" s="799"/>
      <c r="B516" s="800"/>
      <c r="C516" s="799"/>
      <c r="D516" s="801"/>
      <c r="E516" s="799"/>
      <c r="F516" s="525"/>
      <c r="G516" s="799"/>
    </row>
    <row r="517" spans="1:7">
      <c r="A517" s="799"/>
      <c r="B517" s="800"/>
      <c r="C517" s="799"/>
      <c r="D517" s="801"/>
      <c r="E517" s="799"/>
      <c r="F517" s="525"/>
      <c r="G517" s="799"/>
    </row>
    <row r="518" spans="1:7">
      <c r="A518" s="799"/>
      <c r="B518" s="800"/>
      <c r="C518" s="799"/>
      <c r="D518" s="801"/>
      <c r="E518" s="799"/>
      <c r="F518" s="525"/>
      <c r="G518" s="799"/>
    </row>
    <row r="519" spans="1:7">
      <c r="A519" s="799"/>
      <c r="B519" s="800"/>
      <c r="C519" s="799"/>
      <c r="D519" s="801"/>
      <c r="E519" s="799"/>
      <c r="F519" s="525"/>
      <c r="G519" s="799"/>
    </row>
    <row r="520" spans="1:7">
      <c r="A520" s="799"/>
      <c r="B520" s="800"/>
      <c r="C520" s="799"/>
      <c r="D520" s="801"/>
      <c r="E520" s="799"/>
      <c r="F520" s="525"/>
      <c r="G520" s="799"/>
    </row>
    <row r="521" spans="1:7">
      <c r="A521" s="799"/>
      <c r="B521" s="800"/>
      <c r="C521" s="799"/>
      <c r="D521" s="801"/>
      <c r="E521" s="799"/>
      <c r="F521" s="525"/>
      <c r="G521" s="799"/>
    </row>
    <row r="522" spans="1:7">
      <c r="A522" s="799"/>
      <c r="B522" s="800"/>
      <c r="C522" s="799"/>
      <c r="D522" s="801"/>
      <c r="E522" s="799"/>
      <c r="F522" s="525"/>
      <c r="G522" s="799"/>
    </row>
    <row r="523" spans="1:7">
      <c r="A523" s="799"/>
      <c r="B523" s="800"/>
      <c r="C523" s="799"/>
      <c r="D523" s="801"/>
      <c r="E523" s="799"/>
      <c r="F523" s="525"/>
      <c r="G523" s="799"/>
    </row>
    <row r="524" spans="1:7">
      <c r="A524" s="799"/>
      <c r="B524" s="800"/>
      <c r="C524" s="799"/>
      <c r="D524" s="801"/>
      <c r="E524" s="799"/>
      <c r="F524" s="525"/>
      <c r="G524" s="799"/>
    </row>
    <row r="525" spans="1:7">
      <c r="A525" s="799"/>
      <c r="B525" s="800"/>
      <c r="C525" s="799"/>
      <c r="D525" s="801"/>
      <c r="E525" s="799"/>
      <c r="F525" s="525"/>
      <c r="G525" s="799"/>
    </row>
    <row r="526" spans="1:7">
      <c r="A526" s="799"/>
      <c r="B526" s="800"/>
      <c r="C526" s="799"/>
      <c r="D526" s="801"/>
      <c r="E526" s="799"/>
      <c r="F526" s="525"/>
      <c r="G526" s="799"/>
    </row>
    <row r="527" spans="1:7">
      <c r="A527" s="799"/>
      <c r="B527" s="800"/>
      <c r="C527" s="799"/>
      <c r="D527" s="801"/>
      <c r="E527" s="799"/>
      <c r="F527" s="525"/>
      <c r="G527" s="799"/>
    </row>
    <row r="528" spans="1:7">
      <c r="A528" s="799"/>
      <c r="B528" s="800"/>
      <c r="C528" s="799"/>
      <c r="D528" s="801"/>
      <c r="E528" s="799"/>
      <c r="F528" s="525"/>
      <c r="G528" s="799"/>
    </row>
    <row r="529" spans="1:7">
      <c r="A529" s="799"/>
      <c r="B529" s="800"/>
      <c r="C529" s="799"/>
      <c r="D529" s="801"/>
      <c r="E529" s="799"/>
      <c r="F529" s="525"/>
      <c r="G529" s="799"/>
    </row>
    <row r="530" spans="1:7">
      <c r="A530" s="799"/>
      <c r="B530" s="800"/>
      <c r="C530" s="799"/>
      <c r="D530" s="801"/>
      <c r="E530" s="799"/>
      <c r="F530" s="525"/>
      <c r="G530" s="799"/>
    </row>
    <row r="531" spans="1:7">
      <c r="A531" s="799"/>
      <c r="B531" s="800"/>
      <c r="C531" s="799"/>
      <c r="D531" s="801"/>
      <c r="E531" s="799"/>
      <c r="F531" s="525"/>
      <c r="G531" s="799"/>
    </row>
    <row r="532" spans="1:7">
      <c r="A532" s="799"/>
      <c r="B532" s="800"/>
      <c r="C532" s="799"/>
      <c r="D532" s="801"/>
      <c r="E532" s="799"/>
      <c r="F532" s="525"/>
      <c r="G532" s="799"/>
    </row>
    <row r="533" spans="1:7">
      <c r="A533" s="799"/>
      <c r="B533" s="800"/>
      <c r="C533" s="799"/>
      <c r="D533" s="801"/>
      <c r="E533" s="799"/>
      <c r="F533" s="525"/>
      <c r="G533" s="799"/>
    </row>
    <row r="534" spans="1:7">
      <c r="A534" s="799"/>
      <c r="B534" s="800"/>
      <c r="C534" s="799"/>
      <c r="D534" s="801"/>
      <c r="E534" s="799"/>
      <c r="F534" s="525"/>
      <c r="G534" s="799"/>
    </row>
    <row r="535" spans="1:7">
      <c r="A535" s="799"/>
      <c r="B535" s="800"/>
      <c r="C535" s="799"/>
      <c r="D535" s="801"/>
      <c r="E535" s="799"/>
      <c r="F535" s="525"/>
      <c r="G535" s="799"/>
    </row>
    <row r="536" spans="1:7">
      <c r="A536" s="799"/>
      <c r="B536" s="800"/>
      <c r="C536" s="799"/>
      <c r="D536" s="801"/>
      <c r="E536" s="799"/>
      <c r="F536" s="525"/>
      <c r="G536" s="799"/>
    </row>
    <row r="537" spans="1:7">
      <c r="A537" s="799"/>
      <c r="B537" s="800"/>
      <c r="C537" s="799"/>
      <c r="D537" s="801"/>
      <c r="E537" s="799"/>
      <c r="F537" s="525"/>
      <c r="G537" s="799"/>
    </row>
    <row r="538" spans="1:7">
      <c r="A538" s="799"/>
      <c r="B538" s="800"/>
      <c r="C538" s="799"/>
      <c r="D538" s="801"/>
      <c r="E538" s="799"/>
      <c r="F538" s="525"/>
      <c r="G538" s="799"/>
    </row>
    <row r="539" spans="1:7">
      <c r="A539" s="799"/>
      <c r="B539" s="800"/>
      <c r="C539" s="799"/>
      <c r="D539" s="801"/>
      <c r="E539" s="799"/>
      <c r="F539" s="525"/>
      <c r="G539" s="799"/>
    </row>
    <row r="540" spans="1:7">
      <c r="A540" s="799"/>
      <c r="B540" s="800"/>
      <c r="C540" s="799"/>
      <c r="D540" s="801"/>
      <c r="E540" s="799"/>
      <c r="F540" s="525"/>
      <c r="G540" s="799"/>
    </row>
    <row r="541" spans="1:7">
      <c r="A541" s="799"/>
      <c r="B541" s="800"/>
      <c r="C541" s="799"/>
      <c r="D541" s="801"/>
      <c r="E541" s="799"/>
      <c r="F541" s="525"/>
      <c r="G541" s="799"/>
    </row>
    <row r="542" spans="1:7">
      <c r="A542" s="799"/>
      <c r="B542" s="800"/>
      <c r="C542" s="799"/>
      <c r="D542" s="801"/>
      <c r="E542" s="799"/>
      <c r="F542" s="525"/>
      <c r="G542" s="799"/>
    </row>
    <row r="543" spans="1:7">
      <c r="A543" s="799"/>
      <c r="B543" s="800"/>
      <c r="C543" s="799"/>
      <c r="D543" s="801"/>
      <c r="E543" s="799"/>
      <c r="F543" s="525"/>
      <c r="G543" s="799"/>
    </row>
    <row r="544" spans="1:7">
      <c r="A544" s="799"/>
      <c r="B544" s="800"/>
      <c r="C544" s="799"/>
      <c r="D544" s="801"/>
      <c r="E544" s="799"/>
      <c r="F544" s="525"/>
      <c r="G544" s="799"/>
    </row>
    <row r="545" spans="1:7">
      <c r="A545" s="799"/>
      <c r="B545" s="800"/>
      <c r="C545" s="799"/>
      <c r="D545" s="801"/>
      <c r="E545" s="799"/>
      <c r="F545" s="525"/>
      <c r="G545" s="799"/>
    </row>
    <row r="546" spans="1:7">
      <c r="A546" s="799"/>
      <c r="B546" s="800"/>
      <c r="C546" s="799"/>
      <c r="D546" s="801"/>
      <c r="E546" s="799"/>
      <c r="F546" s="525"/>
      <c r="G546" s="799"/>
    </row>
    <row r="547" spans="1:7">
      <c r="A547" s="799"/>
      <c r="B547" s="800"/>
      <c r="C547" s="799"/>
      <c r="D547" s="801"/>
      <c r="E547" s="799"/>
      <c r="F547" s="525"/>
      <c r="G547" s="799"/>
    </row>
    <row r="548" spans="1:7">
      <c r="A548" s="799"/>
      <c r="B548" s="800"/>
      <c r="C548" s="799"/>
      <c r="D548" s="801"/>
      <c r="E548" s="799"/>
      <c r="F548" s="525"/>
      <c r="G548" s="799"/>
    </row>
    <row r="549" spans="1:7">
      <c r="A549" s="799"/>
      <c r="B549" s="800"/>
      <c r="C549" s="799"/>
      <c r="D549" s="801"/>
      <c r="E549" s="799"/>
      <c r="F549" s="525"/>
      <c r="G549" s="799"/>
    </row>
    <row r="550" spans="1:7">
      <c r="A550" s="799"/>
      <c r="B550" s="800"/>
      <c r="C550" s="799"/>
      <c r="D550" s="801"/>
      <c r="E550" s="799"/>
      <c r="F550" s="525"/>
      <c r="G550" s="799"/>
    </row>
    <row r="551" spans="1:7">
      <c r="A551" s="799"/>
      <c r="B551" s="800"/>
      <c r="C551" s="799"/>
      <c r="D551" s="801"/>
      <c r="E551" s="799"/>
      <c r="F551" s="525"/>
      <c r="G551" s="799"/>
    </row>
    <row r="552" spans="1:7">
      <c r="A552" s="799"/>
      <c r="B552" s="800"/>
      <c r="C552" s="799"/>
      <c r="D552" s="801"/>
      <c r="E552" s="799"/>
      <c r="F552" s="525"/>
      <c r="G552" s="799"/>
    </row>
    <row r="553" spans="1:7">
      <c r="A553" s="799"/>
      <c r="B553" s="800"/>
      <c r="C553" s="799"/>
      <c r="D553" s="801"/>
      <c r="E553" s="799"/>
      <c r="F553" s="525"/>
      <c r="G553" s="799"/>
    </row>
    <row r="554" spans="1:7">
      <c r="A554" s="799"/>
      <c r="B554" s="800"/>
      <c r="C554" s="799"/>
      <c r="D554" s="801"/>
      <c r="E554" s="799"/>
      <c r="F554" s="525"/>
      <c r="G554" s="799"/>
    </row>
    <row r="555" spans="1:7">
      <c r="A555" s="799"/>
      <c r="B555" s="800"/>
      <c r="C555" s="799"/>
      <c r="D555" s="801"/>
      <c r="E555" s="799"/>
      <c r="F555" s="525"/>
      <c r="G555" s="799"/>
    </row>
    <row r="556" spans="1:7">
      <c r="A556" s="799"/>
      <c r="B556" s="800"/>
      <c r="C556" s="799"/>
      <c r="D556" s="801"/>
      <c r="E556" s="799"/>
      <c r="F556" s="525"/>
      <c r="G556" s="799"/>
    </row>
    <row r="557" spans="1:7">
      <c r="A557" s="799"/>
      <c r="B557" s="800"/>
      <c r="C557" s="799"/>
      <c r="D557" s="801"/>
      <c r="E557" s="799"/>
      <c r="F557" s="525"/>
      <c r="G557" s="799"/>
    </row>
    <row r="558" spans="1:7">
      <c r="A558" s="799"/>
      <c r="B558" s="800"/>
      <c r="C558" s="799"/>
      <c r="D558" s="801"/>
      <c r="E558" s="799"/>
      <c r="F558" s="525"/>
      <c r="G558" s="799"/>
    </row>
    <row r="559" spans="1:7">
      <c r="A559" s="799"/>
      <c r="B559" s="800"/>
      <c r="C559" s="799"/>
      <c r="D559" s="801"/>
      <c r="E559" s="799"/>
      <c r="F559" s="525"/>
      <c r="G559" s="799"/>
    </row>
    <row r="560" spans="1:7">
      <c r="A560" s="799"/>
      <c r="B560" s="800"/>
      <c r="C560" s="799"/>
      <c r="D560" s="801"/>
      <c r="E560" s="799"/>
      <c r="F560" s="525"/>
      <c r="G560" s="799"/>
    </row>
    <row r="561" spans="1:7">
      <c r="A561" s="799"/>
      <c r="B561" s="800"/>
      <c r="C561" s="799"/>
      <c r="D561" s="801"/>
      <c r="E561" s="799"/>
      <c r="F561" s="525"/>
      <c r="G561" s="799"/>
    </row>
    <row r="562" spans="1:7">
      <c r="A562" s="799"/>
      <c r="B562" s="800"/>
      <c r="C562" s="799"/>
      <c r="D562" s="801"/>
      <c r="E562" s="799"/>
      <c r="F562" s="525"/>
      <c r="G562" s="799"/>
    </row>
    <row r="563" spans="1:7">
      <c r="A563" s="799"/>
      <c r="B563" s="800"/>
      <c r="C563" s="799"/>
      <c r="D563" s="801"/>
      <c r="E563" s="799"/>
      <c r="F563" s="525"/>
      <c r="G563" s="799"/>
    </row>
    <row r="564" spans="1:7">
      <c r="A564" s="799"/>
      <c r="B564" s="800"/>
      <c r="C564" s="799"/>
      <c r="D564" s="801"/>
      <c r="E564" s="799"/>
      <c r="F564" s="525"/>
      <c r="G564" s="799"/>
    </row>
    <row r="565" spans="1:7">
      <c r="A565" s="799"/>
      <c r="B565" s="800"/>
      <c r="C565" s="799"/>
      <c r="D565" s="801"/>
      <c r="E565" s="799"/>
      <c r="F565" s="525"/>
      <c r="G565" s="799"/>
    </row>
    <row r="566" spans="1:7">
      <c r="A566" s="799"/>
      <c r="B566" s="800"/>
      <c r="C566" s="799"/>
      <c r="D566" s="801"/>
      <c r="E566" s="799"/>
      <c r="F566" s="525"/>
      <c r="G566" s="799"/>
    </row>
    <row r="567" spans="1:7">
      <c r="A567" s="799"/>
      <c r="B567" s="800"/>
      <c r="C567" s="799"/>
      <c r="D567" s="801"/>
      <c r="E567" s="799"/>
      <c r="F567" s="525"/>
      <c r="G567" s="799"/>
    </row>
    <row r="568" spans="1:7">
      <c r="A568" s="799"/>
      <c r="B568" s="800"/>
      <c r="C568" s="799"/>
      <c r="D568" s="801"/>
      <c r="E568" s="799"/>
      <c r="F568" s="525"/>
      <c r="G568" s="799"/>
    </row>
    <row r="569" spans="1:7">
      <c r="A569" s="799"/>
      <c r="B569" s="800"/>
      <c r="C569" s="799"/>
      <c r="D569" s="801"/>
      <c r="E569" s="799"/>
      <c r="F569" s="525"/>
      <c r="G569" s="799"/>
    </row>
    <row r="570" spans="1:7">
      <c r="A570" s="799"/>
      <c r="B570" s="800"/>
      <c r="C570" s="799"/>
      <c r="D570" s="801"/>
      <c r="E570" s="799"/>
      <c r="F570" s="525"/>
      <c r="G570" s="799"/>
    </row>
    <row r="571" spans="1:7">
      <c r="A571" s="799"/>
      <c r="B571" s="800"/>
      <c r="C571" s="799"/>
      <c r="D571" s="801"/>
      <c r="E571" s="799"/>
      <c r="F571" s="525"/>
      <c r="G571" s="799"/>
    </row>
    <row r="572" spans="1:7">
      <c r="A572" s="799"/>
      <c r="B572" s="800"/>
      <c r="C572" s="799"/>
      <c r="D572" s="801"/>
      <c r="E572" s="799"/>
      <c r="F572" s="525"/>
      <c r="G572" s="799"/>
    </row>
    <row r="573" spans="1:7">
      <c r="A573" s="799"/>
      <c r="B573" s="800"/>
      <c r="C573" s="799"/>
      <c r="D573" s="801"/>
      <c r="E573" s="799"/>
      <c r="F573" s="525"/>
      <c r="G573" s="799"/>
    </row>
    <row r="574" spans="1:7">
      <c r="A574" s="799"/>
      <c r="B574" s="800"/>
      <c r="C574" s="799"/>
      <c r="D574" s="801"/>
      <c r="E574" s="799"/>
      <c r="F574" s="525"/>
      <c r="G574" s="799"/>
    </row>
    <row r="575" spans="1:7">
      <c r="A575" s="799"/>
      <c r="B575" s="800"/>
      <c r="C575" s="799"/>
      <c r="D575" s="801"/>
      <c r="E575" s="799"/>
      <c r="F575" s="525"/>
      <c r="G575" s="799"/>
    </row>
    <row r="576" spans="1:7">
      <c r="A576" s="799"/>
      <c r="B576" s="800"/>
      <c r="C576" s="799"/>
      <c r="D576" s="801"/>
      <c r="E576" s="799"/>
      <c r="F576" s="525"/>
      <c r="G576" s="799"/>
    </row>
    <row r="577" spans="1:7">
      <c r="A577" s="799"/>
      <c r="B577" s="800"/>
      <c r="C577" s="799"/>
      <c r="D577" s="801"/>
      <c r="E577" s="799"/>
      <c r="F577" s="525"/>
      <c r="G577" s="799"/>
    </row>
    <row r="578" spans="1:7">
      <c r="A578" s="799"/>
      <c r="B578" s="800"/>
      <c r="C578" s="799"/>
      <c r="D578" s="801"/>
      <c r="E578" s="799"/>
      <c r="F578" s="525"/>
      <c r="G578" s="799"/>
    </row>
    <row r="579" spans="1:7">
      <c r="A579" s="799"/>
      <c r="B579" s="800"/>
      <c r="C579" s="799"/>
      <c r="D579" s="801"/>
      <c r="E579" s="799"/>
      <c r="F579" s="525"/>
      <c r="G579" s="799"/>
    </row>
    <row r="580" spans="1:7">
      <c r="A580" s="799"/>
      <c r="B580" s="800"/>
      <c r="C580" s="799"/>
      <c r="D580" s="801"/>
      <c r="E580" s="799"/>
      <c r="F580" s="525"/>
      <c r="G580" s="799"/>
    </row>
    <row r="581" spans="1:7">
      <c r="A581" s="799"/>
      <c r="B581" s="800"/>
      <c r="C581" s="799"/>
      <c r="D581" s="801"/>
      <c r="E581" s="799"/>
      <c r="F581" s="525"/>
      <c r="G581" s="799"/>
    </row>
    <row r="582" spans="1:7">
      <c r="A582" s="799"/>
      <c r="B582" s="800"/>
      <c r="C582" s="799"/>
      <c r="D582" s="801"/>
      <c r="E582" s="799"/>
      <c r="F582" s="525"/>
      <c r="G582" s="799"/>
    </row>
    <row r="583" spans="1:7">
      <c r="A583" s="799"/>
      <c r="B583" s="800"/>
      <c r="C583" s="799"/>
      <c r="D583" s="801"/>
      <c r="E583" s="799"/>
      <c r="F583" s="525"/>
      <c r="G583" s="799"/>
    </row>
    <row r="584" spans="1:7">
      <c r="A584" s="799"/>
      <c r="B584" s="800"/>
      <c r="C584" s="799"/>
      <c r="D584" s="801"/>
      <c r="E584" s="799"/>
      <c r="F584" s="525"/>
      <c r="G584" s="799"/>
    </row>
    <row r="585" spans="1:7">
      <c r="A585" s="799"/>
      <c r="B585" s="800"/>
      <c r="C585" s="799"/>
      <c r="D585" s="801"/>
      <c r="E585" s="799"/>
      <c r="F585" s="525"/>
      <c r="G585" s="799"/>
    </row>
    <row r="586" spans="1:7">
      <c r="A586" s="799"/>
      <c r="B586" s="800"/>
      <c r="C586" s="799"/>
      <c r="D586" s="801"/>
      <c r="E586" s="799"/>
      <c r="F586" s="525"/>
      <c r="G586" s="799"/>
    </row>
    <row r="587" spans="1:7">
      <c r="A587" s="799"/>
      <c r="B587" s="800"/>
      <c r="C587" s="799"/>
      <c r="D587" s="801"/>
      <c r="E587" s="799"/>
      <c r="F587" s="525"/>
      <c r="G587" s="799"/>
    </row>
    <row r="588" spans="1:7">
      <c r="A588" s="799"/>
      <c r="B588" s="800"/>
      <c r="C588" s="799"/>
      <c r="D588" s="801"/>
      <c r="E588" s="799"/>
      <c r="F588" s="525"/>
      <c r="G588" s="799"/>
    </row>
    <row r="589" spans="1:7">
      <c r="A589" s="799"/>
      <c r="B589" s="800"/>
      <c r="C589" s="799"/>
      <c r="D589" s="801"/>
      <c r="E589" s="799"/>
      <c r="F589" s="525"/>
      <c r="G589" s="799"/>
    </row>
    <row r="590" spans="1:7">
      <c r="A590" s="799"/>
      <c r="B590" s="800"/>
      <c r="C590" s="799"/>
      <c r="D590" s="801"/>
      <c r="E590" s="799"/>
      <c r="F590" s="525"/>
      <c r="G590" s="799"/>
    </row>
    <row r="591" spans="1:7">
      <c r="A591" s="799"/>
      <c r="B591" s="800"/>
      <c r="C591" s="799"/>
      <c r="D591" s="801"/>
      <c r="E591" s="799"/>
      <c r="F591" s="525"/>
      <c r="G591" s="799"/>
    </row>
    <row r="592" spans="1:7">
      <c r="A592" s="799"/>
      <c r="B592" s="800"/>
      <c r="C592" s="799"/>
      <c r="D592" s="801"/>
      <c r="E592" s="799"/>
      <c r="F592" s="525"/>
      <c r="G592" s="799"/>
    </row>
    <row r="593" spans="1:7">
      <c r="A593" s="799"/>
      <c r="B593" s="800"/>
      <c r="C593" s="799"/>
      <c r="D593" s="801"/>
      <c r="E593" s="799"/>
      <c r="F593" s="525"/>
      <c r="G593" s="799"/>
    </row>
    <row r="594" spans="1:7">
      <c r="A594" s="799"/>
      <c r="B594" s="800"/>
      <c r="C594" s="799"/>
      <c r="D594" s="801"/>
      <c r="E594" s="799"/>
      <c r="F594" s="525"/>
      <c r="G594" s="799"/>
    </row>
    <row r="595" spans="1:7">
      <c r="A595" s="799"/>
      <c r="B595" s="800"/>
      <c r="C595" s="799"/>
      <c r="D595" s="801"/>
      <c r="E595" s="799"/>
      <c r="F595" s="525"/>
      <c r="G595" s="799"/>
    </row>
    <row r="596" spans="1:7">
      <c r="A596" s="799"/>
      <c r="B596" s="800"/>
      <c r="C596" s="799"/>
      <c r="D596" s="801"/>
      <c r="E596" s="799"/>
      <c r="F596" s="525"/>
      <c r="G596" s="799"/>
    </row>
    <row r="597" spans="1:7">
      <c r="A597" s="799"/>
      <c r="B597" s="800"/>
      <c r="C597" s="799"/>
      <c r="D597" s="801"/>
      <c r="E597" s="799"/>
      <c r="F597" s="525"/>
      <c r="G597" s="799"/>
    </row>
    <row r="598" spans="1:7">
      <c r="A598" s="799"/>
      <c r="B598" s="800"/>
      <c r="C598" s="799"/>
      <c r="D598" s="801"/>
      <c r="E598" s="799"/>
      <c r="F598" s="525"/>
      <c r="G598" s="799"/>
    </row>
    <row r="599" spans="1:7">
      <c r="A599" s="799"/>
      <c r="B599" s="800"/>
      <c r="C599" s="799"/>
      <c r="D599" s="801"/>
      <c r="E599" s="799"/>
      <c r="F599" s="525"/>
      <c r="G599" s="799"/>
    </row>
    <row r="600" spans="1:7">
      <c r="A600" s="799"/>
      <c r="B600" s="800"/>
      <c r="C600" s="799"/>
      <c r="D600" s="801"/>
      <c r="E600" s="799"/>
      <c r="F600" s="525"/>
      <c r="G600" s="799"/>
    </row>
    <row r="601" spans="1:7">
      <c r="A601" s="799"/>
      <c r="B601" s="800"/>
      <c r="C601" s="799"/>
      <c r="D601" s="801"/>
      <c r="E601" s="799"/>
      <c r="F601" s="525"/>
      <c r="G601" s="799"/>
    </row>
    <row r="602" spans="1:7">
      <c r="A602" s="799"/>
      <c r="B602" s="800"/>
      <c r="C602" s="799"/>
      <c r="D602" s="801"/>
      <c r="E602" s="799"/>
      <c r="F602" s="525"/>
      <c r="G602" s="799"/>
    </row>
    <row r="603" spans="1:7">
      <c r="A603" s="799"/>
      <c r="B603" s="800"/>
      <c r="C603" s="799"/>
      <c r="D603" s="801"/>
      <c r="E603" s="799"/>
      <c r="F603" s="525"/>
      <c r="G603" s="799"/>
    </row>
    <row r="604" spans="1:7">
      <c r="A604" s="799"/>
      <c r="B604" s="800"/>
      <c r="C604" s="799"/>
      <c r="D604" s="801"/>
      <c r="E604" s="799"/>
      <c r="F604" s="525"/>
      <c r="G604" s="799"/>
    </row>
    <row r="605" spans="1:7">
      <c r="A605" s="799"/>
      <c r="B605" s="800"/>
      <c r="C605" s="799"/>
      <c r="D605" s="801"/>
      <c r="E605" s="799"/>
      <c r="F605" s="525"/>
      <c r="G605" s="799"/>
    </row>
    <row r="606" spans="1:7">
      <c r="A606" s="799"/>
      <c r="B606" s="800"/>
      <c r="C606" s="799"/>
      <c r="D606" s="801"/>
      <c r="E606" s="799"/>
      <c r="F606" s="525"/>
      <c r="G606" s="799"/>
    </row>
    <row r="607" spans="1:7">
      <c r="A607" s="799"/>
      <c r="B607" s="800"/>
      <c r="C607" s="799"/>
      <c r="D607" s="801"/>
      <c r="E607" s="799"/>
      <c r="F607" s="525"/>
      <c r="G607" s="799"/>
    </row>
    <row r="608" spans="1:7">
      <c r="A608" s="799"/>
      <c r="B608" s="800"/>
      <c r="C608" s="799"/>
      <c r="D608" s="801"/>
      <c r="E608" s="799"/>
      <c r="F608" s="525"/>
      <c r="G608" s="799"/>
    </row>
    <row r="609" spans="1:7">
      <c r="A609" s="799"/>
      <c r="B609" s="800"/>
      <c r="C609" s="799"/>
      <c r="D609" s="801"/>
      <c r="E609" s="799"/>
      <c r="F609" s="525"/>
      <c r="G609" s="799"/>
    </row>
    <row r="610" spans="1:7">
      <c r="A610" s="799"/>
      <c r="B610" s="800"/>
      <c r="C610" s="799"/>
      <c r="D610" s="801"/>
      <c r="E610" s="799"/>
      <c r="F610" s="525"/>
      <c r="G610" s="799"/>
    </row>
    <row r="611" spans="1:7">
      <c r="A611" s="799"/>
      <c r="B611" s="800"/>
      <c r="C611" s="799"/>
      <c r="D611" s="801"/>
      <c r="E611" s="799"/>
      <c r="F611" s="525"/>
      <c r="G611" s="799"/>
    </row>
    <row r="612" spans="1:7">
      <c r="A612" s="799"/>
      <c r="B612" s="800"/>
      <c r="C612" s="799"/>
      <c r="D612" s="801"/>
      <c r="E612" s="799"/>
      <c r="F612" s="525"/>
      <c r="G612" s="799"/>
    </row>
    <row r="613" spans="1:7">
      <c r="A613" s="799"/>
      <c r="B613" s="800"/>
      <c r="C613" s="799"/>
      <c r="D613" s="801"/>
      <c r="E613" s="799"/>
      <c r="F613" s="525"/>
      <c r="G613" s="799"/>
    </row>
    <row r="614" spans="1:7">
      <c r="A614" s="799"/>
      <c r="B614" s="800"/>
      <c r="C614" s="799"/>
      <c r="D614" s="801"/>
      <c r="E614" s="799"/>
      <c r="F614" s="525"/>
      <c r="G614" s="799"/>
    </row>
    <row r="615" spans="1:7">
      <c r="A615" s="799"/>
      <c r="B615" s="800"/>
      <c r="C615" s="799"/>
      <c r="D615" s="801"/>
      <c r="E615" s="799"/>
      <c r="F615" s="525"/>
      <c r="G615" s="799"/>
    </row>
    <row r="616" spans="1:7">
      <c r="A616" s="799"/>
      <c r="B616" s="800"/>
      <c r="C616" s="799"/>
      <c r="D616" s="801"/>
      <c r="E616" s="799"/>
      <c r="F616" s="525"/>
      <c r="G616" s="799"/>
    </row>
    <row r="617" spans="1:7">
      <c r="A617" s="799"/>
      <c r="B617" s="800"/>
      <c r="C617" s="799"/>
      <c r="D617" s="801"/>
      <c r="E617" s="799"/>
      <c r="F617" s="525"/>
      <c r="G617" s="799"/>
    </row>
    <row r="618" spans="1:7">
      <c r="A618" s="799"/>
      <c r="B618" s="800"/>
      <c r="C618" s="799"/>
      <c r="D618" s="801"/>
      <c r="E618" s="799"/>
      <c r="F618" s="525"/>
      <c r="G618" s="799"/>
    </row>
    <row r="619" spans="1:7">
      <c r="A619" s="799"/>
      <c r="B619" s="800"/>
      <c r="C619" s="799"/>
      <c r="D619" s="801"/>
      <c r="E619" s="799"/>
      <c r="F619" s="525"/>
      <c r="G619" s="799"/>
    </row>
    <row r="620" spans="1:7">
      <c r="A620" s="799"/>
      <c r="B620" s="800"/>
      <c r="C620" s="799"/>
      <c r="D620" s="801"/>
      <c r="E620" s="799"/>
      <c r="F620" s="525"/>
      <c r="G620" s="799"/>
    </row>
    <row r="621" spans="1:7">
      <c r="A621" s="799"/>
      <c r="B621" s="800"/>
      <c r="C621" s="799"/>
      <c r="D621" s="801"/>
      <c r="E621" s="799"/>
      <c r="F621" s="525"/>
      <c r="G621" s="799"/>
    </row>
    <row r="622" spans="1:7">
      <c r="A622" s="799"/>
      <c r="B622" s="800"/>
      <c r="C622" s="799"/>
      <c r="D622" s="801"/>
      <c r="E622" s="799"/>
      <c r="F622" s="525"/>
      <c r="G622" s="799"/>
    </row>
    <row r="623" spans="1:7">
      <c r="A623" s="799"/>
      <c r="B623" s="800"/>
      <c r="C623" s="799"/>
      <c r="D623" s="801"/>
      <c r="E623" s="799"/>
      <c r="F623" s="525"/>
      <c r="G623" s="799"/>
    </row>
    <row r="624" spans="1:7">
      <c r="A624" s="799"/>
      <c r="B624" s="800"/>
      <c r="C624" s="799"/>
      <c r="D624" s="801"/>
      <c r="E624" s="799"/>
      <c r="F624" s="525"/>
      <c r="G624" s="799"/>
    </row>
    <row r="625" spans="1:7">
      <c r="A625" s="799"/>
      <c r="B625" s="800"/>
      <c r="C625" s="799"/>
      <c r="D625" s="801"/>
      <c r="E625" s="799"/>
      <c r="F625" s="525"/>
      <c r="G625" s="799"/>
    </row>
    <row r="626" spans="1:7">
      <c r="A626" s="799"/>
      <c r="B626" s="800"/>
      <c r="C626" s="799"/>
      <c r="D626" s="801"/>
      <c r="E626" s="799"/>
      <c r="F626" s="525"/>
      <c r="G626" s="799"/>
    </row>
    <row r="627" spans="1:7">
      <c r="A627" s="799"/>
      <c r="B627" s="800"/>
      <c r="C627" s="799"/>
      <c r="D627" s="801"/>
      <c r="E627" s="799"/>
      <c r="F627" s="525"/>
      <c r="G627" s="799"/>
    </row>
    <row r="628" spans="1:7">
      <c r="A628" s="799"/>
      <c r="B628" s="800"/>
      <c r="C628" s="799"/>
      <c r="D628" s="801"/>
      <c r="E628" s="799"/>
      <c r="F628" s="525"/>
      <c r="G628" s="799"/>
    </row>
    <row r="629" spans="1:7">
      <c r="A629" s="799"/>
      <c r="B629" s="800"/>
      <c r="C629" s="799"/>
      <c r="D629" s="801"/>
      <c r="E629" s="799"/>
      <c r="F629" s="525"/>
      <c r="G629" s="799"/>
    </row>
    <row r="630" spans="1:7">
      <c r="A630" s="799"/>
      <c r="B630" s="800"/>
      <c r="C630" s="799"/>
      <c r="D630" s="801"/>
      <c r="E630" s="799"/>
      <c r="F630" s="525"/>
      <c r="G630" s="799"/>
    </row>
    <row r="631" spans="1:7">
      <c r="A631" s="799"/>
      <c r="B631" s="800"/>
      <c r="C631" s="799"/>
      <c r="D631" s="801"/>
      <c r="E631" s="799"/>
      <c r="F631" s="525"/>
      <c r="G631" s="799"/>
    </row>
    <row r="632" spans="1:7">
      <c r="A632" s="799"/>
      <c r="B632" s="800"/>
      <c r="C632" s="799"/>
      <c r="D632" s="801"/>
      <c r="E632" s="799"/>
      <c r="F632" s="525"/>
      <c r="G632" s="799"/>
    </row>
    <row r="633" spans="1:7">
      <c r="A633" s="799"/>
      <c r="B633" s="800"/>
      <c r="C633" s="799"/>
      <c r="D633" s="801"/>
      <c r="E633" s="799"/>
      <c r="F633" s="525"/>
      <c r="G633" s="799"/>
    </row>
    <row r="634" spans="1:7">
      <c r="A634" s="799"/>
      <c r="B634" s="800"/>
      <c r="C634" s="799"/>
      <c r="D634" s="801"/>
      <c r="E634" s="799"/>
      <c r="F634" s="525"/>
      <c r="G634" s="799"/>
    </row>
    <row r="635" spans="1:7">
      <c r="A635" s="799"/>
      <c r="B635" s="800"/>
      <c r="C635" s="799"/>
      <c r="D635" s="801"/>
      <c r="E635" s="799"/>
      <c r="F635" s="525"/>
      <c r="G635" s="799"/>
    </row>
    <row r="636" spans="1:7">
      <c r="A636" s="799"/>
      <c r="B636" s="800"/>
      <c r="C636" s="799"/>
      <c r="D636" s="801"/>
      <c r="E636" s="799"/>
      <c r="F636" s="525"/>
      <c r="G636" s="799"/>
    </row>
    <row r="637" spans="1:7">
      <c r="A637" s="799"/>
      <c r="B637" s="800"/>
      <c r="C637" s="799"/>
      <c r="D637" s="801"/>
      <c r="E637" s="799"/>
      <c r="F637" s="525"/>
      <c r="G637" s="799"/>
    </row>
    <row r="638" spans="1:7">
      <c r="A638" s="799"/>
      <c r="B638" s="800"/>
      <c r="C638" s="799"/>
      <c r="D638" s="801"/>
      <c r="E638" s="799"/>
      <c r="F638" s="525"/>
      <c r="G638" s="799"/>
    </row>
    <row r="639" spans="1:7">
      <c r="A639" s="799"/>
      <c r="B639" s="800"/>
      <c r="C639" s="799"/>
      <c r="D639" s="801"/>
      <c r="E639" s="799"/>
      <c r="F639" s="525"/>
      <c r="G639" s="799"/>
    </row>
    <row r="640" spans="1:7">
      <c r="A640" s="799"/>
      <c r="B640" s="800"/>
      <c r="C640" s="799"/>
      <c r="D640" s="801"/>
      <c r="E640" s="799"/>
      <c r="F640" s="525"/>
      <c r="G640" s="799"/>
    </row>
    <row r="641" spans="1:7">
      <c r="A641" s="799"/>
      <c r="B641" s="800"/>
      <c r="C641" s="799"/>
      <c r="D641" s="801"/>
      <c r="E641" s="799"/>
      <c r="F641" s="525"/>
      <c r="G641" s="799"/>
    </row>
    <row r="642" spans="1:7">
      <c r="A642" s="799"/>
      <c r="B642" s="800"/>
      <c r="C642" s="799"/>
      <c r="D642" s="801"/>
      <c r="E642" s="799"/>
      <c r="F642" s="525"/>
      <c r="G642" s="799"/>
    </row>
    <row r="643" spans="1:7">
      <c r="A643" s="799"/>
      <c r="B643" s="800"/>
      <c r="C643" s="799"/>
      <c r="D643" s="801"/>
      <c r="E643" s="799"/>
      <c r="F643" s="525"/>
      <c r="G643" s="799"/>
    </row>
    <row r="644" spans="1:7">
      <c r="A644" s="799"/>
      <c r="B644" s="800"/>
      <c r="C644" s="799"/>
      <c r="D644" s="801"/>
      <c r="E644" s="799"/>
      <c r="F644" s="525"/>
      <c r="G644" s="799"/>
    </row>
    <row r="645" spans="1:7">
      <c r="A645" s="799"/>
      <c r="B645" s="800"/>
      <c r="C645" s="799"/>
      <c r="D645" s="801"/>
      <c r="E645" s="799"/>
      <c r="F645" s="525"/>
      <c r="G645" s="799"/>
    </row>
    <row r="646" spans="1:7">
      <c r="A646" s="799"/>
      <c r="B646" s="800"/>
      <c r="C646" s="799"/>
      <c r="D646" s="801"/>
      <c r="E646" s="799"/>
      <c r="F646" s="525"/>
      <c r="G646" s="799"/>
    </row>
    <row r="647" spans="1:7">
      <c r="A647" s="799"/>
      <c r="B647" s="800"/>
      <c r="C647" s="799"/>
      <c r="D647" s="801"/>
      <c r="E647" s="799"/>
      <c r="F647" s="525"/>
      <c r="G647" s="799"/>
    </row>
    <row r="648" spans="1:7">
      <c r="A648" s="799"/>
      <c r="B648" s="800"/>
      <c r="C648" s="799"/>
      <c r="D648" s="801"/>
      <c r="E648" s="799"/>
      <c r="F648" s="525"/>
      <c r="G648" s="799"/>
    </row>
    <row r="649" spans="1:7">
      <c r="A649" s="799"/>
      <c r="B649" s="800"/>
      <c r="C649" s="799"/>
      <c r="D649" s="801"/>
      <c r="E649" s="799"/>
      <c r="F649" s="525"/>
      <c r="G649" s="799"/>
    </row>
    <row r="650" spans="1:7">
      <c r="A650" s="799"/>
      <c r="B650" s="800"/>
      <c r="C650" s="799"/>
      <c r="D650" s="801"/>
      <c r="E650" s="799"/>
      <c r="F650" s="525"/>
      <c r="G650" s="799"/>
    </row>
    <row r="651" spans="1:7">
      <c r="A651" s="799"/>
      <c r="B651" s="800"/>
      <c r="C651" s="799"/>
      <c r="D651" s="801"/>
      <c r="E651" s="799"/>
      <c r="F651" s="525"/>
      <c r="G651" s="799"/>
    </row>
    <row r="652" spans="1:7">
      <c r="A652" s="799"/>
      <c r="B652" s="800"/>
      <c r="C652" s="799"/>
      <c r="D652" s="801"/>
      <c r="E652" s="799"/>
      <c r="F652" s="525"/>
      <c r="G652" s="799"/>
    </row>
    <row r="653" spans="1:7">
      <c r="A653" s="799"/>
      <c r="B653" s="800"/>
      <c r="C653" s="799"/>
      <c r="D653" s="801"/>
      <c r="E653" s="799"/>
      <c r="F653" s="525"/>
      <c r="G653" s="799"/>
    </row>
    <row r="654" spans="1:7">
      <c r="A654" s="799"/>
      <c r="B654" s="800"/>
      <c r="C654" s="799"/>
      <c r="D654" s="801"/>
      <c r="E654" s="799"/>
      <c r="F654" s="525"/>
      <c r="G654" s="799"/>
    </row>
    <row r="655" spans="1:7">
      <c r="A655" s="799"/>
      <c r="B655" s="800"/>
      <c r="C655" s="799"/>
      <c r="D655" s="801"/>
      <c r="E655" s="799"/>
      <c r="F655" s="525"/>
      <c r="G655" s="799"/>
    </row>
    <row r="656" spans="1:7">
      <c r="A656" s="799"/>
      <c r="B656" s="800"/>
      <c r="C656" s="799"/>
      <c r="D656" s="801"/>
      <c r="E656" s="799"/>
      <c r="F656" s="525"/>
      <c r="G656" s="799"/>
    </row>
    <row r="657" spans="1:7">
      <c r="A657" s="799"/>
      <c r="B657" s="800"/>
      <c r="C657" s="799"/>
      <c r="D657" s="801"/>
      <c r="E657" s="799"/>
      <c r="F657" s="525"/>
      <c r="G657" s="799"/>
    </row>
    <row r="658" spans="1:7">
      <c r="A658" s="799"/>
      <c r="B658" s="800"/>
      <c r="C658" s="799"/>
      <c r="D658" s="801"/>
      <c r="E658" s="799"/>
      <c r="F658" s="525"/>
      <c r="G658" s="799"/>
    </row>
    <row r="659" spans="1:7">
      <c r="A659" s="799"/>
      <c r="B659" s="800"/>
      <c r="C659" s="799"/>
      <c r="D659" s="801"/>
      <c r="E659" s="799"/>
      <c r="F659" s="525"/>
      <c r="G659" s="799"/>
    </row>
    <row r="660" spans="1:7">
      <c r="A660" s="799"/>
      <c r="B660" s="800"/>
      <c r="C660" s="799"/>
      <c r="D660" s="801"/>
      <c r="E660" s="799"/>
      <c r="F660" s="525"/>
      <c r="G660" s="799"/>
    </row>
    <row r="661" spans="1:7">
      <c r="A661" s="799"/>
      <c r="B661" s="800"/>
      <c r="C661" s="799"/>
      <c r="D661" s="801"/>
      <c r="E661" s="799"/>
      <c r="F661" s="525"/>
      <c r="G661" s="799"/>
    </row>
    <row r="662" spans="1:7">
      <c r="A662" s="799"/>
      <c r="B662" s="800"/>
      <c r="C662" s="799"/>
      <c r="D662" s="801"/>
      <c r="E662" s="799"/>
      <c r="F662" s="525"/>
      <c r="G662" s="799"/>
    </row>
    <row r="663" spans="1:7">
      <c r="A663" s="799"/>
      <c r="B663" s="800"/>
      <c r="C663" s="799"/>
      <c r="D663" s="801"/>
      <c r="E663" s="799"/>
      <c r="F663" s="525"/>
      <c r="G663" s="799"/>
    </row>
    <row r="664" spans="1:7">
      <c r="A664" s="799"/>
      <c r="B664" s="800"/>
      <c r="C664" s="799"/>
      <c r="D664" s="801"/>
      <c r="E664" s="799"/>
      <c r="F664" s="525"/>
      <c r="G664" s="799"/>
    </row>
    <row r="665" spans="1:7">
      <c r="A665" s="799"/>
      <c r="B665" s="800"/>
      <c r="C665" s="799"/>
      <c r="D665" s="801"/>
      <c r="E665" s="799"/>
      <c r="F665" s="525"/>
      <c r="G665" s="799"/>
    </row>
    <row r="666" spans="1:7">
      <c r="A666" s="799"/>
      <c r="B666" s="800"/>
      <c r="C666" s="799"/>
      <c r="D666" s="801"/>
      <c r="E666" s="799"/>
      <c r="F666" s="525"/>
      <c r="G666" s="799"/>
    </row>
    <row r="667" spans="1:7">
      <c r="A667" s="799"/>
      <c r="B667" s="800"/>
      <c r="C667" s="799"/>
      <c r="D667" s="801"/>
      <c r="E667" s="799"/>
      <c r="F667" s="525"/>
      <c r="G667" s="799"/>
    </row>
    <row r="668" spans="1:7">
      <c r="A668" s="799"/>
      <c r="B668" s="800"/>
      <c r="C668" s="799"/>
      <c r="D668" s="801"/>
      <c r="E668" s="799"/>
      <c r="F668" s="525"/>
      <c r="G668" s="799"/>
    </row>
    <row r="669" spans="1:7">
      <c r="A669" s="799"/>
      <c r="B669" s="800"/>
      <c r="C669" s="799"/>
      <c r="D669" s="801"/>
      <c r="E669" s="799"/>
      <c r="F669" s="525"/>
      <c r="G669" s="799"/>
    </row>
    <row r="670" spans="1:7">
      <c r="A670" s="799"/>
      <c r="B670" s="800"/>
      <c r="C670" s="799"/>
      <c r="D670" s="801"/>
      <c r="E670" s="799"/>
      <c r="F670" s="525"/>
      <c r="G670" s="799"/>
    </row>
    <row r="671" spans="1:7">
      <c r="A671" s="799"/>
      <c r="B671" s="800"/>
      <c r="C671" s="799"/>
      <c r="D671" s="801"/>
      <c r="E671" s="799"/>
      <c r="F671" s="525"/>
      <c r="G671" s="799"/>
    </row>
    <row r="672" spans="1:7">
      <c r="A672" s="799"/>
      <c r="B672" s="800"/>
      <c r="C672" s="799"/>
      <c r="D672" s="801"/>
      <c r="E672" s="799"/>
      <c r="F672" s="525"/>
      <c r="G672" s="799"/>
    </row>
    <row r="673" spans="1:7">
      <c r="A673" s="799"/>
      <c r="B673" s="800"/>
      <c r="C673" s="799"/>
      <c r="D673" s="801"/>
      <c r="E673" s="799"/>
      <c r="F673" s="525"/>
      <c r="G673" s="799"/>
    </row>
    <row r="674" spans="1:7">
      <c r="A674" s="799"/>
      <c r="B674" s="800"/>
      <c r="C674" s="799"/>
      <c r="D674" s="801"/>
      <c r="E674" s="799"/>
      <c r="F674" s="525"/>
      <c r="G674" s="799"/>
    </row>
    <row r="675" spans="1:7">
      <c r="A675" s="799"/>
      <c r="B675" s="800"/>
      <c r="C675" s="799"/>
      <c r="D675" s="801"/>
      <c r="E675" s="799"/>
      <c r="F675" s="525"/>
      <c r="G675" s="799"/>
    </row>
    <row r="676" spans="1:7">
      <c r="A676" s="799"/>
      <c r="B676" s="800"/>
      <c r="C676" s="799"/>
      <c r="D676" s="801"/>
      <c r="E676" s="799"/>
      <c r="F676" s="525"/>
      <c r="G676" s="799"/>
    </row>
    <row r="677" spans="1:7">
      <c r="A677" s="799"/>
      <c r="B677" s="800"/>
      <c r="C677" s="799"/>
      <c r="D677" s="801"/>
      <c r="E677" s="799"/>
      <c r="F677" s="525"/>
      <c r="G677" s="799"/>
    </row>
    <row r="678" spans="1:7">
      <c r="A678" s="799"/>
      <c r="B678" s="800"/>
      <c r="C678" s="799"/>
      <c r="D678" s="801"/>
      <c r="E678" s="799"/>
      <c r="F678" s="525"/>
      <c r="G678" s="799"/>
    </row>
    <row r="679" spans="1:7">
      <c r="A679" s="799"/>
      <c r="B679" s="800"/>
      <c r="C679" s="799"/>
      <c r="D679" s="801"/>
      <c r="E679" s="799"/>
      <c r="F679" s="525"/>
      <c r="G679" s="799"/>
    </row>
    <row r="680" spans="1:7">
      <c r="A680" s="799"/>
      <c r="B680" s="800"/>
      <c r="C680" s="799"/>
      <c r="D680" s="801"/>
      <c r="E680" s="799"/>
      <c r="F680" s="525"/>
      <c r="G680" s="799"/>
    </row>
    <row r="681" spans="1:7">
      <c r="A681" s="799"/>
      <c r="B681" s="800"/>
      <c r="C681" s="799"/>
      <c r="D681" s="801"/>
      <c r="E681" s="799"/>
      <c r="F681" s="525"/>
      <c r="G681" s="799"/>
    </row>
    <row r="682" spans="1:7">
      <c r="A682" s="799"/>
      <c r="B682" s="800"/>
      <c r="C682" s="799"/>
      <c r="D682" s="801"/>
      <c r="E682" s="799"/>
      <c r="F682" s="525"/>
      <c r="G682" s="799"/>
    </row>
    <row r="683" spans="1:7">
      <c r="A683" s="799"/>
      <c r="B683" s="800"/>
      <c r="C683" s="799"/>
      <c r="D683" s="801"/>
      <c r="E683" s="799"/>
      <c r="F683" s="525"/>
      <c r="G683" s="799"/>
    </row>
    <row r="684" spans="1:7">
      <c r="A684" s="799"/>
      <c r="B684" s="800"/>
      <c r="C684" s="799"/>
      <c r="D684" s="801"/>
      <c r="E684" s="799"/>
      <c r="F684" s="525"/>
      <c r="G684" s="799"/>
    </row>
    <row r="685" spans="1:7">
      <c r="A685" s="799"/>
      <c r="B685" s="800"/>
      <c r="C685" s="799"/>
      <c r="D685" s="801"/>
      <c r="E685" s="799"/>
      <c r="F685" s="525"/>
      <c r="G685" s="799"/>
    </row>
    <row r="686" spans="1:7">
      <c r="A686" s="799"/>
      <c r="B686" s="800"/>
      <c r="C686" s="799"/>
      <c r="D686" s="801"/>
      <c r="E686" s="799"/>
      <c r="F686" s="525"/>
      <c r="G686" s="799"/>
    </row>
    <row r="687" spans="1:7">
      <c r="A687" s="799"/>
      <c r="B687" s="800"/>
      <c r="C687" s="799"/>
      <c r="D687" s="801"/>
      <c r="E687" s="799"/>
      <c r="F687" s="525"/>
      <c r="G687" s="799"/>
    </row>
    <row r="688" spans="1:7">
      <c r="A688" s="799"/>
      <c r="B688" s="800"/>
      <c r="C688" s="799"/>
      <c r="D688" s="801"/>
      <c r="E688" s="799"/>
      <c r="F688" s="525"/>
      <c r="G688" s="799"/>
    </row>
    <row r="689" spans="1:7">
      <c r="A689" s="799"/>
      <c r="B689" s="800"/>
      <c r="C689" s="799"/>
      <c r="D689" s="801"/>
      <c r="E689" s="799"/>
      <c r="F689" s="525"/>
      <c r="G689" s="799"/>
    </row>
    <row r="690" spans="1:7">
      <c r="A690" s="799"/>
      <c r="B690" s="800"/>
      <c r="C690" s="799"/>
      <c r="D690" s="801"/>
      <c r="E690" s="799"/>
      <c r="F690" s="525"/>
      <c r="G690" s="799"/>
    </row>
    <row r="691" spans="1:7">
      <c r="A691" s="799"/>
      <c r="B691" s="800"/>
      <c r="C691" s="799"/>
      <c r="D691" s="801"/>
      <c r="E691" s="799"/>
      <c r="F691" s="525"/>
      <c r="G691" s="799"/>
    </row>
    <row r="692" spans="1:7">
      <c r="A692" s="799"/>
      <c r="B692" s="800"/>
      <c r="C692" s="799"/>
      <c r="D692" s="801"/>
      <c r="E692" s="799"/>
      <c r="F692" s="525"/>
      <c r="G692" s="799"/>
    </row>
    <row r="693" spans="1:7">
      <c r="A693" s="799"/>
      <c r="B693" s="800"/>
      <c r="C693" s="799"/>
      <c r="D693" s="801"/>
      <c r="E693" s="799"/>
      <c r="F693" s="525"/>
      <c r="G693" s="799"/>
    </row>
    <row r="694" spans="1:7">
      <c r="A694" s="799"/>
      <c r="B694" s="800"/>
      <c r="C694" s="799"/>
      <c r="D694" s="801"/>
      <c r="E694" s="799"/>
      <c r="F694" s="525"/>
      <c r="G694" s="799"/>
    </row>
    <row r="695" spans="1:7">
      <c r="A695" s="799"/>
      <c r="B695" s="800"/>
      <c r="C695" s="799"/>
      <c r="D695" s="801"/>
      <c r="E695" s="799"/>
      <c r="F695" s="525"/>
      <c r="G695" s="799"/>
    </row>
    <row r="696" spans="1:7">
      <c r="A696" s="799"/>
      <c r="B696" s="800"/>
      <c r="C696" s="799"/>
      <c r="D696" s="801"/>
      <c r="E696" s="799"/>
      <c r="F696" s="525"/>
      <c r="G696" s="799"/>
    </row>
    <row r="697" spans="1:7">
      <c r="A697" s="799"/>
      <c r="B697" s="800"/>
      <c r="C697" s="799"/>
      <c r="D697" s="801"/>
      <c r="E697" s="799"/>
      <c r="F697" s="525"/>
      <c r="G697" s="799"/>
    </row>
    <row r="698" spans="1:7">
      <c r="A698" s="799"/>
      <c r="B698" s="800"/>
      <c r="C698" s="799"/>
      <c r="D698" s="801"/>
      <c r="E698" s="799"/>
      <c r="F698" s="525"/>
      <c r="G698" s="799"/>
    </row>
    <row r="699" spans="1:7">
      <c r="A699" s="799"/>
      <c r="B699" s="800"/>
      <c r="C699" s="799"/>
      <c r="D699" s="801"/>
      <c r="E699" s="799"/>
      <c r="F699" s="525"/>
      <c r="G699" s="799"/>
    </row>
    <row r="700" spans="1:7">
      <c r="A700" s="799"/>
      <c r="B700" s="800"/>
      <c r="C700" s="799"/>
      <c r="D700" s="801"/>
      <c r="E700" s="799"/>
      <c r="F700" s="525"/>
      <c r="G700" s="799"/>
    </row>
    <row r="701" spans="1:7">
      <c r="A701" s="799"/>
      <c r="B701" s="800"/>
      <c r="C701" s="799"/>
      <c r="D701" s="801"/>
      <c r="E701" s="799"/>
      <c r="F701" s="525"/>
      <c r="G701" s="799"/>
    </row>
    <row r="702" spans="1:7">
      <c r="A702" s="799"/>
      <c r="B702" s="800"/>
      <c r="C702" s="799"/>
      <c r="D702" s="801"/>
      <c r="E702" s="799"/>
      <c r="F702" s="525"/>
      <c r="G702" s="799"/>
    </row>
    <row r="703" spans="1:7">
      <c r="A703" s="799"/>
      <c r="B703" s="800"/>
      <c r="C703" s="799"/>
      <c r="D703" s="801"/>
      <c r="E703" s="799"/>
      <c r="F703" s="525"/>
      <c r="G703" s="799"/>
    </row>
    <row r="704" spans="1:7">
      <c r="A704" s="799"/>
      <c r="B704" s="800"/>
      <c r="C704" s="799"/>
      <c r="D704" s="801"/>
      <c r="E704" s="799"/>
      <c r="F704" s="525"/>
      <c r="G704" s="799"/>
    </row>
    <row r="705" spans="1:7">
      <c r="A705" s="799"/>
      <c r="B705" s="800"/>
      <c r="C705" s="799"/>
      <c r="D705" s="801"/>
      <c r="E705" s="799"/>
      <c r="F705" s="525"/>
      <c r="G705" s="799"/>
    </row>
    <row r="706" spans="1:7">
      <c r="A706" s="799"/>
      <c r="B706" s="800"/>
      <c r="C706" s="799"/>
      <c r="D706" s="801"/>
      <c r="E706" s="799"/>
      <c r="F706" s="525"/>
      <c r="G706" s="799"/>
    </row>
    <row r="707" spans="1:7">
      <c r="A707" s="799"/>
      <c r="B707" s="800"/>
      <c r="C707" s="799"/>
      <c r="D707" s="801"/>
      <c r="E707" s="799"/>
      <c r="F707" s="525"/>
      <c r="G707" s="799"/>
    </row>
    <row r="708" spans="1:7">
      <c r="A708" s="799"/>
      <c r="B708" s="800"/>
      <c r="C708" s="799"/>
      <c r="D708" s="801"/>
      <c r="E708" s="799"/>
      <c r="F708" s="525"/>
      <c r="G708" s="799"/>
    </row>
    <row r="709" spans="1:7">
      <c r="A709" s="799"/>
      <c r="B709" s="800"/>
      <c r="C709" s="799"/>
      <c r="D709" s="801"/>
      <c r="E709" s="799"/>
      <c r="F709" s="525"/>
      <c r="G709" s="799"/>
    </row>
    <row r="710" spans="1:7">
      <c r="A710" s="799"/>
      <c r="B710" s="800"/>
      <c r="C710" s="799"/>
      <c r="D710" s="801"/>
      <c r="E710" s="799"/>
      <c r="F710" s="525"/>
      <c r="G710" s="799"/>
    </row>
    <row r="711" spans="1:7">
      <c r="A711" s="799"/>
      <c r="B711" s="800"/>
      <c r="C711" s="799"/>
      <c r="D711" s="801"/>
      <c r="E711" s="799"/>
      <c r="F711" s="525"/>
      <c r="G711" s="799"/>
    </row>
    <row r="712" spans="1:7">
      <c r="A712" s="799"/>
      <c r="B712" s="800"/>
      <c r="C712" s="799"/>
      <c r="D712" s="801"/>
      <c r="E712" s="799"/>
      <c r="F712" s="525"/>
      <c r="G712" s="799"/>
    </row>
    <row r="713" spans="1:7">
      <c r="A713" s="799"/>
      <c r="B713" s="800"/>
      <c r="C713" s="799"/>
      <c r="D713" s="801"/>
      <c r="E713" s="799"/>
      <c r="F713" s="525"/>
      <c r="G713" s="799"/>
    </row>
    <row r="714" spans="1:7">
      <c r="A714" s="799"/>
      <c r="B714" s="800"/>
      <c r="C714" s="799"/>
      <c r="D714" s="801"/>
      <c r="E714" s="799"/>
      <c r="F714" s="525"/>
      <c r="G714" s="799"/>
    </row>
    <row r="715" spans="1:7">
      <c r="A715" s="799"/>
      <c r="B715" s="800"/>
      <c r="C715" s="799"/>
      <c r="D715" s="801"/>
      <c r="E715" s="799"/>
      <c r="F715" s="525"/>
      <c r="G715" s="799"/>
    </row>
    <row r="716" spans="1:7">
      <c r="A716" s="799"/>
      <c r="B716" s="800"/>
      <c r="C716" s="799"/>
      <c r="D716" s="801"/>
      <c r="E716" s="799"/>
      <c r="F716" s="525"/>
      <c r="G716" s="799"/>
    </row>
    <row r="717" spans="1:7">
      <c r="A717" s="799"/>
      <c r="B717" s="800"/>
      <c r="C717" s="799"/>
      <c r="D717" s="801"/>
      <c r="E717" s="799"/>
      <c r="F717" s="525"/>
      <c r="G717" s="799"/>
    </row>
    <row r="718" spans="1:7">
      <c r="A718" s="799"/>
      <c r="B718" s="800"/>
      <c r="C718" s="799"/>
      <c r="D718" s="801"/>
      <c r="E718" s="799"/>
      <c r="F718" s="525"/>
      <c r="G718" s="799"/>
    </row>
    <row r="719" spans="1:7">
      <c r="A719" s="799"/>
      <c r="B719" s="800"/>
      <c r="C719" s="799"/>
      <c r="D719" s="801"/>
      <c r="E719" s="799"/>
      <c r="F719" s="525"/>
      <c r="G719" s="799"/>
    </row>
    <row r="720" spans="1:7">
      <c r="A720" s="799"/>
      <c r="B720" s="800"/>
      <c r="C720" s="799"/>
      <c r="D720" s="801"/>
      <c r="E720" s="799"/>
      <c r="F720" s="525"/>
      <c r="G720" s="799"/>
    </row>
    <row r="721" spans="1:7">
      <c r="A721" s="799"/>
      <c r="B721" s="800"/>
      <c r="C721" s="799"/>
      <c r="D721" s="801"/>
      <c r="E721" s="799"/>
      <c r="F721" s="525"/>
      <c r="G721" s="799"/>
    </row>
    <row r="722" spans="1:7">
      <c r="A722" s="799"/>
      <c r="B722" s="800"/>
      <c r="C722" s="799"/>
      <c r="D722" s="801"/>
      <c r="E722" s="799"/>
      <c r="F722" s="525"/>
      <c r="G722" s="799"/>
    </row>
    <row r="723" spans="1:7">
      <c r="A723" s="799"/>
      <c r="B723" s="800"/>
      <c r="C723" s="799"/>
      <c r="D723" s="801"/>
      <c r="E723" s="799"/>
      <c r="F723" s="525"/>
      <c r="G723" s="799"/>
    </row>
    <row r="724" spans="1:7">
      <c r="A724" s="799"/>
      <c r="B724" s="800"/>
      <c r="C724" s="799"/>
      <c r="D724" s="801"/>
      <c r="E724" s="799"/>
      <c r="F724" s="525"/>
      <c r="G724" s="799"/>
    </row>
    <row r="725" spans="1:7">
      <c r="A725" s="799"/>
      <c r="B725" s="800"/>
      <c r="C725" s="799"/>
      <c r="D725" s="801"/>
      <c r="E725" s="799"/>
      <c r="F725" s="525"/>
      <c r="G725" s="799"/>
    </row>
    <row r="726" spans="1:7">
      <c r="A726" s="799"/>
      <c r="B726" s="800"/>
      <c r="C726" s="799"/>
      <c r="D726" s="801"/>
      <c r="E726" s="799"/>
      <c r="F726" s="525"/>
      <c r="G726" s="799"/>
    </row>
    <row r="727" spans="1:7">
      <c r="A727" s="799"/>
      <c r="B727" s="800"/>
      <c r="C727" s="799"/>
      <c r="D727" s="801"/>
      <c r="E727" s="799"/>
      <c r="F727" s="525"/>
      <c r="G727" s="799"/>
    </row>
    <row r="728" spans="1:7">
      <c r="A728" s="799"/>
      <c r="B728" s="800"/>
      <c r="C728" s="799"/>
      <c r="D728" s="801"/>
      <c r="E728" s="799"/>
      <c r="F728" s="525"/>
      <c r="G728" s="799"/>
    </row>
    <row r="729" spans="1:7">
      <c r="A729" s="799"/>
      <c r="B729" s="800"/>
      <c r="C729" s="799"/>
      <c r="D729" s="801"/>
      <c r="E729" s="799"/>
      <c r="F729" s="525"/>
      <c r="G729" s="799"/>
    </row>
    <row r="730" spans="1:7">
      <c r="A730" s="799"/>
      <c r="B730" s="800"/>
      <c r="C730" s="799"/>
      <c r="D730" s="801"/>
      <c r="E730" s="799"/>
      <c r="F730" s="525"/>
      <c r="G730" s="799"/>
    </row>
    <row r="731" spans="1:7">
      <c r="A731" s="799"/>
      <c r="B731" s="800"/>
      <c r="C731" s="799"/>
      <c r="D731" s="801"/>
      <c r="E731" s="799"/>
      <c r="F731" s="525"/>
      <c r="G731" s="799"/>
    </row>
    <row r="732" spans="1:7">
      <c r="A732" s="799"/>
      <c r="B732" s="800"/>
      <c r="C732" s="799"/>
      <c r="D732" s="801"/>
      <c r="E732" s="799"/>
      <c r="F732" s="525"/>
      <c r="G732" s="799"/>
    </row>
    <row r="733" spans="1:7">
      <c r="A733" s="799"/>
      <c r="B733" s="800"/>
      <c r="C733" s="799"/>
      <c r="D733" s="801"/>
      <c r="E733" s="799"/>
      <c r="F733" s="525"/>
      <c r="G733" s="799"/>
    </row>
    <row r="734" spans="1:7">
      <c r="A734" s="799"/>
      <c r="B734" s="800"/>
      <c r="C734" s="799"/>
      <c r="D734" s="801"/>
      <c r="E734" s="799"/>
      <c r="F734" s="525"/>
      <c r="G734" s="799"/>
    </row>
    <row r="735" spans="1:7">
      <c r="A735" s="799"/>
      <c r="B735" s="800"/>
      <c r="C735" s="799"/>
      <c r="D735" s="801"/>
      <c r="E735" s="799"/>
      <c r="F735" s="525"/>
      <c r="G735" s="799"/>
    </row>
    <row r="736" spans="1:7">
      <c r="A736" s="799"/>
      <c r="B736" s="800"/>
      <c r="C736" s="799"/>
      <c r="D736" s="801"/>
      <c r="E736" s="799"/>
      <c r="F736" s="525"/>
      <c r="G736" s="799"/>
    </row>
    <row r="737" spans="1:7">
      <c r="A737" s="799"/>
      <c r="B737" s="800"/>
      <c r="C737" s="799"/>
      <c r="D737" s="801"/>
      <c r="E737" s="799"/>
      <c r="F737" s="525"/>
      <c r="G737" s="799"/>
    </row>
    <row r="738" spans="1:7">
      <c r="A738" s="799"/>
      <c r="B738" s="800"/>
      <c r="C738" s="799"/>
      <c r="D738" s="801"/>
      <c r="E738" s="799"/>
      <c r="F738" s="525"/>
      <c r="G738" s="799"/>
    </row>
    <row r="739" spans="1:7">
      <c r="A739" s="799"/>
      <c r="B739" s="800"/>
      <c r="C739" s="799"/>
      <c r="D739" s="801"/>
      <c r="E739" s="799"/>
      <c r="F739" s="525"/>
      <c r="G739" s="799"/>
    </row>
    <row r="740" spans="1:7">
      <c r="A740" s="799"/>
      <c r="B740" s="800"/>
      <c r="C740" s="799"/>
      <c r="D740" s="801"/>
      <c r="E740" s="799"/>
      <c r="F740" s="525"/>
      <c r="G740" s="799"/>
    </row>
    <row r="741" spans="1:7">
      <c r="A741" s="799"/>
      <c r="B741" s="800"/>
      <c r="C741" s="799"/>
      <c r="D741" s="801"/>
      <c r="E741" s="799"/>
      <c r="F741" s="525"/>
      <c r="G741" s="799"/>
    </row>
    <row r="742" spans="1:7">
      <c r="A742" s="799"/>
      <c r="B742" s="800"/>
      <c r="C742" s="799"/>
      <c r="D742" s="801"/>
      <c r="E742" s="799"/>
      <c r="F742" s="525"/>
      <c r="G742" s="799"/>
    </row>
    <row r="743" spans="1:7">
      <c r="A743" s="799"/>
      <c r="B743" s="800"/>
      <c r="C743" s="799"/>
      <c r="D743" s="801"/>
      <c r="E743" s="799"/>
      <c r="F743" s="525"/>
      <c r="G743" s="799"/>
    </row>
    <row r="744" spans="1:7">
      <c r="A744" s="799"/>
      <c r="B744" s="800"/>
      <c r="C744" s="799"/>
      <c r="D744" s="801"/>
      <c r="E744" s="799"/>
      <c r="F744" s="525"/>
      <c r="G744" s="799"/>
    </row>
    <row r="745" spans="1:7">
      <c r="A745" s="799"/>
      <c r="B745" s="800"/>
      <c r="C745" s="799"/>
      <c r="D745" s="801"/>
      <c r="E745" s="799"/>
      <c r="F745" s="525"/>
      <c r="G745" s="799"/>
    </row>
    <row r="746" spans="1:7">
      <c r="A746" s="799"/>
      <c r="B746" s="800"/>
      <c r="C746" s="799"/>
      <c r="D746" s="801"/>
      <c r="E746" s="799"/>
      <c r="F746" s="525"/>
      <c r="G746" s="799"/>
    </row>
    <row r="747" spans="1:7">
      <c r="A747" s="799"/>
      <c r="B747" s="800"/>
      <c r="C747" s="799"/>
      <c r="D747" s="801"/>
      <c r="E747" s="799"/>
      <c r="F747" s="525"/>
      <c r="G747" s="799"/>
    </row>
    <row r="748" spans="1:7">
      <c r="A748" s="799"/>
      <c r="B748" s="800"/>
      <c r="C748" s="799"/>
      <c r="D748" s="801"/>
      <c r="E748" s="799"/>
      <c r="F748" s="525"/>
      <c r="G748" s="799"/>
    </row>
    <row r="749" spans="1:7">
      <c r="A749" s="799"/>
      <c r="B749" s="800"/>
      <c r="C749" s="799"/>
      <c r="D749" s="801"/>
      <c r="E749" s="799"/>
      <c r="F749" s="525"/>
      <c r="G749" s="799"/>
    </row>
    <row r="750" spans="1:7">
      <c r="A750" s="799"/>
      <c r="B750" s="800"/>
      <c r="C750" s="799"/>
      <c r="D750" s="801"/>
      <c r="E750" s="799"/>
      <c r="F750" s="525"/>
      <c r="G750" s="799"/>
    </row>
    <row r="751" spans="1:7">
      <c r="A751" s="799"/>
      <c r="B751" s="800"/>
      <c r="C751" s="799"/>
      <c r="D751" s="801"/>
      <c r="E751" s="799"/>
      <c r="F751" s="525"/>
      <c r="G751" s="799"/>
    </row>
    <row r="752" spans="1:7">
      <c r="A752" s="799"/>
      <c r="B752" s="800"/>
      <c r="C752" s="799"/>
      <c r="D752" s="801"/>
      <c r="E752" s="799"/>
      <c r="F752" s="525"/>
      <c r="G752" s="799"/>
    </row>
    <row r="753" spans="1:7">
      <c r="A753" s="799"/>
      <c r="B753" s="800"/>
      <c r="C753" s="799"/>
      <c r="D753" s="801"/>
      <c r="E753" s="799"/>
      <c r="F753" s="525"/>
      <c r="G753" s="799"/>
    </row>
    <row r="754" spans="1:7">
      <c r="A754" s="799"/>
      <c r="B754" s="800"/>
      <c r="C754" s="799"/>
      <c r="D754" s="801"/>
      <c r="E754" s="799"/>
      <c r="F754" s="525"/>
      <c r="G754" s="799"/>
    </row>
    <row r="755" spans="1:7">
      <c r="A755" s="799"/>
      <c r="B755" s="800"/>
      <c r="C755" s="799"/>
      <c r="D755" s="801"/>
      <c r="E755" s="799"/>
      <c r="F755" s="525"/>
      <c r="G755" s="799"/>
    </row>
    <row r="756" spans="1:7">
      <c r="A756" s="799"/>
      <c r="B756" s="800"/>
      <c r="C756" s="799"/>
      <c r="D756" s="801"/>
      <c r="E756" s="799"/>
      <c r="F756" s="525"/>
      <c r="G756" s="799"/>
    </row>
    <row r="757" spans="1:7">
      <c r="A757" s="799"/>
      <c r="B757" s="800"/>
      <c r="C757" s="799"/>
      <c r="D757" s="801"/>
      <c r="E757" s="799"/>
      <c r="F757" s="525"/>
      <c r="G757" s="799"/>
    </row>
    <row r="758" spans="1:7">
      <c r="A758" s="799"/>
      <c r="B758" s="800"/>
      <c r="C758" s="799"/>
      <c r="D758" s="801"/>
      <c r="E758" s="799"/>
      <c r="F758" s="525"/>
      <c r="G758" s="799"/>
    </row>
    <row r="759" spans="1:7">
      <c r="A759" s="799"/>
      <c r="B759" s="800"/>
      <c r="C759" s="799"/>
      <c r="D759" s="801"/>
      <c r="E759" s="799"/>
      <c r="F759" s="525"/>
      <c r="G759" s="799"/>
    </row>
    <row r="760" spans="1:7">
      <c r="A760" s="799"/>
      <c r="B760" s="800"/>
      <c r="C760" s="799"/>
      <c r="D760" s="801"/>
      <c r="E760" s="799"/>
      <c r="F760" s="525"/>
      <c r="G760" s="799"/>
    </row>
    <row r="761" spans="1:7">
      <c r="A761" s="799"/>
      <c r="B761" s="800"/>
      <c r="C761" s="799"/>
      <c r="D761" s="801"/>
      <c r="E761" s="799"/>
      <c r="F761" s="525"/>
      <c r="G761" s="799"/>
    </row>
    <row r="762" spans="1:7">
      <c r="A762" s="799"/>
      <c r="B762" s="800"/>
      <c r="C762" s="799"/>
      <c r="D762" s="801"/>
      <c r="E762" s="799"/>
      <c r="F762" s="525"/>
      <c r="G762" s="799"/>
    </row>
    <row r="763" spans="1:7">
      <c r="A763" s="799"/>
      <c r="B763" s="800"/>
      <c r="C763" s="799"/>
      <c r="D763" s="801"/>
      <c r="E763" s="799"/>
      <c r="F763" s="525"/>
      <c r="G763" s="799"/>
    </row>
    <row r="764" spans="1:7">
      <c r="A764" s="799"/>
      <c r="B764" s="800"/>
      <c r="C764" s="799"/>
      <c r="D764" s="801"/>
      <c r="E764" s="799"/>
      <c r="F764" s="525"/>
      <c r="G764" s="799"/>
    </row>
    <row r="765" spans="1:7">
      <c r="A765" s="799"/>
      <c r="B765" s="800"/>
      <c r="C765" s="799"/>
      <c r="D765" s="801"/>
      <c r="E765" s="799"/>
      <c r="F765" s="525"/>
      <c r="G765" s="799"/>
    </row>
    <row r="766" spans="1:7">
      <c r="A766" s="799"/>
      <c r="B766" s="800"/>
      <c r="C766" s="799"/>
      <c r="D766" s="801"/>
      <c r="E766" s="799"/>
      <c r="F766" s="525"/>
      <c r="G766" s="799"/>
    </row>
    <row r="767" spans="1:7">
      <c r="A767" s="799"/>
      <c r="B767" s="800"/>
      <c r="C767" s="799"/>
      <c r="D767" s="801"/>
      <c r="E767" s="799"/>
      <c r="F767" s="525"/>
      <c r="G767" s="799"/>
    </row>
    <row r="768" spans="1:7">
      <c r="A768" s="799"/>
      <c r="B768" s="800"/>
      <c r="C768" s="799"/>
      <c r="D768" s="801"/>
      <c r="E768" s="799"/>
      <c r="F768" s="525"/>
      <c r="G768" s="799"/>
    </row>
    <row r="769" spans="1:7">
      <c r="A769" s="799"/>
      <c r="B769" s="800"/>
      <c r="C769" s="799"/>
      <c r="D769" s="801"/>
      <c r="E769" s="799"/>
      <c r="F769" s="525"/>
      <c r="G769" s="799"/>
    </row>
    <row r="770" spans="1:7">
      <c r="A770" s="799"/>
      <c r="B770" s="800"/>
      <c r="C770" s="799"/>
      <c r="D770" s="801"/>
      <c r="E770" s="799"/>
      <c r="F770" s="525"/>
      <c r="G770" s="799"/>
    </row>
    <row r="771" spans="1:7">
      <c r="A771" s="799"/>
      <c r="B771" s="800"/>
      <c r="C771" s="799"/>
      <c r="D771" s="801"/>
      <c r="E771" s="799"/>
      <c r="F771" s="525"/>
      <c r="G771" s="799"/>
    </row>
    <row r="772" spans="1:7">
      <c r="A772" s="799"/>
      <c r="B772" s="800"/>
      <c r="C772" s="799"/>
      <c r="D772" s="801"/>
      <c r="E772" s="799"/>
      <c r="F772" s="525"/>
      <c r="G772" s="799"/>
    </row>
    <row r="773" spans="1:7">
      <c r="A773" s="799"/>
      <c r="B773" s="800"/>
      <c r="C773" s="799"/>
      <c r="D773" s="801"/>
      <c r="E773" s="799"/>
      <c r="F773" s="525"/>
      <c r="G773" s="799"/>
    </row>
    <row r="774" spans="1:7">
      <c r="A774" s="799"/>
      <c r="B774" s="800"/>
      <c r="C774" s="799"/>
      <c r="D774" s="801"/>
      <c r="E774" s="799"/>
      <c r="F774" s="525"/>
      <c r="G774" s="799"/>
    </row>
    <row r="775" spans="1:7">
      <c r="A775" s="799"/>
      <c r="B775" s="800"/>
      <c r="C775" s="799"/>
      <c r="D775" s="801"/>
      <c r="E775" s="799"/>
      <c r="F775" s="525"/>
      <c r="G775" s="799"/>
    </row>
    <row r="776" spans="1:7">
      <c r="A776" s="799"/>
      <c r="B776" s="800"/>
      <c r="C776" s="799"/>
      <c r="D776" s="801"/>
      <c r="E776" s="799"/>
      <c r="F776" s="525"/>
      <c r="G776" s="799"/>
    </row>
    <row r="777" spans="1:7">
      <c r="A777" s="799"/>
      <c r="B777" s="800"/>
      <c r="C777" s="799"/>
      <c r="D777" s="801"/>
      <c r="E777" s="799"/>
      <c r="F777" s="525"/>
      <c r="G777" s="799"/>
    </row>
    <row r="778" spans="1:7">
      <c r="A778" s="799"/>
      <c r="B778" s="800"/>
      <c r="C778" s="799"/>
      <c r="D778" s="801"/>
      <c r="E778" s="799"/>
      <c r="F778" s="525"/>
      <c r="G778" s="799"/>
    </row>
    <row r="779" spans="1:7">
      <c r="A779" s="799"/>
      <c r="B779" s="800"/>
      <c r="C779" s="799"/>
      <c r="D779" s="801"/>
      <c r="E779" s="799"/>
      <c r="F779" s="525"/>
      <c r="G779" s="799"/>
    </row>
    <row r="780" spans="1:7">
      <c r="A780" s="799"/>
      <c r="B780" s="800"/>
      <c r="C780" s="799"/>
      <c r="D780" s="801"/>
      <c r="E780" s="799"/>
      <c r="F780" s="525"/>
      <c r="G780" s="799"/>
    </row>
    <row r="781" spans="1:7">
      <c r="A781" s="799"/>
      <c r="B781" s="800"/>
      <c r="C781" s="799"/>
      <c r="D781" s="801"/>
      <c r="E781" s="799"/>
      <c r="F781" s="525"/>
      <c r="G781" s="799"/>
    </row>
    <row r="782" spans="1:7">
      <c r="A782" s="799"/>
      <c r="B782" s="800"/>
      <c r="C782" s="799"/>
      <c r="D782" s="801"/>
      <c r="E782" s="799"/>
      <c r="F782" s="525"/>
      <c r="G782" s="799"/>
    </row>
    <row r="783" spans="1:7">
      <c r="A783" s="799"/>
      <c r="B783" s="800"/>
      <c r="C783" s="799"/>
      <c r="D783" s="801"/>
      <c r="E783" s="799"/>
      <c r="F783" s="525"/>
      <c r="G783" s="799"/>
    </row>
    <row r="784" spans="1:7">
      <c r="A784" s="799"/>
      <c r="B784" s="800"/>
      <c r="C784" s="799"/>
      <c r="D784" s="801"/>
      <c r="E784" s="799"/>
      <c r="F784" s="525"/>
      <c r="G784" s="799"/>
    </row>
    <row r="785" spans="1:7">
      <c r="A785" s="799"/>
      <c r="B785" s="800"/>
      <c r="C785" s="799"/>
      <c r="D785" s="801"/>
      <c r="E785" s="799"/>
      <c r="F785" s="525"/>
      <c r="G785" s="799"/>
    </row>
    <row r="786" spans="1:7">
      <c r="A786" s="799"/>
      <c r="B786" s="800"/>
      <c r="C786" s="799"/>
      <c r="D786" s="801"/>
      <c r="E786" s="799"/>
      <c r="F786" s="525"/>
      <c r="G786" s="799"/>
    </row>
    <row r="787" spans="1:7">
      <c r="A787" s="799"/>
      <c r="B787" s="800"/>
      <c r="C787" s="799"/>
      <c r="D787" s="801"/>
      <c r="E787" s="799"/>
      <c r="F787" s="525"/>
      <c r="G787" s="799"/>
    </row>
    <row r="788" spans="1:7">
      <c r="A788" s="799"/>
      <c r="B788" s="800"/>
      <c r="C788" s="799"/>
      <c r="D788" s="801"/>
      <c r="E788" s="799"/>
      <c r="F788" s="525"/>
      <c r="G788" s="799"/>
    </row>
    <row r="789" spans="1:7">
      <c r="A789" s="799"/>
      <c r="B789" s="800"/>
      <c r="C789" s="799"/>
      <c r="D789" s="801"/>
      <c r="E789" s="799"/>
      <c r="F789" s="525"/>
      <c r="G789" s="799"/>
    </row>
    <row r="790" spans="1:7">
      <c r="A790" s="799"/>
      <c r="B790" s="800"/>
      <c r="C790" s="799"/>
      <c r="D790" s="801"/>
      <c r="E790" s="799"/>
      <c r="F790" s="525"/>
      <c r="G790" s="799"/>
    </row>
    <row r="791" spans="1:7">
      <c r="A791" s="799"/>
      <c r="B791" s="800"/>
      <c r="C791" s="799"/>
      <c r="D791" s="801"/>
      <c r="E791" s="799"/>
      <c r="F791" s="525"/>
      <c r="G791" s="799"/>
    </row>
    <row r="792" spans="1:7">
      <c r="A792" s="799"/>
      <c r="B792" s="800"/>
      <c r="C792" s="799"/>
      <c r="D792" s="801"/>
      <c r="E792" s="799"/>
      <c r="F792" s="525"/>
      <c r="G792" s="799"/>
    </row>
    <row r="793" spans="1:7">
      <c r="A793" s="799"/>
      <c r="B793" s="800"/>
      <c r="C793" s="799"/>
      <c r="D793" s="801"/>
      <c r="E793" s="799"/>
      <c r="F793" s="525"/>
      <c r="G793" s="799"/>
    </row>
    <row r="794" spans="1:7">
      <c r="A794" s="799"/>
      <c r="B794" s="800"/>
      <c r="C794" s="799"/>
      <c r="D794" s="801"/>
      <c r="E794" s="799"/>
      <c r="F794" s="525"/>
      <c r="G794" s="799"/>
    </row>
    <row r="795" spans="1:7">
      <c r="A795" s="799"/>
      <c r="B795" s="800"/>
      <c r="C795" s="799"/>
      <c r="D795" s="801"/>
      <c r="E795" s="799"/>
      <c r="F795" s="525"/>
      <c r="G795" s="799"/>
    </row>
    <row r="796" spans="1:7">
      <c r="A796" s="799"/>
      <c r="B796" s="800"/>
      <c r="C796" s="799"/>
      <c r="D796" s="801"/>
      <c r="E796" s="799"/>
      <c r="F796" s="525"/>
      <c r="G796" s="799"/>
    </row>
    <row r="797" spans="1:7">
      <c r="A797" s="799"/>
      <c r="B797" s="800"/>
      <c r="C797" s="799"/>
      <c r="D797" s="801"/>
      <c r="E797" s="799"/>
      <c r="F797" s="525"/>
      <c r="G797" s="799"/>
    </row>
    <row r="798" spans="1:7">
      <c r="A798" s="799"/>
      <c r="B798" s="800"/>
      <c r="C798" s="799"/>
      <c r="D798" s="801"/>
      <c r="E798" s="799"/>
      <c r="F798" s="525"/>
      <c r="G798" s="799"/>
    </row>
    <row r="799" spans="1:7">
      <c r="A799" s="799"/>
      <c r="B799" s="800"/>
      <c r="C799" s="799"/>
      <c r="D799" s="801"/>
      <c r="E799" s="799"/>
      <c r="F799" s="525"/>
      <c r="G799" s="799"/>
    </row>
    <row r="800" spans="1:7">
      <c r="A800" s="799"/>
      <c r="B800" s="800"/>
      <c r="C800" s="799"/>
      <c r="D800" s="801"/>
      <c r="E800" s="799"/>
      <c r="F800" s="525"/>
      <c r="G800" s="799"/>
    </row>
    <row r="801" spans="1:7">
      <c r="A801" s="799"/>
      <c r="B801" s="800"/>
      <c r="C801" s="799"/>
      <c r="D801" s="801"/>
      <c r="E801" s="799"/>
      <c r="F801" s="525"/>
      <c r="G801" s="799"/>
    </row>
    <row r="802" spans="1:7">
      <c r="A802" s="799"/>
      <c r="B802" s="800"/>
      <c r="C802" s="799"/>
      <c r="D802" s="801"/>
      <c r="E802" s="799"/>
      <c r="F802" s="525"/>
      <c r="G802" s="799"/>
    </row>
    <row r="803" spans="1:7">
      <c r="A803" s="799"/>
      <c r="B803" s="800"/>
      <c r="C803" s="799"/>
      <c r="D803" s="801"/>
      <c r="E803" s="799"/>
      <c r="F803" s="525"/>
      <c r="G803" s="799"/>
    </row>
    <row r="804" spans="1:7">
      <c r="A804" s="799"/>
      <c r="B804" s="800"/>
      <c r="C804" s="799"/>
      <c r="D804" s="801"/>
      <c r="E804" s="799"/>
      <c r="F804" s="525"/>
      <c r="G804" s="799"/>
    </row>
    <row r="805" spans="1:7">
      <c r="A805" s="799"/>
      <c r="B805" s="800"/>
      <c r="C805" s="799"/>
      <c r="D805" s="801"/>
      <c r="E805" s="799"/>
      <c r="F805" s="525"/>
      <c r="G805" s="799"/>
    </row>
    <row r="806" spans="1:7">
      <c r="A806" s="799"/>
      <c r="B806" s="800"/>
      <c r="C806" s="799"/>
      <c r="D806" s="801"/>
      <c r="E806" s="799"/>
      <c r="F806" s="525"/>
      <c r="G806" s="799"/>
    </row>
    <row r="807" spans="1:7">
      <c r="A807" s="799"/>
      <c r="B807" s="800"/>
      <c r="C807" s="799"/>
      <c r="D807" s="801"/>
      <c r="E807" s="799"/>
      <c r="F807" s="525"/>
      <c r="G807" s="799"/>
    </row>
    <row r="808" spans="1:7">
      <c r="A808" s="799"/>
      <c r="B808" s="800"/>
      <c r="C808" s="799"/>
      <c r="D808" s="801"/>
      <c r="E808" s="799"/>
      <c r="F808" s="525"/>
      <c r="G808" s="799"/>
    </row>
    <row r="809" spans="1:7">
      <c r="A809" s="799"/>
      <c r="B809" s="800"/>
      <c r="C809" s="799"/>
      <c r="D809" s="801"/>
      <c r="E809" s="799"/>
      <c r="F809" s="525"/>
      <c r="G809" s="799"/>
    </row>
    <row r="810" spans="1:7">
      <c r="A810" s="799"/>
      <c r="B810" s="800"/>
      <c r="C810" s="799"/>
      <c r="D810" s="801"/>
      <c r="E810" s="799"/>
      <c r="F810" s="525"/>
      <c r="G810" s="799"/>
    </row>
    <row r="811" spans="1:7">
      <c r="A811" s="799"/>
      <c r="B811" s="800"/>
      <c r="C811" s="799"/>
      <c r="D811" s="801"/>
      <c r="E811" s="799"/>
      <c r="F811" s="525"/>
      <c r="G811" s="799"/>
    </row>
    <row r="812" spans="1:7">
      <c r="A812" s="799"/>
      <c r="B812" s="800"/>
      <c r="C812" s="799"/>
      <c r="D812" s="801"/>
      <c r="E812" s="799"/>
      <c r="F812" s="525"/>
      <c r="G812" s="799"/>
    </row>
    <row r="813" spans="1:7">
      <c r="A813" s="799"/>
      <c r="B813" s="800"/>
      <c r="C813" s="799"/>
      <c r="D813" s="801"/>
      <c r="E813" s="799"/>
      <c r="F813" s="525"/>
      <c r="G813" s="799"/>
    </row>
    <row r="814" spans="1:7">
      <c r="A814" s="799"/>
      <c r="B814" s="800"/>
      <c r="C814" s="799"/>
      <c r="D814" s="801"/>
      <c r="E814" s="799"/>
      <c r="F814" s="525"/>
      <c r="G814" s="799"/>
    </row>
    <row r="815" spans="1:7">
      <c r="A815" s="799"/>
      <c r="B815" s="800"/>
      <c r="C815" s="799"/>
      <c r="D815" s="801"/>
      <c r="E815" s="799"/>
      <c r="F815" s="525"/>
      <c r="G815" s="799"/>
    </row>
    <row r="816" spans="1:7">
      <c r="A816" s="799"/>
      <c r="B816" s="800"/>
      <c r="C816" s="799"/>
      <c r="D816" s="801"/>
      <c r="E816" s="799"/>
      <c r="F816" s="525"/>
      <c r="G816" s="799"/>
    </row>
    <row r="817" spans="1:7">
      <c r="A817" s="799"/>
      <c r="B817" s="800"/>
      <c r="C817" s="799"/>
      <c r="D817" s="801"/>
      <c r="E817" s="799"/>
      <c r="F817" s="525"/>
      <c r="G817" s="799"/>
    </row>
    <row r="818" spans="1:7">
      <c r="A818" s="799"/>
      <c r="B818" s="800"/>
      <c r="C818" s="799"/>
      <c r="D818" s="801"/>
      <c r="E818" s="799"/>
      <c r="F818" s="525"/>
      <c r="G818" s="799"/>
    </row>
    <row r="819" spans="1:7">
      <c r="A819" s="799"/>
      <c r="B819" s="800"/>
      <c r="C819" s="799"/>
      <c r="D819" s="801"/>
      <c r="E819" s="799"/>
      <c r="F819" s="525"/>
      <c r="G819" s="799"/>
    </row>
    <row r="820" spans="1:7">
      <c r="A820" s="799"/>
      <c r="B820" s="800"/>
      <c r="C820" s="799"/>
      <c r="D820" s="801"/>
      <c r="E820" s="799"/>
      <c r="F820" s="525"/>
      <c r="G820" s="799"/>
    </row>
    <row r="821" spans="1:7">
      <c r="A821" s="799"/>
      <c r="B821" s="800"/>
      <c r="C821" s="799"/>
      <c r="D821" s="801"/>
      <c r="E821" s="799"/>
      <c r="F821" s="525"/>
      <c r="G821" s="799"/>
    </row>
    <row r="822" spans="1:7">
      <c r="A822" s="799"/>
      <c r="B822" s="800"/>
      <c r="C822" s="799"/>
      <c r="D822" s="801"/>
      <c r="E822" s="799"/>
      <c r="F822" s="525"/>
      <c r="G822" s="799"/>
    </row>
    <row r="823" spans="1:7">
      <c r="A823" s="799"/>
      <c r="B823" s="800"/>
      <c r="C823" s="799"/>
      <c r="D823" s="801"/>
      <c r="E823" s="799"/>
      <c r="F823" s="525"/>
      <c r="G823" s="799"/>
    </row>
    <row r="824" spans="1:7">
      <c r="A824" s="799"/>
      <c r="B824" s="800"/>
      <c r="C824" s="799"/>
      <c r="D824" s="801"/>
      <c r="E824" s="799"/>
      <c r="F824" s="525"/>
      <c r="G824" s="799"/>
    </row>
    <row r="825" spans="1:7">
      <c r="A825" s="799"/>
      <c r="B825" s="800"/>
      <c r="C825" s="799"/>
      <c r="D825" s="801"/>
      <c r="E825" s="799"/>
      <c r="F825" s="525"/>
      <c r="G825" s="799"/>
    </row>
    <row r="826" spans="1:7">
      <c r="A826" s="799"/>
      <c r="B826" s="800"/>
      <c r="C826" s="799"/>
      <c r="D826" s="801"/>
      <c r="E826" s="799"/>
      <c r="F826" s="525"/>
      <c r="G826" s="799"/>
    </row>
    <row r="827" spans="1:7">
      <c r="A827" s="799"/>
      <c r="B827" s="800"/>
      <c r="C827" s="799"/>
      <c r="D827" s="801"/>
      <c r="E827" s="799"/>
      <c r="F827" s="525"/>
      <c r="G827" s="799"/>
    </row>
    <row r="828" spans="1:7">
      <c r="A828" s="799"/>
      <c r="B828" s="800"/>
      <c r="C828" s="799"/>
      <c r="D828" s="801"/>
      <c r="E828" s="799"/>
      <c r="F828" s="525"/>
      <c r="G828" s="799"/>
    </row>
    <row r="829" spans="1:7">
      <c r="A829" s="799"/>
      <c r="B829" s="800"/>
      <c r="C829" s="799"/>
      <c r="D829" s="801"/>
      <c r="E829" s="799"/>
      <c r="F829" s="525"/>
      <c r="G829" s="799"/>
    </row>
    <row r="830" spans="1:7">
      <c r="A830" s="799"/>
      <c r="B830" s="800"/>
      <c r="C830" s="799"/>
      <c r="D830" s="801"/>
      <c r="E830" s="799"/>
      <c r="F830" s="525"/>
      <c r="G830" s="799"/>
    </row>
    <row r="831" spans="1:7">
      <c r="A831" s="799"/>
      <c r="B831" s="800"/>
      <c r="C831" s="799"/>
      <c r="D831" s="801"/>
      <c r="E831" s="799"/>
      <c r="F831" s="525"/>
      <c r="G831" s="799"/>
    </row>
    <row r="832" spans="1:7">
      <c r="A832" s="799"/>
      <c r="B832" s="800"/>
      <c r="C832" s="799"/>
      <c r="D832" s="801"/>
      <c r="E832" s="799"/>
      <c r="F832" s="525"/>
      <c r="G832" s="799"/>
    </row>
    <row r="833" spans="1:7">
      <c r="A833" s="799"/>
      <c r="B833" s="800"/>
      <c r="C833" s="799"/>
      <c r="D833" s="801"/>
      <c r="E833" s="799"/>
      <c r="F833" s="525"/>
      <c r="G833" s="799"/>
    </row>
    <row r="834" spans="1:7">
      <c r="A834" s="799"/>
      <c r="B834" s="800"/>
      <c r="C834" s="799"/>
      <c r="D834" s="801"/>
      <c r="E834" s="799"/>
      <c r="F834" s="525"/>
      <c r="G834" s="799"/>
    </row>
    <row r="835" spans="1:7">
      <c r="A835" s="799"/>
      <c r="B835" s="800"/>
      <c r="C835" s="799"/>
      <c r="D835" s="801"/>
      <c r="E835" s="799"/>
      <c r="F835" s="525"/>
      <c r="G835" s="799"/>
    </row>
    <row r="836" spans="1:7">
      <c r="A836" s="799"/>
      <c r="B836" s="800"/>
      <c r="C836" s="799"/>
      <c r="D836" s="801"/>
      <c r="E836" s="799"/>
      <c r="F836" s="525"/>
      <c r="G836" s="799"/>
    </row>
    <row r="837" spans="1:7">
      <c r="A837" s="799"/>
      <c r="B837" s="800"/>
      <c r="C837" s="799"/>
      <c r="D837" s="801"/>
      <c r="E837" s="799"/>
      <c r="F837" s="525"/>
      <c r="G837" s="799"/>
    </row>
    <row r="838" spans="1:7">
      <c r="A838" s="799"/>
      <c r="B838" s="800"/>
      <c r="C838" s="799"/>
      <c r="D838" s="801"/>
      <c r="E838" s="799"/>
      <c r="F838" s="525"/>
      <c r="G838" s="799"/>
    </row>
    <row r="839" spans="1:7">
      <c r="A839" s="799"/>
      <c r="B839" s="800"/>
      <c r="C839" s="799"/>
      <c r="D839" s="801"/>
      <c r="E839" s="799"/>
      <c r="F839" s="525"/>
      <c r="G839" s="799"/>
    </row>
    <row r="840" spans="1:7">
      <c r="A840" s="799"/>
      <c r="B840" s="800"/>
      <c r="C840" s="799"/>
      <c r="D840" s="801"/>
      <c r="E840" s="799"/>
      <c r="F840" s="525"/>
      <c r="G840" s="799"/>
    </row>
    <row r="841" spans="1:7">
      <c r="A841" s="799"/>
      <c r="B841" s="800"/>
      <c r="C841" s="799"/>
      <c r="D841" s="801"/>
      <c r="E841" s="799"/>
      <c r="F841" s="525"/>
      <c r="G841" s="799"/>
    </row>
    <row r="842" spans="1:7">
      <c r="A842" s="799"/>
      <c r="B842" s="800"/>
      <c r="C842" s="799"/>
      <c r="D842" s="801"/>
      <c r="E842" s="799"/>
      <c r="F842" s="525"/>
      <c r="G842" s="799"/>
    </row>
    <row r="843" spans="1:7">
      <c r="A843" s="799"/>
      <c r="B843" s="800"/>
      <c r="C843" s="799"/>
      <c r="D843" s="801"/>
      <c r="E843" s="799"/>
      <c r="F843" s="525"/>
      <c r="G843" s="799"/>
    </row>
    <row r="844" spans="1:7">
      <c r="A844" s="799"/>
      <c r="B844" s="800"/>
      <c r="C844" s="799"/>
      <c r="D844" s="801"/>
      <c r="E844" s="799"/>
      <c r="F844" s="525"/>
      <c r="G844" s="799"/>
    </row>
    <row r="845" spans="1:7">
      <c r="A845" s="799"/>
      <c r="B845" s="800"/>
      <c r="C845" s="799"/>
      <c r="D845" s="801"/>
      <c r="E845" s="799"/>
      <c r="F845" s="525"/>
      <c r="G845" s="799"/>
    </row>
    <row r="846" spans="1:7">
      <c r="A846" s="799"/>
      <c r="B846" s="800"/>
      <c r="C846" s="799"/>
      <c r="D846" s="801"/>
      <c r="E846" s="799"/>
      <c r="F846" s="525"/>
      <c r="G846" s="799"/>
    </row>
    <row r="847" spans="1:7">
      <c r="A847" s="799"/>
      <c r="B847" s="800"/>
      <c r="C847" s="799"/>
      <c r="D847" s="801"/>
      <c r="E847" s="799"/>
      <c r="F847" s="525"/>
      <c r="G847" s="799"/>
    </row>
    <row r="848" spans="1:7">
      <c r="A848" s="799"/>
      <c r="B848" s="800"/>
      <c r="C848" s="799"/>
      <c r="D848" s="801"/>
      <c r="E848" s="799"/>
      <c r="F848" s="525"/>
      <c r="G848" s="799"/>
    </row>
    <row r="849" spans="1:7">
      <c r="A849" s="799"/>
      <c r="B849" s="800"/>
      <c r="C849" s="799"/>
      <c r="D849" s="801"/>
      <c r="E849" s="799"/>
      <c r="F849" s="525"/>
      <c r="G849" s="799"/>
    </row>
    <row r="850" spans="1:7">
      <c r="A850" s="799"/>
      <c r="B850" s="800"/>
      <c r="C850" s="799"/>
      <c r="D850" s="801"/>
      <c r="E850" s="799"/>
      <c r="F850" s="525"/>
      <c r="G850" s="799"/>
    </row>
    <row r="851" spans="1:7">
      <c r="A851" s="799"/>
      <c r="B851" s="800"/>
      <c r="C851" s="799"/>
      <c r="D851" s="801"/>
      <c r="E851" s="799"/>
      <c r="F851" s="525"/>
      <c r="G851" s="799"/>
    </row>
    <row r="852" spans="1:7">
      <c r="A852" s="799"/>
      <c r="B852" s="800"/>
      <c r="C852" s="799"/>
      <c r="D852" s="801"/>
      <c r="E852" s="799"/>
      <c r="F852" s="525"/>
      <c r="G852" s="799"/>
    </row>
    <row r="853" spans="1:7">
      <c r="A853" s="799"/>
      <c r="B853" s="800"/>
      <c r="C853" s="799"/>
      <c r="D853" s="801"/>
      <c r="E853" s="799"/>
      <c r="F853" s="525"/>
      <c r="G853" s="799"/>
    </row>
    <row r="854" spans="1:7">
      <c r="A854" s="799"/>
      <c r="B854" s="800"/>
      <c r="C854" s="799"/>
      <c r="D854" s="801"/>
      <c r="E854" s="799"/>
      <c r="F854" s="525"/>
      <c r="G854" s="799"/>
    </row>
    <row r="855" spans="1:7">
      <c r="A855" s="799"/>
      <c r="B855" s="800"/>
      <c r="C855" s="799"/>
      <c r="D855" s="801"/>
      <c r="E855" s="799"/>
      <c r="F855" s="525"/>
      <c r="G855" s="799"/>
    </row>
    <row r="856" spans="1:7">
      <c r="A856" s="799"/>
      <c r="B856" s="800"/>
      <c r="C856" s="799"/>
      <c r="D856" s="801"/>
      <c r="E856" s="799"/>
      <c r="F856" s="525"/>
      <c r="G856" s="799"/>
    </row>
    <row r="857" spans="1:7">
      <c r="A857" s="799"/>
      <c r="B857" s="800"/>
      <c r="C857" s="799"/>
      <c r="D857" s="801"/>
      <c r="E857" s="799"/>
      <c r="F857" s="525"/>
      <c r="G857" s="799"/>
    </row>
    <row r="858" spans="1:7">
      <c r="A858" s="799"/>
      <c r="B858" s="800"/>
      <c r="C858" s="799"/>
      <c r="D858" s="801"/>
      <c r="E858" s="799"/>
      <c r="F858" s="525"/>
      <c r="G858" s="799"/>
    </row>
    <row r="859" spans="1:7">
      <c r="A859" s="799"/>
      <c r="B859" s="800"/>
      <c r="C859" s="799"/>
      <c r="D859" s="801"/>
      <c r="E859" s="799"/>
      <c r="F859" s="525"/>
      <c r="G859" s="799"/>
    </row>
    <row r="860" spans="1:7">
      <c r="A860" s="799"/>
      <c r="B860" s="800"/>
      <c r="C860" s="799"/>
      <c r="D860" s="801"/>
      <c r="E860" s="799"/>
      <c r="F860" s="525"/>
      <c r="G860" s="799"/>
    </row>
    <row r="861" spans="1:7">
      <c r="A861" s="799"/>
      <c r="B861" s="800"/>
      <c r="C861" s="799"/>
      <c r="D861" s="801"/>
      <c r="E861" s="799"/>
      <c r="F861" s="525"/>
      <c r="G861" s="799"/>
    </row>
    <row r="862" spans="1:7">
      <c r="A862" s="799"/>
      <c r="B862" s="800"/>
      <c r="C862" s="799"/>
      <c r="D862" s="801"/>
      <c r="E862" s="799"/>
      <c r="F862" s="525"/>
      <c r="G862" s="799"/>
    </row>
    <row r="863" spans="1:7">
      <c r="A863" s="799"/>
      <c r="B863" s="800"/>
      <c r="C863" s="799"/>
      <c r="D863" s="801"/>
      <c r="E863" s="799"/>
      <c r="F863" s="525"/>
      <c r="G863" s="799"/>
    </row>
    <row r="864" spans="1:7">
      <c r="A864" s="799"/>
      <c r="B864" s="800"/>
      <c r="C864" s="799"/>
      <c r="D864" s="801"/>
      <c r="E864" s="799"/>
      <c r="F864" s="525"/>
      <c r="G864" s="799"/>
    </row>
    <row r="865" spans="1:7">
      <c r="A865" s="799"/>
      <c r="B865" s="800"/>
      <c r="C865" s="799"/>
      <c r="D865" s="801"/>
      <c r="E865" s="799"/>
      <c r="F865" s="525"/>
      <c r="G865" s="799"/>
    </row>
    <row r="866" spans="1:7">
      <c r="A866" s="799"/>
      <c r="B866" s="800"/>
      <c r="C866" s="799"/>
      <c r="D866" s="801"/>
      <c r="E866" s="799"/>
      <c r="F866" s="525"/>
      <c r="G866" s="799"/>
    </row>
    <row r="867" spans="1:7">
      <c r="A867" s="799"/>
      <c r="B867" s="800"/>
      <c r="C867" s="799"/>
      <c r="D867" s="801"/>
      <c r="E867" s="799"/>
      <c r="F867" s="525"/>
      <c r="G867" s="799"/>
    </row>
    <row r="868" spans="1:7">
      <c r="A868" s="799"/>
      <c r="B868" s="800"/>
      <c r="C868" s="799"/>
      <c r="D868" s="801"/>
      <c r="E868" s="799"/>
      <c r="F868" s="525"/>
      <c r="G868" s="799"/>
    </row>
    <row r="869" spans="1:7">
      <c r="A869" s="799"/>
      <c r="B869" s="800"/>
      <c r="C869" s="799"/>
      <c r="D869" s="801"/>
      <c r="E869" s="799"/>
      <c r="F869" s="525"/>
      <c r="G869" s="799"/>
    </row>
    <row r="870" spans="1:7">
      <c r="A870" s="799"/>
      <c r="B870" s="800"/>
      <c r="C870" s="799"/>
      <c r="D870" s="801"/>
      <c r="E870" s="799"/>
      <c r="F870" s="525"/>
      <c r="G870" s="799"/>
    </row>
    <row r="871" spans="1:7">
      <c r="A871" s="799"/>
      <c r="B871" s="800"/>
      <c r="C871" s="799"/>
      <c r="D871" s="801"/>
      <c r="E871" s="799"/>
      <c r="F871" s="525"/>
      <c r="G871" s="799"/>
    </row>
    <row r="872" spans="1:7">
      <c r="A872" s="799"/>
      <c r="B872" s="800"/>
      <c r="C872" s="799"/>
      <c r="D872" s="801"/>
      <c r="E872" s="799"/>
      <c r="F872" s="525"/>
      <c r="G872" s="799"/>
    </row>
    <row r="873" spans="1:7">
      <c r="A873" s="799"/>
      <c r="B873" s="800"/>
      <c r="C873" s="799"/>
      <c r="D873" s="801"/>
      <c r="E873" s="799"/>
      <c r="F873" s="525"/>
      <c r="G873" s="799"/>
    </row>
    <row r="874" spans="1:7">
      <c r="A874" s="799"/>
      <c r="B874" s="800"/>
      <c r="C874" s="799"/>
      <c r="D874" s="801"/>
      <c r="E874" s="799"/>
      <c r="F874" s="525"/>
      <c r="G874" s="799"/>
    </row>
    <row r="875" spans="1:7">
      <c r="A875" s="799"/>
      <c r="B875" s="800"/>
      <c r="C875" s="799"/>
      <c r="D875" s="801"/>
      <c r="E875" s="799"/>
      <c r="F875" s="525"/>
      <c r="G875" s="799"/>
    </row>
    <row r="876" spans="1:7">
      <c r="A876" s="799"/>
      <c r="B876" s="800"/>
      <c r="C876" s="799"/>
      <c r="D876" s="801"/>
      <c r="E876" s="799"/>
      <c r="F876" s="525"/>
      <c r="G876" s="799"/>
    </row>
    <row r="877" spans="1:7">
      <c r="A877" s="799"/>
      <c r="B877" s="800"/>
      <c r="C877" s="799"/>
      <c r="D877" s="801"/>
      <c r="E877" s="799"/>
      <c r="F877" s="525"/>
      <c r="G877" s="799"/>
    </row>
    <row r="878" spans="1:7">
      <c r="A878" s="799"/>
      <c r="B878" s="800"/>
      <c r="C878" s="799"/>
      <c r="D878" s="801"/>
      <c r="E878" s="799"/>
      <c r="F878" s="525"/>
      <c r="G878" s="799"/>
    </row>
    <row r="879" spans="1:7">
      <c r="A879" s="799"/>
      <c r="B879" s="800"/>
      <c r="C879" s="799"/>
      <c r="D879" s="801"/>
      <c r="E879" s="799"/>
      <c r="F879" s="525"/>
      <c r="G879" s="799"/>
    </row>
    <row r="880" spans="1:7">
      <c r="A880" s="799"/>
      <c r="B880" s="800"/>
      <c r="C880" s="799"/>
      <c r="D880" s="801"/>
      <c r="E880" s="799"/>
      <c r="F880" s="525"/>
      <c r="G880" s="799"/>
    </row>
    <row r="881" spans="1:7">
      <c r="A881" s="799"/>
      <c r="B881" s="800"/>
      <c r="C881" s="799"/>
      <c r="D881" s="801"/>
      <c r="E881" s="799"/>
      <c r="F881" s="525"/>
      <c r="G881" s="799"/>
    </row>
    <row r="882" spans="1:7">
      <c r="A882" s="799"/>
      <c r="B882" s="800"/>
      <c r="C882" s="799"/>
      <c r="D882" s="801"/>
      <c r="E882" s="799"/>
      <c r="F882" s="525"/>
      <c r="G882" s="799"/>
    </row>
    <row r="883" spans="1:7">
      <c r="A883" s="799"/>
      <c r="B883" s="800"/>
      <c r="C883" s="799"/>
      <c r="D883" s="801"/>
      <c r="E883" s="799"/>
      <c r="F883" s="525"/>
      <c r="G883" s="799"/>
    </row>
    <row r="884" spans="1:7">
      <c r="A884" s="799"/>
      <c r="B884" s="800"/>
      <c r="C884" s="799"/>
      <c r="D884" s="801"/>
      <c r="E884" s="799"/>
      <c r="F884" s="525"/>
      <c r="G884" s="799"/>
    </row>
    <row r="885" spans="1:7">
      <c r="A885" s="799"/>
      <c r="B885" s="800"/>
      <c r="C885" s="799"/>
      <c r="D885" s="801"/>
      <c r="E885" s="799"/>
      <c r="F885" s="525"/>
      <c r="G885" s="799"/>
    </row>
    <row r="886" spans="1:7">
      <c r="A886" s="799"/>
      <c r="B886" s="800"/>
      <c r="C886" s="799"/>
      <c r="D886" s="801"/>
      <c r="E886" s="799"/>
      <c r="F886" s="525"/>
      <c r="G886" s="799"/>
    </row>
    <row r="887" spans="1:7">
      <c r="A887" s="799"/>
      <c r="B887" s="800"/>
      <c r="C887" s="799"/>
      <c r="D887" s="801"/>
      <c r="E887" s="799"/>
      <c r="F887" s="525"/>
      <c r="G887" s="799"/>
    </row>
    <row r="888" spans="1:7">
      <c r="A888" s="799"/>
      <c r="B888" s="800"/>
      <c r="C888" s="799"/>
      <c r="D888" s="801"/>
      <c r="E888" s="799"/>
      <c r="F888" s="525"/>
      <c r="G888" s="799"/>
    </row>
    <row r="889" spans="1:7">
      <c r="A889" s="799"/>
      <c r="B889" s="800"/>
      <c r="C889" s="799"/>
      <c r="D889" s="801"/>
      <c r="E889" s="799"/>
      <c r="F889" s="525"/>
      <c r="G889" s="799"/>
    </row>
    <row r="890" spans="1:7">
      <c r="A890" s="799"/>
      <c r="B890" s="800"/>
      <c r="C890" s="799"/>
      <c r="D890" s="801"/>
      <c r="E890" s="799"/>
      <c r="F890" s="525"/>
      <c r="G890" s="799"/>
    </row>
    <row r="891" spans="1:7">
      <c r="A891" s="799"/>
      <c r="B891" s="800"/>
      <c r="C891" s="799"/>
      <c r="D891" s="801"/>
      <c r="E891" s="799"/>
      <c r="F891" s="525"/>
      <c r="G891" s="799"/>
    </row>
    <row r="892" spans="1:7">
      <c r="A892" s="799"/>
      <c r="B892" s="800"/>
      <c r="C892" s="799"/>
      <c r="D892" s="801"/>
      <c r="E892" s="799"/>
      <c r="F892" s="525"/>
      <c r="G892" s="799"/>
    </row>
    <row r="893" spans="1:7">
      <c r="A893" s="799"/>
      <c r="B893" s="800"/>
      <c r="C893" s="799"/>
      <c r="D893" s="801"/>
      <c r="E893" s="799"/>
      <c r="F893" s="525"/>
      <c r="G893" s="799"/>
    </row>
    <row r="894" spans="1:7">
      <c r="A894" s="799"/>
      <c r="B894" s="800"/>
      <c r="C894" s="799"/>
      <c r="D894" s="801"/>
      <c r="E894" s="799"/>
      <c r="F894" s="525"/>
      <c r="G894" s="799"/>
    </row>
    <row r="895" spans="1:7">
      <c r="A895" s="799"/>
      <c r="B895" s="800"/>
      <c r="C895" s="799"/>
      <c r="D895" s="801"/>
      <c r="E895" s="799"/>
      <c r="F895" s="525"/>
      <c r="G895" s="799"/>
    </row>
    <row r="896" spans="1:7">
      <c r="A896" s="799"/>
      <c r="B896" s="800"/>
      <c r="C896" s="799"/>
      <c r="D896" s="801"/>
      <c r="E896" s="799"/>
      <c r="F896" s="525"/>
      <c r="G896" s="799"/>
    </row>
    <row r="897" spans="1:7">
      <c r="A897" s="799"/>
      <c r="B897" s="800"/>
      <c r="C897" s="799"/>
      <c r="D897" s="801"/>
      <c r="E897" s="799"/>
      <c r="F897" s="525"/>
      <c r="G897" s="799"/>
    </row>
    <row r="898" spans="1:7">
      <c r="A898" s="799"/>
      <c r="B898" s="800"/>
      <c r="C898" s="799"/>
      <c r="D898" s="801"/>
      <c r="E898" s="799"/>
      <c r="F898" s="525"/>
      <c r="G898" s="799"/>
    </row>
    <row r="899" spans="1:7">
      <c r="A899" s="799"/>
      <c r="B899" s="800"/>
      <c r="C899" s="799"/>
      <c r="D899" s="801"/>
      <c r="E899" s="799"/>
      <c r="F899" s="525"/>
      <c r="G899" s="799"/>
    </row>
    <row r="900" spans="1:7">
      <c r="A900" s="799"/>
      <c r="B900" s="800"/>
      <c r="C900" s="799"/>
      <c r="D900" s="801"/>
      <c r="E900" s="799"/>
      <c r="F900" s="525"/>
      <c r="G900" s="799"/>
    </row>
    <row r="901" spans="1:7">
      <c r="A901" s="799"/>
      <c r="B901" s="800"/>
      <c r="C901" s="799"/>
      <c r="D901" s="801"/>
      <c r="E901" s="799"/>
      <c r="F901" s="525"/>
      <c r="G901" s="799"/>
    </row>
    <row r="902" spans="1:7">
      <c r="A902" s="799"/>
      <c r="B902" s="800"/>
      <c r="C902" s="799"/>
      <c r="D902" s="801"/>
      <c r="E902" s="799"/>
      <c r="F902" s="525"/>
      <c r="G902" s="799"/>
    </row>
    <row r="903" spans="1:7">
      <c r="A903" s="799"/>
      <c r="B903" s="800"/>
      <c r="C903" s="799"/>
      <c r="D903" s="801"/>
      <c r="E903" s="799"/>
      <c r="F903" s="525"/>
      <c r="G903" s="799"/>
    </row>
    <row r="904" spans="1:7">
      <c r="A904" s="799"/>
      <c r="B904" s="800"/>
      <c r="C904" s="799"/>
      <c r="D904" s="801"/>
      <c r="E904" s="799"/>
      <c r="F904" s="525"/>
      <c r="G904" s="799"/>
    </row>
    <row r="905" spans="1:7">
      <c r="A905" s="799"/>
      <c r="B905" s="800"/>
      <c r="C905" s="799"/>
      <c r="D905" s="801"/>
      <c r="E905" s="799"/>
      <c r="F905" s="525"/>
      <c r="G905" s="799"/>
    </row>
    <row r="906" spans="1:7">
      <c r="A906" s="799"/>
      <c r="B906" s="800"/>
      <c r="C906" s="799"/>
      <c r="D906" s="801"/>
      <c r="E906" s="799"/>
      <c r="F906" s="525"/>
      <c r="G906" s="799"/>
    </row>
    <row r="907" spans="1:7">
      <c r="A907" s="799"/>
      <c r="B907" s="800"/>
      <c r="C907" s="799"/>
      <c r="D907" s="801"/>
      <c r="E907" s="799"/>
      <c r="F907" s="525"/>
      <c r="G907" s="799"/>
    </row>
    <row r="908" spans="1:7">
      <c r="A908" s="799"/>
      <c r="B908" s="800"/>
      <c r="C908" s="799"/>
      <c r="D908" s="801"/>
      <c r="E908" s="799"/>
      <c r="F908" s="525"/>
      <c r="G908" s="799"/>
    </row>
    <row r="909" spans="1:7">
      <c r="A909" s="799"/>
      <c r="B909" s="800"/>
      <c r="C909" s="799"/>
      <c r="D909" s="801"/>
      <c r="E909" s="799"/>
      <c r="F909" s="525"/>
      <c r="G909" s="799"/>
    </row>
    <row r="910" spans="1:7">
      <c r="A910" s="799"/>
      <c r="B910" s="800"/>
      <c r="C910" s="799"/>
      <c r="D910" s="801"/>
      <c r="E910" s="799"/>
      <c r="F910" s="525"/>
      <c r="G910" s="799"/>
    </row>
    <row r="911" spans="1:7">
      <c r="A911" s="799"/>
      <c r="B911" s="800"/>
      <c r="C911" s="799"/>
      <c r="D911" s="801"/>
      <c r="E911" s="799"/>
      <c r="F911" s="525"/>
      <c r="G911" s="799"/>
    </row>
    <row r="912" spans="1:7">
      <c r="A912" s="799"/>
      <c r="B912" s="800"/>
      <c r="C912" s="799"/>
      <c r="D912" s="801"/>
      <c r="E912" s="799"/>
      <c r="F912" s="525"/>
      <c r="G912" s="799"/>
    </row>
    <row r="913" spans="1:7">
      <c r="A913" s="799"/>
      <c r="B913" s="800"/>
      <c r="C913" s="799"/>
      <c r="D913" s="801"/>
      <c r="E913" s="799"/>
      <c r="F913" s="525"/>
      <c r="G913" s="799"/>
    </row>
    <row r="914" spans="1:7">
      <c r="A914" s="799"/>
      <c r="B914" s="800"/>
      <c r="C914" s="799"/>
      <c r="D914" s="801"/>
      <c r="E914" s="799"/>
      <c r="F914" s="525"/>
      <c r="G914" s="799"/>
    </row>
    <row r="915" spans="1:7">
      <c r="A915" s="799"/>
      <c r="B915" s="800"/>
      <c r="C915" s="799"/>
      <c r="D915" s="801"/>
      <c r="E915" s="799"/>
      <c r="F915" s="525"/>
      <c r="G915" s="799"/>
    </row>
    <row r="916" spans="1:7">
      <c r="A916" s="799"/>
      <c r="B916" s="800"/>
      <c r="C916" s="799"/>
      <c r="D916" s="801"/>
      <c r="E916" s="799"/>
      <c r="F916" s="525"/>
      <c r="G916" s="799"/>
    </row>
    <row r="917" spans="1:7">
      <c r="A917" s="799"/>
      <c r="B917" s="800"/>
      <c r="C917" s="799"/>
      <c r="D917" s="801"/>
      <c r="E917" s="799"/>
      <c r="F917" s="525"/>
      <c r="G917" s="799"/>
    </row>
    <row r="918" spans="1:7">
      <c r="A918" s="799"/>
      <c r="B918" s="800"/>
      <c r="C918" s="799"/>
      <c r="D918" s="801"/>
      <c r="E918" s="799"/>
      <c r="F918" s="525"/>
      <c r="G918" s="799"/>
    </row>
    <row r="919" spans="1:7">
      <c r="A919" s="799"/>
      <c r="B919" s="800"/>
      <c r="C919" s="799"/>
      <c r="D919" s="801"/>
      <c r="E919" s="799"/>
      <c r="F919" s="525"/>
      <c r="G919" s="799"/>
    </row>
    <row r="920" spans="1:7">
      <c r="A920" s="799"/>
      <c r="B920" s="800"/>
      <c r="C920" s="799"/>
      <c r="D920" s="801"/>
      <c r="E920" s="799"/>
      <c r="F920" s="525"/>
      <c r="G920" s="799"/>
    </row>
    <row r="921" spans="1:7">
      <c r="A921" s="799"/>
      <c r="B921" s="800"/>
      <c r="C921" s="799"/>
      <c r="D921" s="801"/>
      <c r="E921" s="799"/>
      <c r="F921" s="525"/>
      <c r="G921" s="799"/>
    </row>
    <row r="922" spans="1:7">
      <c r="A922" s="799"/>
      <c r="B922" s="800"/>
      <c r="C922" s="799"/>
      <c r="D922" s="801"/>
      <c r="E922" s="799"/>
      <c r="F922" s="525"/>
      <c r="G922" s="799"/>
    </row>
    <row r="923" spans="1:7">
      <c r="A923" s="799"/>
      <c r="B923" s="800"/>
      <c r="C923" s="799"/>
      <c r="D923" s="801"/>
      <c r="E923" s="799"/>
      <c r="F923" s="525"/>
      <c r="G923" s="799"/>
    </row>
    <row r="924" spans="1:7">
      <c r="A924" s="799"/>
      <c r="B924" s="800"/>
      <c r="C924" s="799"/>
      <c r="D924" s="801"/>
      <c r="E924" s="799"/>
      <c r="F924" s="525"/>
      <c r="G924" s="799"/>
    </row>
    <row r="925" spans="1:7">
      <c r="A925" s="799"/>
      <c r="B925" s="800"/>
      <c r="C925" s="799"/>
      <c r="D925" s="801"/>
      <c r="E925" s="799"/>
      <c r="F925" s="525"/>
      <c r="G925" s="799"/>
    </row>
    <row r="926" spans="1:7">
      <c r="A926" s="799"/>
      <c r="B926" s="800"/>
      <c r="C926" s="799"/>
      <c r="D926" s="801"/>
      <c r="E926" s="799"/>
      <c r="F926" s="525"/>
      <c r="G926" s="799"/>
    </row>
    <row r="927" spans="1:7">
      <c r="A927" s="799"/>
      <c r="B927" s="800"/>
      <c r="C927" s="799"/>
      <c r="D927" s="801"/>
      <c r="E927" s="799"/>
      <c r="F927" s="525"/>
      <c r="G927" s="799"/>
    </row>
    <row r="928" spans="1:7">
      <c r="A928" s="799"/>
      <c r="B928" s="800"/>
      <c r="C928" s="799"/>
      <c r="D928" s="801"/>
      <c r="E928" s="799"/>
      <c r="F928" s="525"/>
      <c r="G928" s="799"/>
    </row>
    <row r="929" spans="1:7">
      <c r="A929" s="799"/>
      <c r="B929" s="800"/>
      <c r="C929" s="799"/>
      <c r="D929" s="801"/>
      <c r="E929" s="799"/>
      <c r="F929" s="525"/>
      <c r="G929" s="799"/>
    </row>
    <row r="930" spans="1:7">
      <c r="A930" s="799"/>
      <c r="B930" s="800"/>
      <c r="C930" s="799"/>
      <c r="D930" s="801"/>
      <c r="E930" s="799"/>
      <c r="F930" s="525"/>
      <c r="G930" s="799"/>
    </row>
    <row r="931" spans="1:7">
      <c r="A931" s="799"/>
      <c r="B931" s="800"/>
      <c r="C931" s="799"/>
      <c r="D931" s="801"/>
      <c r="E931" s="799"/>
      <c r="F931" s="525"/>
      <c r="G931" s="799"/>
    </row>
    <row r="932" spans="1:7">
      <c r="A932" s="799"/>
      <c r="B932" s="800"/>
      <c r="C932" s="799"/>
      <c r="D932" s="801"/>
      <c r="E932" s="799"/>
      <c r="F932" s="525"/>
      <c r="G932" s="799"/>
    </row>
    <row r="933" spans="1:7">
      <c r="A933" s="799"/>
      <c r="B933" s="800"/>
      <c r="C933" s="799"/>
      <c r="D933" s="801"/>
      <c r="E933" s="799"/>
      <c r="F933" s="525"/>
      <c r="G933" s="799"/>
    </row>
    <row r="934" spans="1:7">
      <c r="A934" s="799"/>
      <c r="B934" s="800"/>
      <c r="C934" s="799"/>
      <c r="D934" s="801"/>
      <c r="E934" s="799"/>
      <c r="F934" s="525"/>
      <c r="G934" s="799"/>
    </row>
    <row r="935" spans="1:7">
      <c r="A935" s="799"/>
      <c r="B935" s="800"/>
      <c r="C935" s="799"/>
      <c r="D935" s="801"/>
      <c r="E935" s="799"/>
      <c r="F935" s="525"/>
      <c r="G935" s="799"/>
    </row>
    <row r="936" spans="1:7">
      <c r="A936" s="799"/>
      <c r="B936" s="800"/>
      <c r="C936" s="799"/>
      <c r="D936" s="801"/>
      <c r="E936" s="799"/>
      <c r="F936" s="525"/>
      <c r="G936" s="799"/>
    </row>
    <row r="937" spans="1:7">
      <c r="A937" s="799"/>
      <c r="B937" s="800"/>
      <c r="C937" s="799"/>
      <c r="D937" s="801"/>
      <c r="E937" s="799"/>
      <c r="F937" s="525"/>
      <c r="G937" s="799"/>
    </row>
    <row r="938" spans="1:7">
      <c r="A938" s="799"/>
      <c r="B938" s="800"/>
      <c r="C938" s="799"/>
      <c r="D938" s="801"/>
      <c r="E938" s="799"/>
      <c r="F938" s="525"/>
      <c r="G938" s="799"/>
    </row>
    <row r="939" spans="1:7">
      <c r="A939" s="799"/>
      <c r="B939" s="800"/>
      <c r="C939" s="799"/>
      <c r="D939" s="801"/>
      <c r="E939" s="799"/>
      <c r="F939" s="525"/>
      <c r="G939" s="799"/>
    </row>
    <row r="940" spans="1:7">
      <c r="A940" s="799"/>
      <c r="B940" s="800"/>
      <c r="C940" s="799"/>
      <c r="D940" s="801"/>
      <c r="E940" s="799"/>
      <c r="F940" s="525"/>
      <c r="G940" s="799"/>
    </row>
    <row r="941" spans="1:7">
      <c r="A941" s="799"/>
      <c r="B941" s="800"/>
      <c r="C941" s="799"/>
      <c r="D941" s="801"/>
      <c r="E941" s="799"/>
      <c r="F941" s="525"/>
      <c r="G941" s="799"/>
    </row>
    <row r="942" spans="1:7">
      <c r="A942" s="799"/>
      <c r="B942" s="800"/>
      <c r="C942" s="799"/>
      <c r="D942" s="801"/>
      <c r="E942" s="799"/>
      <c r="F942" s="525"/>
      <c r="G942" s="799"/>
    </row>
    <row r="943" spans="1:7">
      <c r="A943" s="799"/>
      <c r="B943" s="800"/>
      <c r="C943" s="799"/>
      <c r="D943" s="801"/>
      <c r="E943" s="799"/>
      <c r="F943" s="525"/>
      <c r="G943" s="799"/>
    </row>
    <row r="944" spans="1:7">
      <c r="A944" s="799"/>
      <c r="B944" s="800"/>
      <c r="C944" s="799"/>
      <c r="D944" s="801"/>
      <c r="E944" s="799"/>
      <c r="F944" s="525"/>
      <c r="G944" s="799"/>
    </row>
    <row r="945" spans="1:7">
      <c r="A945" s="799"/>
      <c r="B945" s="800"/>
      <c r="C945" s="799"/>
      <c r="D945" s="801"/>
      <c r="E945" s="799"/>
      <c r="F945" s="525"/>
      <c r="G945" s="799"/>
    </row>
    <row r="946" spans="1:7">
      <c r="A946" s="799"/>
      <c r="B946" s="800"/>
      <c r="C946" s="799"/>
      <c r="D946" s="801"/>
      <c r="E946" s="799"/>
      <c r="F946" s="525"/>
      <c r="G946" s="799"/>
    </row>
    <row r="947" spans="1:7">
      <c r="A947" s="799"/>
      <c r="B947" s="800"/>
      <c r="C947" s="799"/>
      <c r="D947" s="801"/>
      <c r="E947" s="799"/>
      <c r="F947" s="525"/>
      <c r="G947" s="799"/>
    </row>
    <row r="948" spans="1:7">
      <c r="A948" s="799"/>
      <c r="B948" s="800"/>
      <c r="C948" s="799"/>
      <c r="D948" s="801"/>
      <c r="E948" s="799"/>
      <c r="F948" s="525"/>
      <c r="G948" s="799"/>
    </row>
    <row r="949" spans="1:7">
      <c r="A949" s="799"/>
      <c r="B949" s="800"/>
      <c r="C949" s="799"/>
      <c r="D949" s="801"/>
      <c r="E949" s="799"/>
      <c r="F949" s="525"/>
      <c r="G949" s="799"/>
    </row>
    <row r="950" spans="1:7">
      <c r="A950" s="799"/>
      <c r="B950" s="800"/>
      <c r="C950" s="799"/>
      <c r="D950" s="801"/>
      <c r="E950" s="799"/>
      <c r="F950" s="525"/>
      <c r="G950" s="799"/>
    </row>
    <row r="951" spans="1:7">
      <c r="A951" s="799"/>
      <c r="B951" s="800"/>
      <c r="C951" s="799"/>
      <c r="D951" s="801"/>
      <c r="E951" s="799"/>
      <c r="F951" s="525"/>
      <c r="G951" s="799"/>
    </row>
    <row r="952" spans="1:7">
      <c r="A952" s="799"/>
      <c r="B952" s="800"/>
      <c r="C952" s="799"/>
      <c r="D952" s="801"/>
      <c r="E952" s="799"/>
      <c r="F952" s="525"/>
      <c r="G952" s="799"/>
    </row>
    <row r="953" spans="1:7">
      <c r="A953" s="799"/>
      <c r="B953" s="800"/>
      <c r="C953" s="799"/>
      <c r="D953" s="801"/>
      <c r="E953" s="799"/>
      <c r="F953" s="525"/>
      <c r="G953" s="799"/>
    </row>
    <row r="954" spans="1:7">
      <c r="A954" s="799"/>
      <c r="B954" s="800"/>
      <c r="C954" s="799"/>
      <c r="D954" s="801"/>
      <c r="E954" s="799"/>
      <c r="F954" s="525"/>
      <c r="G954" s="799"/>
    </row>
    <row r="955" spans="1:7">
      <c r="A955" s="799"/>
      <c r="B955" s="800"/>
      <c r="C955" s="799"/>
      <c r="D955" s="801"/>
      <c r="E955" s="799"/>
      <c r="F955" s="525"/>
      <c r="G955" s="799"/>
    </row>
    <row r="956" spans="1:7">
      <c r="A956" s="799"/>
      <c r="B956" s="800"/>
      <c r="C956" s="799"/>
      <c r="D956" s="801"/>
      <c r="E956" s="799"/>
      <c r="F956" s="525"/>
      <c r="G956" s="799"/>
    </row>
    <row r="957" spans="1:7">
      <c r="A957" s="799"/>
      <c r="B957" s="800"/>
      <c r="C957" s="799"/>
      <c r="D957" s="801"/>
      <c r="E957" s="799"/>
      <c r="F957" s="525"/>
      <c r="G957" s="799"/>
    </row>
    <row r="958" spans="1:7">
      <c r="A958" s="799"/>
      <c r="B958" s="800"/>
      <c r="C958" s="799"/>
      <c r="D958" s="801"/>
      <c r="E958" s="799"/>
      <c r="F958" s="525"/>
      <c r="G958" s="799"/>
    </row>
    <row r="959" spans="1:7">
      <c r="A959" s="799"/>
      <c r="B959" s="800"/>
      <c r="C959" s="799"/>
      <c r="D959" s="801"/>
      <c r="E959" s="799"/>
      <c r="F959" s="525"/>
      <c r="G959" s="799"/>
    </row>
    <row r="960" spans="1:7">
      <c r="A960" s="799"/>
      <c r="B960" s="800"/>
      <c r="C960" s="799"/>
      <c r="D960" s="801"/>
      <c r="E960" s="799"/>
      <c r="F960" s="525"/>
      <c r="G960" s="799"/>
    </row>
    <row r="961" spans="1:7">
      <c r="A961" s="799"/>
      <c r="B961" s="800"/>
      <c r="C961" s="799"/>
      <c r="D961" s="801"/>
      <c r="E961" s="799"/>
      <c r="F961" s="525"/>
      <c r="G961" s="799"/>
    </row>
    <row r="962" spans="1:7">
      <c r="A962" s="799"/>
      <c r="B962" s="800"/>
      <c r="C962" s="799"/>
      <c r="D962" s="801"/>
      <c r="E962" s="799"/>
      <c r="F962" s="525"/>
      <c r="G962" s="799"/>
    </row>
    <row r="963" spans="1:7">
      <c r="A963" s="799"/>
      <c r="B963" s="800"/>
      <c r="C963" s="799"/>
      <c r="D963" s="801"/>
      <c r="E963" s="799"/>
      <c r="F963" s="525"/>
      <c r="G963" s="799"/>
    </row>
    <row r="964" spans="1:7">
      <c r="A964" s="799"/>
      <c r="B964" s="800"/>
      <c r="C964" s="799"/>
      <c r="D964" s="801"/>
      <c r="E964" s="799"/>
      <c r="F964" s="525"/>
      <c r="G964" s="799"/>
    </row>
    <row r="965" spans="1:7">
      <c r="A965" s="799"/>
      <c r="B965" s="800"/>
      <c r="C965" s="799"/>
      <c r="D965" s="801"/>
      <c r="E965" s="799"/>
      <c r="F965" s="525"/>
      <c r="G965" s="799"/>
    </row>
    <row r="966" spans="1:7">
      <c r="A966" s="799"/>
      <c r="B966" s="800"/>
      <c r="C966" s="799"/>
      <c r="D966" s="801"/>
      <c r="E966" s="799"/>
      <c r="F966" s="525"/>
      <c r="G966" s="799"/>
    </row>
    <row r="967" spans="1:7">
      <c r="A967" s="799"/>
      <c r="B967" s="800"/>
      <c r="C967" s="799"/>
      <c r="D967" s="801"/>
      <c r="E967" s="799"/>
      <c r="F967" s="525"/>
      <c r="G967" s="799"/>
    </row>
    <row r="968" spans="1:7">
      <c r="A968" s="799"/>
      <c r="B968" s="800"/>
      <c r="C968" s="799"/>
      <c r="D968" s="801"/>
      <c r="E968" s="799"/>
      <c r="F968" s="525"/>
      <c r="G968" s="799"/>
    </row>
    <row r="969" spans="1:7">
      <c r="A969" s="799"/>
      <c r="B969" s="800"/>
      <c r="C969" s="799"/>
      <c r="D969" s="801"/>
      <c r="E969" s="799"/>
      <c r="F969" s="525"/>
      <c r="G969" s="799"/>
    </row>
    <row r="970" spans="1:7">
      <c r="A970" s="799"/>
      <c r="B970" s="800"/>
      <c r="C970" s="799"/>
      <c r="D970" s="801"/>
      <c r="E970" s="799"/>
      <c r="F970" s="525"/>
      <c r="G970" s="799"/>
    </row>
    <row r="971" spans="1:7">
      <c r="A971" s="799"/>
      <c r="B971" s="800"/>
      <c r="C971" s="799"/>
      <c r="D971" s="801"/>
      <c r="E971" s="799"/>
      <c r="F971" s="525"/>
      <c r="G971" s="799"/>
    </row>
    <row r="972" spans="1:7">
      <c r="A972" s="799"/>
      <c r="B972" s="800"/>
      <c r="C972" s="799"/>
      <c r="D972" s="801"/>
      <c r="E972" s="799"/>
      <c r="F972" s="525"/>
      <c r="G972" s="799"/>
    </row>
    <row r="973" spans="1:7">
      <c r="A973" s="799"/>
      <c r="B973" s="800"/>
      <c r="C973" s="799"/>
      <c r="D973" s="801"/>
      <c r="E973" s="799"/>
      <c r="F973" s="525"/>
      <c r="G973" s="799"/>
    </row>
    <row r="974" spans="1:7">
      <c r="A974" s="799"/>
      <c r="B974" s="800"/>
      <c r="C974" s="799"/>
      <c r="D974" s="801"/>
      <c r="E974" s="799"/>
      <c r="F974" s="525"/>
      <c r="G974" s="799"/>
    </row>
    <row r="975" spans="1:7">
      <c r="A975" s="799"/>
      <c r="B975" s="800"/>
      <c r="C975" s="799"/>
      <c r="D975" s="801"/>
      <c r="E975" s="799"/>
      <c r="F975" s="525"/>
      <c r="G975" s="799"/>
    </row>
    <row r="976" spans="1:7">
      <c r="A976" s="799"/>
      <c r="B976" s="800"/>
      <c r="C976" s="799"/>
      <c r="D976" s="801"/>
      <c r="E976" s="799"/>
      <c r="F976" s="525"/>
      <c r="G976" s="799"/>
    </row>
    <row r="977" spans="1:7">
      <c r="A977" s="799"/>
      <c r="B977" s="800"/>
      <c r="C977" s="799"/>
      <c r="D977" s="801"/>
      <c r="E977" s="799"/>
      <c r="F977" s="525"/>
      <c r="G977" s="799"/>
    </row>
    <row r="978" spans="1:7">
      <c r="A978" s="799"/>
      <c r="B978" s="800"/>
      <c r="C978" s="799"/>
      <c r="D978" s="801"/>
      <c r="E978" s="799"/>
      <c r="F978" s="525"/>
      <c r="G978" s="799"/>
    </row>
    <row r="979" spans="1:7">
      <c r="A979" s="799"/>
      <c r="B979" s="800"/>
      <c r="C979" s="799"/>
      <c r="D979" s="801"/>
      <c r="E979" s="799"/>
      <c r="F979" s="525"/>
      <c r="G979" s="799"/>
    </row>
    <row r="980" spans="1:7">
      <c r="A980" s="799"/>
      <c r="B980" s="800"/>
      <c r="C980" s="799"/>
      <c r="D980" s="801"/>
      <c r="E980" s="799"/>
      <c r="F980" s="525"/>
      <c r="G980" s="799"/>
    </row>
    <row r="981" spans="1:7">
      <c r="A981" s="799"/>
      <c r="B981" s="800"/>
      <c r="C981" s="799"/>
      <c r="D981" s="801"/>
      <c r="E981" s="799"/>
      <c r="F981" s="525"/>
      <c r="G981" s="799"/>
    </row>
    <row r="982" spans="1:7">
      <c r="A982" s="799"/>
      <c r="B982" s="800"/>
      <c r="C982" s="799"/>
      <c r="D982" s="801"/>
      <c r="E982" s="799"/>
      <c r="F982" s="525"/>
      <c r="G982" s="799"/>
    </row>
    <row r="983" spans="1:7">
      <c r="A983" s="799"/>
      <c r="B983" s="800"/>
      <c r="C983" s="799"/>
      <c r="D983" s="801"/>
      <c r="E983" s="799"/>
      <c r="F983" s="525"/>
      <c r="G983" s="799"/>
    </row>
    <row r="984" spans="1:7">
      <c r="A984" s="799"/>
      <c r="B984" s="800"/>
      <c r="C984" s="799"/>
      <c r="D984" s="801"/>
      <c r="E984" s="799"/>
      <c r="F984" s="525"/>
      <c r="G984" s="799"/>
    </row>
    <row r="985" spans="1:7">
      <c r="A985" s="799"/>
      <c r="B985" s="800"/>
      <c r="C985" s="799"/>
      <c r="D985" s="801"/>
      <c r="E985" s="799"/>
      <c r="F985" s="525"/>
      <c r="G985" s="799"/>
    </row>
    <row r="986" spans="1:7">
      <c r="A986" s="799"/>
      <c r="B986" s="800"/>
      <c r="C986" s="799"/>
      <c r="D986" s="801"/>
      <c r="E986" s="799"/>
      <c r="F986" s="525"/>
      <c r="G986" s="799"/>
    </row>
    <row r="987" spans="1:7">
      <c r="A987" s="799"/>
      <c r="B987" s="800"/>
      <c r="C987" s="799"/>
      <c r="D987" s="801"/>
      <c r="E987" s="799"/>
      <c r="F987" s="525"/>
      <c r="G987" s="799"/>
    </row>
    <row r="988" spans="1:7">
      <c r="A988" s="799"/>
      <c r="B988" s="800"/>
      <c r="C988" s="799"/>
      <c r="D988" s="801"/>
      <c r="E988" s="799"/>
      <c r="F988" s="525"/>
      <c r="G988" s="799"/>
    </row>
    <row r="989" spans="1:7">
      <c r="A989" s="799"/>
      <c r="B989" s="800"/>
      <c r="C989" s="799"/>
      <c r="D989" s="801"/>
      <c r="E989" s="799"/>
      <c r="F989" s="525"/>
      <c r="G989" s="799"/>
    </row>
    <row r="990" spans="1:7">
      <c r="A990" s="799"/>
      <c r="B990" s="800"/>
      <c r="C990" s="799"/>
      <c r="D990" s="801"/>
      <c r="E990" s="799"/>
      <c r="F990" s="525"/>
      <c r="G990" s="799"/>
    </row>
    <row r="991" spans="1:7">
      <c r="A991" s="799"/>
      <c r="B991" s="800"/>
      <c r="C991" s="799"/>
      <c r="D991" s="801"/>
      <c r="E991" s="799"/>
      <c r="F991" s="525"/>
      <c r="G991" s="799"/>
    </row>
    <row r="992" spans="1:7">
      <c r="A992" s="799"/>
      <c r="B992" s="800"/>
      <c r="C992" s="799"/>
      <c r="D992" s="801"/>
      <c r="E992" s="799"/>
      <c r="F992" s="525"/>
      <c r="G992" s="799"/>
    </row>
    <row r="993" spans="1:7">
      <c r="A993" s="799"/>
      <c r="B993" s="800"/>
      <c r="C993" s="799"/>
      <c r="D993" s="801"/>
      <c r="E993" s="799"/>
      <c r="F993" s="525"/>
      <c r="G993" s="799"/>
    </row>
    <row r="994" spans="1:7">
      <c r="A994" s="799"/>
      <c r="B994" s="800"/>
      <c r="C994" s="799"/>
      <c r="D994" s="801"/>
      <c r="E994" s="799"/>
      <c r="F994" s="525"/>
      <c r="G994" s="799"/>
    </row>
    <row r="995" spans="1:7">
      <c r="A995" s="799"/>
      <c r="B995" s="800"/>
      <c r="C995" s="799"/>
      <c r="D995" s="801"/>
      <c r="E995" s="799"/>
      <c r="F995" s="525"/>
      <c r="G995" s="799"/>
    </row>
    <row r="996" spans="1:7">
      <c r="A996" s="799"/>
      <c r="B996" s="800"/>
      <c r="C996" s="799"/>
      <c r="D996" s="801"/>
      <c r="E996" s="799"/>
      <c r="F996" s="525"/>
      <c r="G996" s="799"/>
    </row>
    <row r="997" spans="1:7">
      <c r="A997" s="799"/>
      <c r="B997" s="800"/>
      <c r="C997" s="799"/>
      <c r="D997" s="801"/>
      <c r="E997" s="799"/>
      <c r="F997" s="525"/>
      <c r="G997" s="799"/>
    </row>
    <row r="998" spans="1:7">
      <c r="A998" s="799"/>
      <c r="B998" s="800"/>
      <c r="C998" s="799"/>
      <c r="D998" s="801"/>
      <c r="E998" s="799"/>
      <c r="F998" s="525"/>
      <c r="G998" s="799"/>
    </row>
    <row r="999" spans="1:7">
      <c r="A999" s="799"/>
      <c r="B999" s="800"/>
      <c r="C999" s="799"/>
      <c r="D999" s="801"/>
      <c r="E999" s="799"/>
      <c r="F999" s="525"/>
      <c r="G999" s="799"/>
    </row>
    <row r="1000" spans="1:7">
      <c r="A1000" s="799"/>
      <c r="B1000" s="800"/>
      <c r="C1000" s="799"/>
      <c r="D1000" s="801"/>
      <c r="E1000" s="799"/>
      <c r="F1000" s="525"/>
      <c r="G1000" s="799"/>
    </row>
    <row r="1001" spans="1:7">
      <c r="A1001" s="799"/>
      <c r="B1001" s="800"/>
      <c r="C1001" s="799"/>
      <c r="D1001" s="801"/>
      <c r="E1001" s="799"/>
      <c r="F1001" s="525"/>
      <c r="G1001" s="799"/>
    </row>
    <row r="1002" spans="1:7">
      <c r="A1002" s="799"/>
      <c r="B1002" s="800"/>
      <c r="C1002" s="799"/>
      <c r="D1002" s="801"/>
      <c r="E1002" s="799"/>
      <c r="F1002" s="525"/>
      <c r="G1002" s="799"/>
    </row>
    <row r="1003" spans="1:7">
      <c r="A1003" s="799"/>
      <c r="B1003" s="800"/>
      <c r="C1003" s="799"/>
      <c r="D1003" s="801"/>
      <c r="E1003" s="799"/>
      <c r="F1003" s="525"/>
      <c r="G1003" s="799"/>
    </row>
    <row r="1004" spans="1:7">
      <c r="A1004" s="799"/>
      <c r="B1004" s="800"/>
      <c r="C1004" s="799"/>
      <c r="D1004" s="801"/>
      <c r="E1004" s="799"/>
      <c r="F1004" s="525"/>
      <c r="G1004" s="799"/>
    </row>
    <row r="1005" spans="1:7">
      <c r="A1005" s="799"/>
      <c r="B1005" s="800"/>
      <c r="C1005" s="799"/>
      <c r="D1005" s="801"/>
      <c r="E1005" s="799"/>
      <c r="F1005" s="525"/>
      <c r="G1005" s="799"/>
    </row>
    <row r="1006" spans="1:7">
      <c r="A1006" s="799"/>
      <c r="B1006" s="800"/>
      <c r="C1006" s="799"/>
      <c r="D1006" s="801"/>
      <c r="E1006" s="799"/>
      <c r="F1006" s="525"/>
      <c r="G1006" s="799"/>
    </row>
    <row r="1007" spans="1:7">
      <c r="A1007" s="799"/>
      <c r="B1007" s="800"/>
      <c r="C1007" s="799"/>
      <c r="D1007" s="801"/>
      <c r="E1007" s="799"/>
      <c r="F1007" s="525"/>
      <c r="G1007" s="799"/>
    </row>
    <row r="1008" spans="1:7">
      <c r="A1008" s="799"/>
      <c r="B1008" s="800"/>
      <c r="C1008" s="799"/>
      <c r="D1008" s="801"/>
      <c r="E1008" s="799"/>
      <c r="F1008" s="525"/>
      <c r="G1008" s="799"/>
    </row>
    <row r="1009" spans="1:7">
      <c r="A1009" s="799"/>
      <c r="B1009" s="800"/>
      <c r="C1009" s="799"/>
      <c r="D1009" s="801"/>
      <c r="E1009" s="799"/>
      <c r="F1009" s="525"/>
      <c r="G1009" s="799"/>
    </row>
    <row r="1010" spans="1:7">
      <c r="A1010" s="799"/>
      <c r="B1010" s="800"/>
      <c r="C1010" s="799"/>
      <c r="D1010" s="801"/>
      <c r="E1010" s="799"/>
      <c r="F1010" s="525"/>
      <c r="G1010" s="799"/>
    </row>
    <row r="1011" spans="1:7">
      <c r="A1011" s="799"/>
      <c r="B1011" s="800"/>
      <c r="C1011" s="799"/>
      <c r="D1011" s="801"/>
      <c r="E1011" s="799"/>
      <c r="F1011" s="525"/>
      <c r="G1011" s="799"/>
    </row>
    <row r="1012" spans="1:7">
      <c r="A1012" s="799"/>
      <c r="B1012" s="800"/>
      <c r="C1012" s="799"/>
      <c r="D1012" s="801"/>
      <c r="E1012" s="799"/>
      <c r="F1012" s="525"/>
      <c r="G1012" s="799"/>
    </row>
    <row r="1013" spans="1:7">
      <c r="A1013" s="799"/>
      <c r="B1013" s="800"/>
      <c r="C1013" s="799"/>
      <c r="D1013" s="801"/>
      <c r="E1013" s="799"/>
      <c r="F1013" s="525"/>
      <c r="G1013" s="799"/>
    </row>
    <row r="1014" spans="1:7">
      <c r="A1014" s="799"/>
      <c r="B1014" s="800"/>
      <c r="C1014" s="799"/>
      <c r="D1014" s="801"/>
      <c r="E1014" s="799"/>
      <c r="F1014" s="525"/>
      <c r="G1014" s="799"/>
    </row>
    <row r="1015" spans="1:7">
      <c r="A1015" s="799"/>
      <c r="B1015" s="800"/>
      <c r="C1015" s="799"/>
      <c r="D1015" s="801"/>
      <c r="E1015" s="799"/>
      <c r="F1015" s="525"/>
      <c r="G1015" s="799"/>
    </row>
    <row r="1016" spans="1:7">
      <c r="A1016" s="799"/>
      <c r="B1016" s="800"/>
      <c r="C1016" s="799"/>
      <c r="D1016" s="801"/>
      <c r="E1016" s="799"/>
      <c r="F1016" s="525"/>
      <c r="G1016" s="799"/>
    </row>
    <row r="1017" spans="1:7">
      <c r="A1017" s="799"/>
      <c r="B1017" s="800"/>
      <c r="C1017" s="799"/>
      <c r="D1017" s="801"/>
      <c r="E1017" s="799"/>
      <c r="F1017" s="525"/>
      <c r="G1017" s="799"/>
    </row>
    <row r="1018" spans="1:7">
      <c r="A1018" s="799"/>
      <c r="B1018" s="800"/>
      <c r="C1018" s="799"/>
      <c r="D1018" s="801"/>
      <c r="E1018" s="799"/>
      <c r="F1018" s="525"/>
      <c r="G1018" s="799"/>
    </row>
    <row r="1019" spans="1:7">
      <c r="A1019" s="799"/>
      <c r="B1019" s="800"/>
      <c r="C1019" s="799"/>
      <c r="D1019" s="801"/>
      <c r="E1019" s="799"/>
      <c r="F1019" s="525"/>
      <c r="G1019" s="799"/>
    </row>
    <row r="1020" spans="1:7">
      <c r="A1020" s="799"/>
      <c r="B1020" s="800"/>
      <c r="C1020" s="799"/>
      <c r="D1020" s="801"/>
      <c r="E1020" s="799"/>
      <c r="F1020" s="525"/>
      <c r="G1020" s="799"/>
    </row>
    <row r="1021" spans="1:7">
      <c r="A1021" s="799"/>
      <c r="B1021" s="800"/>
      <c r="C1021" s="799"/>
      <c r="D1021" s="801"/>
      <c r="E1021" s="799"/>
      <c r="F1021" s="525"/>
      <c r="G1021" s="799"/>
    </row>
    <row r="1022" spans="1:7">
      <c r="A1022" s="799"/>
      <c r="B1022" s="800"/>
      <c r="C1022" s="799"/>
      <c r="D1022" s="801"/>
      <c r="E1022" s="799"/>
      <c r="F1022" s="525"/>
      <c r="G1022" s="799"/>
    </row>
    <row r="1023" spans="1:7">
      <c r="A1023" s="799"/>
      <c r="B1023" s="800"/>
      <c r="C1023" s="799"/>
      <c r="D1023" s="801"/>
      <c r="E1023" s="799"/>
      <c r="F1023" s="525"/>
      <c r="G1023" s="799"/>
    </row>
    <row r="1024" spans="1:7">
      <c r="A1024" s="799"/>
      <c r="B1024" s="800"/>
      <c r="C1024" s="799"/>
      <c r="D1024" s="801"/>
      <c r="E1024" s="799"/>
      <c r="F1024" s="525"/>
      <c r="G1024" s="799"/>
    </row>
    <row r="1025" spans="1:7">
      <c r="A1025" s="799"/>
      <c r="B1025" s="800"/>
      <c r="C1025" s="799"/>
      <c r="D1025" s="801"/>
      <c r="E1025" s="799"/>
      <c r="F1025" s="525"/>
      <c r="G1025" s="799"/>
    </row>
    <row r="1026" spans="1:7">
      <c r="A1026" s="799"/>
      <c r="B1026" s="800"/>
      <c r="C1026" s="799"/>
      <c r="D1026" s="801"/>
      <c r="E1026" s="799"/>
      <c r="F1026" s="525"/>
      <c r="G1026" s="799"/>
    </row>
    <row r="1027" spans="1:7">
      <c r="A1027" s="799"/>
      <c r="B1027" s="800"/>
      <c r="C1027" s="799"/>
      <c r="D1027" s="801"/>
      <c r="E1027" s="799"/>
      <c r="F1027" s="525"/>
      <c r="G1027" s="799"/>
    </row>
    <row r="1028" spans="1:7">
      <c r="A1028" s="799"/>
      <c r="B1028" s="800"/>
      <c r="C1028" s="799"/>
      <c r="D1028" s="801"/>
      <c r="E1028" s="799"/>
      <c r="F1028" s="525"/>
      <c r="G1028" s="799"/>
    </row>
    <row r="1029" spans="1:7">
      <c r="A1029" s="799"/>
      <c r="B1029" s="800"/>
      <c r="C1029" s="799"/>
      <c r="D1029" s="801"/>
      <c r="E1029" s="799"/>
      <c r="F1029" s="525"/>
      <c r="G1029" s="799"/>
    </row>
    <row r="1030" spans="1:7">
      <c r="A1030" s="799"/>
      <c r="B1030" s="800"/>
      <c r="C1030" s="799"/>
      <c r="D1030" s="801"/>
      <c r="E1030" s="799"/>
      <c r="F1030" s="525"/>
      <c r="G1030" s="799"/>
    </row>
    <row r="1031" spans="1:7">
      <c r="A1031" s="799"/>
      <c r="B1031" s="800"/>
      <c r="C1031" s="799"/>
      <c r="D1031" s="801"/>
      <c r="E1031" s="799"/>
      <c r="F1031" s="525"/>
      <c r="G1031" s="799"/>
    </row>
    <row r="1032" spans="1:7">
      <c r="A1032" s="799"/>
      <c r="B1032" s="800"/>
      <c r="C1032" s="799"/>
      <c r="D1032" s="801"/>
      <c r="E1032" s="799"/>
      <c r="F1032" s="525"/>
      <c r="G1032" s="799"/>
    </row>
    <row r="1033" spans="1:7">
      <c r="A1033" s="799"/>
      <c r="B1033" s="800"/>
      <c r="C1033" s="799"/>
      <c r="D1033" s="801"/>
      <c r="E1033" s="799"/>
      <c r="F1033" s="525"/>
      <c r="G1033" s="799"/>
    </row>
    <row r="1034" spans="1:7">
      <c r="A1034" s="799"/>
      <c r="B1034" s="800"/>
      <c r="C1034" s="799"/>
      <c r="D1034" s="801"/>
      <c r="E1034" s="799"/>
      <c r="F1034" s="525"/>
      <c r="G1034" s="799"/>
    </row>
    <row r="1035" spans="1:7">
      <c r="A1035" s="799"/>
      <c r="B1035" s="800"/>
      <c r="C1035" s="799"/>
      <c r="D1035" s="801"/>
      <c r="E1035" s="799"/>
      <c r="F1035" s="525"/>
      <c r="G1035" s="799"/>
    </row>
    <row r="1036" spans="1:7">
      <c r="A1036" s="799"/>
      <c r="B1036" s="800"/>
      <c r="C1036" s="799"/>
      <c r="D1036" s="801"/>
      <c r="E1036" s="799"/>
      <c r="F1036" s="525"/>
      <c r="G1036" s="799"/>
    </row>
    <row r="1037" spans="1:7">
      <c r="A1037" s="799"/>
      <c r="B1037" s="800"/>
      <c r="C1037" s="799"/>
      <c r="D1037" s="801"/>
      <c r="E1037" s="799"/>
      <c r="F1037" s="525"/>
      <c r="G1037" s="799"/>
    </row>
    <row r="1038" spans="1:7">
      <c r="A1038" s="799"/>
      <c r="B1038" s="800"/>
      <c r="C1038" s="799"/>
      <c r="D1038" s="801"/>
      <c r="E1038" s="799"/>
      <c r="F1038" s="525"/>
      <c r="G1038" s="799"/>
    </row>
    <row r="1039" spans="1:7">
      <c r="A1039" s="799"/>
      <c r="B1039" s="800"/>
      <c r="C1039" s="799"/>
      <c r="D1039" s="801"/>
      <c r="E1039" s="799"/>
      <c r="F1039" s="525"/>
      <c r="G1039" s="799"/>
    </row>
    <row r="1040" spans="1:7">
      <c r="A1040" s="799"/>
      <c r="B1040" s="800"/>
      <c r="C1040" s="799"/>
      <c r="D1040" s="801"/>
      <c r="E1040" s="799"/>
      <c r="F1040" s="525"/>
      <c r="G1040" s="799"/>
    </row>
    <row r="1041" spans="1:7">
      <c r="A1041" s="799"/>
      <c r="B1041" s="800"/>
      <c r="C1041" s="799"/>
      <c r="D1041" s="801"/>
      <c r="E1041" s="799"/>
      <c r="F1041" s="525"/>
      <c r="G1041" s="799"/>
    </row>
    <row r="1042" spans="1:7">
      <c r="A1042" s="799"/>
      <c r="B1042" s="800"/>
      <c r="C1042" s="799"/>
      <c r="D1042" s="801"/>
      <c r="E1042" s="799"/>
      <c r="F1042" s="525"/>
      <c r="G1042" s="799"/>
    </row>
    <row r="1043" spans="1:7">
      <c r="A1043" s="799"/>
      <c r="B1043" s="800"/>
      <c r="C1043" s="799"/>
      <c r="D1043" s="801"/>
      <c r="E1043" s="799"/>
      <c r="F1043" s="525"/>
      <c r="G1043" s="799"/>
    </row>
    <row r="1044" spans="1:7">
      <c r="A1044" s="799"/>
      <c r="B1044" s="800"/>
      <c r="C1044" s="799"/>
      <c r="D1044" s="801"/>
      <c r="E1044" s="799"/>
      <c r="F1044" s="525"/>
      <c r="G1044" s="799"/>
    </row>
    <row r="1045" spans="1:7">
      <c r="A1045" s="799"/>
      <c r="B1045" s="800"/>
      <c r="C1045" s="799"/>
      <c r="D1045" s="801"/>
      <c r="E1045" s="799"/>
      <c r="F1045" s="525"/>
      <c r="G1045" s="799"/>
    </row>
    <row r="1046" spans="1:7">
      <c r="A1046" s="799"/>
      <c r="B1046" s="800"/>
      <c r="C1046" s="799"/>
      <c r="D1046" s="801"/>
      <c r="E1046" s="799"/>
      <c r="F1046" s="525"/>
      <c r="G1046" s="799"/>
    </row>
    <row r="1047" spans="1:7">
      <c r="A1047" s="799"/>
      <c r="B1047" s="800"/>
      <c r="C1047" s="799"/>
      <c r="D1047" s="801"/>
      <c r="E1047" s="799"/>
      <c r="F1047" s="525"/>
      <c r="G1047" s="799"/>
    </row>
    <row r="1048" spans="1:7">
      <c r="A1048" s="799"/>
      <c r="B1048" s="800"/>
      <c r="C1048" s="799"/>
      <c r="D1048" s="801"/>
      <c r="E1048" s="799"/>
      <c r="F1048" s="525"/>
      <c r="G1048" s="799"/>
    </row>
    <row r="1049" spans="1:7">
      <c r="A1049" s="799"/>
      <c r="B1049" s="800"/>
      <c r="C1049" s="799"/>
      <c r="D1049" s="801"/>
      <c r="E1049" s="799"/>
      <c r="F1049" s="525"/>
      <c r="G1049" s="799"/>
    </row>
    <row r="1050" spans="1:7">
      <c r="A1050" s="799"/>
      <c r="B1050" s="800"/>
      <c r="C1050" s="799"/>
      <c r="D1050" s="801"/>
      <c r="E1050" s="799"/>
      <c r="F1050" s="525"/>
      <c r="G1050" s="799"/>
    </row>
    <row r="1051" spans="1:7">
      <c r="A1051" s="799"/>
      <c r="B1051" s="800"/>
      <c r="C1051" s="799"/>
      <c r="D1051" s="801"/>
      <c r="E1051" s="799"/>
      <c r="F1051" s="525"/>
      <c r="G1051" s="799"/>
    </row>
    <row r="1052" spans="1:7">
      <c r="A1052" s="799"/>
      <c r="B1052" s="800"/>
      <c r="C1052" s="799"/>
      <c r="D1052" s="801"/>
      <c r="E1052" s="799"/>
      <c r="F1052" s="525"/>
      <c r="G1052" s="799"/>
    </row>
    <row r="1053" spans="1:7">
      <c r="A1053" s="799"/>
      <c r="B1053" s="800"/>
      <c r="C1053" s="799"/>
      <c r="D1053" s="801"/>
      <c r="E1053" s="799"/>
      <c r="F1053" s="525"/>
      <c r="G1053" s="799"/>
    </row>
    <row r="1054" spans="1:7">
      <c r="A1054" s="799"/>
      <c r="B1054" s="800"/>
      <c r="C1054" s="799"/>
      <c r="D1054" s="801"/>
      <c r="E1054" s="799"/>
      <c r="F1054" s="525"/>
      <c r="G1054" s="799"/>
    </row>
    <row r="1055" spans="1:7">
      <c r="A1055" s="799"/>
      <c r="B1055" s="800"/>
      <c r="C1055" s="799"/>
      <c r="D1055" s="801"/>
      <c r="E1055" s="799"/>
      <c r="F1055" s="525"/>
      <c r="G1055" s="799"/>
    </row>
    <row r="1056" spans="1:7">
      <c r="A1056" s="799"/>
      <c r="B1056" s="800"/>
      <c r="C1056" s="799"/>
      <c r="D1056" s="801"/>
      <c r="E1056" s="799"/>
      <c r="F1056" s="525"/>
      <c r="G1056" s="799"/>
    </row>
    <row r="1057" spans="1:7">
      <c r="A1057" s="799"/>
      <c r="B1057" s="800"/>
      <c r="C1057" s="799"/>
      <c r="D1057" s="801"/>
      <c r="E1057" s="799"/>
      <c r="F1057" s="525"/>
      <c r="G1057" s="799"/>
    </row>
    <row r="1058" spans="1:7">
      <c r="A1058" s="799"/>
      <c r="B1058" s="800"/>
      <c r="C1058" s="799"/>
      <c r="D1058" s="801"/>
      <c r="E1058" s="799"/>
      <c r="F1058" s="525"/>
      <c r="G1058" s="799"/>
    </row>
    <row r="1059" spans="1:7">
      <c r="A1059" s="799"/>
      <c r="B1059" s="800"/>
      <c r="C1059" s="799"/>
      <c r="D1059" s="801"/>
      <c r="E1059" s="799"/>
      <c r="F1059" s="525"/>
      <c r="G1059" s="799"/>
    </row>
    <row r="1060" spans="1:7">
      <c r="A1060" s="799"/>
      <c r="B1060" s="800"/>
      <c r="C1060" s="799"/>
      <c r="D1060" s="801"/>
      <c r="E1060" s="799"/>
      <c r="F1060" s="525"/>
      <c r="G1060" s="799"/>
    </row>
    <row r="1061" spans="1:7">
      <c r="A1061" s="799"/>
      <c r="B1061" s="800"/>
      <c r="C1061" s="799"/>
      <c r="D1061" s="801"/>
      <c r="E1061" s="799"/>
      <c r="F1061" s="525"/>
      <c r="G1061" s="799"/>
    </row>
    <row r="1062" spans="1:7">
      <c r="A1062" s="799"/>
      <c r="B1062" s="800"/>
      <c r="C1062" s="799"/>
      <c r="D1062" s="801"/>
      <c r="E1062" s="799"/>
      <c r="F1062" s="525"/>
      <c r="G1062" s="799"/>
    </row>
    <row r="1063" spans="1:7">
      <c r="A1063" s="799"/>
      <c r="B1063" s="800"/>
      <c r="C1063" s="799"/>
      <c r="D1063" s="801"/>
      <c r="E1063" s="799"/>
      <c r="F1063" s="525"/>
      <c r="G1063" s="799"/>
    </row>
    <row r="1064" spans="1:7">
      <c r="A1064" s="799"/>
      <c r="B1064" s="800"/>
      <c r="C1064" s="799"/>
      <c r="D1064" s="801"/>
      <c r="E1064" s="799"/>
      <c r="F1064" s="525"/>
      <c r="G1064" s="799"/>
    </row>
    <row r="1065" spans="1:7">
      <c r="A1065" s="799"/>
      <c r="B1065" s="800"/>
      <c r="C1065" s="799"/>
      <c r="D1065" s="801"/>
      <c r="E1065" s="799"/>
      <c r="F1065" s="525"/>
      <c r="G1065" s="799"/>
    </row>
    <row r="1066" spans="1:7">
      <c r="A1066" s="799"/>
      <c r="B1066" s="800"/>
      <c r="C1066" s="799"/>
      <c r="D1066" s="801"/>
      <c r="E1066" s="799"/>
      <c r="F1066" s="525"/>
      <c r="G1066" s="799"/>
    </row>
    <row r="1067" spans="1:7">
      <c r="A1067" s="799"/>
      <c r="B1067" s="800"/>
      <c r="C1067" s="799"/>
      <c r="D1067" s="801"/>
      <c r="E1067" s="799"/>
      <c r="F1067" s="525"/>
      <c r="G1067" s="799"/>
    </row>
    <row r="1068" spans="1:7">
      <c r="A1068" s="799"/>
      <c r="B1068" s="800"/>
      <c r="C1068" s="799"/>
      <c r="D1068" s="801"/>
      <c r="E1068" s="799"/>
      <c r="F1068" s="525"/>
      <c r="G1068" s="799"/>
    </row>
    <row r="1069" spans="1:7">
      <c r="A1069" s="799"/>
      <c r="B1069" s="800"/>
      <c r="C1069" s="799"/>
      <c r="D1069" s="801"/>
      <c r="E1069" s="799"/>
      <c r="F1069" s="525"/>
      <c r="G1069" s="799"/>
    </row>
    <row r="1070" spans="1:7">
      <c r="A1070" s="799"/>
      <c r="B1070" s="800"/>
      <c r="C1070" s="799"/>
      <c r="D1070" s="801"/>
      <c r="E1070" s="799"/>
      <c r="F1070" s="525"/>
      <c r="G1070" s="799"/>
    </row>
    <row r="1071" spans="1:7">
      <c r="A1071" s="799"/>
      <c r="B1071" s="800"/>
      <c r="C1071" s="799"/>
      <c r="D1071" s="801"/>
      <c r="E1071" s="799"/>
      <c r="F1071" s="525"/>
      <c r="G1071" s="799"/>
    </row>
    <row r="1072" spans="1:7">
      <c r="A1072" s="799"/>
      <c r="B1072" s="800"/>
      <c r="C1072" s="799"/>
      <c r="D1072" s="801"/>
      <c r="E1072" s="799"/>
      <c r="F1072" s="525"/>
      <c r="G1072" s="799"/>
    </row>
    <row r="1073" spans="1:7">
      <c r="A1073" s="799"/>
      <c r="B1073" s="800"/>
      <c r="C1073" s="799"/>
      <c r="D1073" s="801"/>
      <c r="E1073" s="799"/>
      <c r="F1073" s="525"/>
      <c r="G1073" s="799"/>
    </row>
    <row r="1074" spans="1:7">
      <c r="A1074" s="799"/>
      <c r="B1074" s="800"/>
      <c r="C1074" s="799"/>
      <c r="D1074" s="801"/>
      <c r="E1074" s="799"/>
      <c r="F1074" s="525"/>
      <c r="G1074" s="799"/>
    </row>
    <row r="1075" spans="1:7">
      <c r="A1075" s="799"/>
      <c r="B1075" s="800"/>
      <c r="C1075" s="799"/>
      <c r="D1075" s="801"/>
      <c r="E1075" s="799"/>
      <c r="F1075" s="525"/>
      <c r="G1075" s="799"/>
    </row>
    <row r="1076" spans="1:7">
      <c r="A1076" s="799"/>
      <c r="B1076" s="800"/>
      <c r="C1076" s="799"/>
      <c r="D1076" s="801"/>
      <c r="E1076" s="799"/>
      <c r="F1076" s="525"/>
      <c r="G1076" s="799"/>
    </row>
    <row r="1077" spans="1:7">
      <c r="A1077" s="799"/>
      <c r="B1077" s="800"/>
      <c r="C1077" s="799"/>
      <c r="D1077" s="801"/>
      <c r="E1077" s="799"/>
      <c r="F1077" s="525"/>
      <c r="G1077" s="799"/>
    </row>
    <row r="1078" spans="1:7">
      <c r="A1078" s="799"/>
      <c r="B1078" s="800"/>
      <c r="C1078" s="799"/>
      <c r="D1078" s="801"/>
      <c r="E1078" s="799"/>
      <c r="F1078" s="525"/>
      <c r="G1078" s="799"/>
    </row>
    <row r="1079" spans="1:7">
      <c r="A1079" s="799"/>
      <c r="B1079" s="800"/>
      <c r="C1079" s="799"/>
      <c r="D1079" s="801"/>
      <c r="E1079" s="799"/>
      <c r="F1079" s="525"/>
      <c r="G1079" s="799"/>
    </row>
    <row r="1080" spans="1:7">
      <c r="A1080" s="799"/>
      <c r="B1080" s="800"/>
      <c r="C1080" s="799"/>
      <c r="D1080" s="801"/>
      <c r="E1080" s="799"/>
      <c r="F1080" s="525"/>
      <c r="G1080" s="799"/>
    </row>
    <row r="1081" spans="1:7">
      <c r="A1081" s="799"/>
      <c r="B1081" s="800"/>
      <c r="C1081" s="799"/>
      <c r="D1081" s="801"/>
      <c r="E1081" s="799"/>
      <c r="F1081" s="525"/>
      <c r="G1081" s="799"/>
    </row>
    <row r="1082" spans="1:7">
      <c r="A1082" s="799"/>
      <c r="B1082" s="800"/>
      <c r="C1082" s="799"/>
      <c r="D1082" s="801"/>
      <c r="E1082" s="799"/>
      <c r="F1082" s="525"/>
      <c r="G1082" s="799"/>
    </row>
    <row r="1083" spans="1:7">
      <c r="A1083" s="799"/>
      <c r="B1083" s="800"/>
      <c r="C1083" s="799"/>
      <c r="D1083" s="801"/>
      <c r="E1083" s="799"/>
      <c r="F1083" s="525"/>
      <c r="G1083" s="799"/>
    </row>
    <row r="1084" spans="1:7">
      <c r="A1084" s="799"/>
      <c r="B1084" s="800"/>
      <c r="C1084" s="799"/>
      <c r="D1084" s="801"/>
      <c r="E1084" s="799"/>
      <c r="F1084" s="525"/>
      <c r="G1084" s="799"/>
    </row>
    <row r="1085" spans="1:7">
      <c r="A1085" s="799"/>
      <c r="B1085" s="800"/>
      <c r="C1085" s="799"/>
      <c r="D1085" s="801"/>
      <c r="E1085" s="799"/>
      <c r="F1085" s="525"/>
      <c r="G1085" s="799"/>
    </row>
    <row r="1086" spans="1:7">
      <c r="A1086" s="799"/>
      <c r="B1086" s="800"/>
      <c r="C1086" s="799"/>
      <c r="D1086" s="801"/>
      <c r="E1086" s="799"/>
      <c r="F1086" s="525"/>
      <c r="G1086" s="799"/>
    </row>
    <row r="1087" spans="1:7">
      <c r="A1087" s="799"/>
      <c r="B1087" s="800"/>
      <c r="C1087" s="799"/>
      <c r="D1087" s="801"/>
      <c r="E1087" s="799"/>
      <c r="F1087" s="525"/>
      <c r="G1087" s="799"/>
    </row>
    <row r="1088" spans="1:7">
      <c r="A1088" s="799"/>
      <c r="B1088" s="800"/>
      <c r="C1088" s="799"/>
      <c r="D1088" s="801"/>
      <c r="E1088" s="799"/>
      <c r="F1088" s="525"/>
      <c r="G1088" s="799"/>
    </row>
    <row r="1089" spans="1:7">
      <c r="A1089" s="799"/>
      <c r="B1089" s="800"/>
      <c r="C1089" s="799"/>
      <c r="D1089" s="801"/>
      <c r="E1089" s="799"/>
      <c r="F1089" s="525"/>
      <c r="G1089" s="799"/>
    </row>
    <row r="1090" spans="1:7">
      <c r="A1090" s="799"/>
      <c r="B1090" s="800"/>
      <c r="C1090" s="799"/>
      <c r="D1090" s="801"/>
      <c r="E1090" s="799"/>
      <c r="F1090" s="525"/>
      <c r="G1090" s="799"/>
    </row>
    <row r="1091" spans="1:7">
      <c r="A1091" s="799"/>
      <c r="B1091" s="800"/>
      <c r="C1091" s="799"/>
      <c r="D1091" s="801"/>
      <c r="E1091" s="799"/>
      <c r="F1091" s="525"/>
      <c r="G1091" s="799"/>
    </row>
    <row r="1092" spans="1:7">
      <c r="A1092" s="799"/>
      <c r="B1092" s="800"/>
      <c r="C1092" s="799"/>
      <c r="D1092" s="801"/>
      <c r="E1092" s="799"/>
      <c r="F1092" s="525"/>
      <c r="G1092" s="799"/>
    </row>
    <row r="1093" spans="1:7">
      <c r="A1093" s="799"/>
      <c r="B1093" s="800"/>
      <c r="C1093" s="799"/>
      <c r="D1093" s="801"/>
      <c r="E1093" s="799"/>
      <c r="F1093" s="525"/>
      <c r="G1093" s="799"/>
    </row>
    <row r="1094" spans="1:7">
      <c r="A1094" s="799"/>
      <c r="B1094" s="800"/>
      <c r="C1094" s="799"/>
      <c r="D1094" s="801"/>
      <c r="E1094" s="799"/>
      <c r="F1094" s="525"/>
      <c r="G1094" s="799"/>
    </row>
    <row r="1095" spans="1:7">
      <c r="A1095" s="799"/>
      <c r="B1095" s="800"/>
      <c r="C1095" s="799"/>
      <c r="D1095" s="801"/>
      <c r="E1095" s="799"/>
      <c r="F1095" s="525"/>
      <c r="G1095" s="799"/>
    </row>
    <row r="1096" spans="1:7">
      <c r="A1096" s="799"/>
      <c r="B1096" s="800"/>
      <c r="C1096" s="799"/>
      <c r="D1096" s="801"/>
      <c r="E1096" s="799"/>
      <c r="F1096" s="525"/>
      <c r="G1096" s="799"/>
    </row>
    <row r="1097" spans="1:7">
      <c r="A1097" s="799"/>
      <c r="B1097" s="800"/>
      <c r="C1097" s="799"/>
      <c r="D1097" s="801"/>
      <c r="E1097" s="799"/>
      <c r="F1097" s="525"/>
      <c r="G1097" s="799"/>
    </row>
    <row r="1098" spans="1:7">
      <c r="A1098" s="799"/>
      <c r="B1098" s="800"/>
      <c r="C1098" s="799"/>
      <c r="D1098" s="801"/>
      <c r="E1098" s="799"/>
      <c r="F1098" s="525"/>
      <c r="G1098" s="799"/>
    </row>
    <row r="1099" spans="1:7">
      <c r="A1099" s="799"/>
      <c r="B1099" s="800"/>
      <c r="C1099" s="799"/>
      <c r="D1099" s="801"/>
      <c r="E1099" s="799"/>
      <c r="F1099" s="525"/>
      <c r="G1099" s="799"/>
    </row>
    <row r="1100" spans="1:7">
      <c r="A1100" s="799"/>
      <c r="B1100" s="800"/>
      <c r="C1100" s="799"/>
      <c r="D1100" s="801"/>
      <c r="E1100" s="799"/>
      <c r="F1100" s="525"/>
      <c r="G1100" s="799"/>
    </row>
    <row r="1101" spans="1:7">
      <c r="A1101" s="799"/>
      <c r="B1101" s="800"/>
      <c r="C1101" s="799"/>
      <c r="D1101" s="801"/>
      <c r="E1101" s="799"/>
      <c r="F1101" s="525"/>
      <c r="G1101" s="799"/>
    </row>
    <row r="1102" spans="1:7">
      <c r="A1102" s="799"/>
      <c r="B1102" s="800"/>
      <c r="C1102" s="799"/>
      <c r="D1102" s="801"/>
      <c r="E1102" s="799"/>
      <c r="F1102" s="525"/>
      <c r="G1102" s="799"/>
    </row>
    <row r="1103" spans="1:7">
      <c r="A1103" s="799"/>
      <c r="B1103" s="800"/>
      <c r="C1103" s="799"/>
      <c r="D1103" s="801"/>
      <c r="E1103" s="799"/>
      <c r="F1103" s="525"/>
      <c r="G1103" s="799"/>
    </row>
    <row r="1104" spans="1:7">
      <c r="A1104" s="799"/>
      <c r="B1104" s="800"/>
      <c r="C1104" s="799"/>
      <c r="D1104" s="801"/>
      <c r="E1104" s="799"/>
      <c r="F1104" s="525"/>
      <c r="G1104" s="799"/>
    </row>
    <row r="1105" spans="1:7">
      <c r="A1105" s="799"/>
      <c r="B1105" s="800"/>
      <c r="C1105" s="799"/>
      <c r="D1105" s="801"/>
      <c r="E1105" s="799"/>
      <c r="F1105" s="525"/>
      <c r="G1105" s="799"/>
    </row>
    <row r="1106" spans="1:7">
      <c r="A1106" s="799"/>
      <c r="B1106" s="800"/>
      <c r="C1106" s="799"/>
      <c r="D1106" s="801"/>
      <c r="E1106" s="799"/>
      <c r="F1106" s="525"/>
      <c r="G1106" s="799"/>
    </row>
    <row r="1107" spans="1:7">
      <c r="A1107" s="799"/>
      <c r="B1107" s="800"/>
      <c r="C1107" s="799"/>
      <c r="D1107" s="801"/>
      <c r="E1107" s="799"/>
      <c r="F1107" s="525"/>
      <c r="G1107" s="799"/>
    </row>
    <row r="1108" spans="1:7">
      <c r="A1108" s="799"/>
      <c r="B1108" s="800"/>
      <c r="C1108" s="799"/>
      <c r="D1108" s="801"/>
      <c r="E1108" s="799"/>
      <c r="F1108" s="525"/>
      <c r="G1108" s="799"/>
    </row>
    <row r="1109" spans="1:7">
      <c r="A1109" s="799"/>
      <c r="B1109" s="800"/>
      <c r="C1109" s="799"/>
      <c r="D1109" s="801"/>
      <c r="E1109" s="799"/>
      <c r="F1109" s="525"/>
      <c r="G1109" s="799"/>
    </row>
    <row r="1110" spans="1:7">
      <c r="A1110" s="799"/>
      <c r="B1110" s="800"/>
      <c r="C1110" s="799"/>
      <c r="D1110" s="801"/>
      <c r="E1110" s="799"/>
      <c r="F1110" s="525"/>
      <c r="G1110" s="799"/>
    </row>
    <row r="1111" spans="1:7">
      <c r="A1111" s="799"/>
      <c r="B1111" s="800"/>
      <c r="C1111" s="799"/>
      <c r="D1111" s="801"/>
      <c r="E1111" s="799"/>
      <c r="F1111" s="525"/>
      <c r="G1111" s="799"/>
    </row>
    <row r="1112" spans="1:7">
      <c r="A1112" s="799"/>
      <c r="B1112" s="800"/>
      <c r="C1112" s="799"/>
      <c r="D1112" s="801"/>
      <c r="E1112" s="799"/>
      <c r="F1112" s="525"/>
      <c r="G1112" s="799"/>
    </row>
    <row r="1113" spans="1:7">
      <c r="A1113" s="799"/>
      <c r="B1113" s="800"/>
      <c r="C1113" s="799"/>
      <c r="D1113" s="801"/>
      <c r="E1113" s="799"/>
      <c r="F1113" s="525"/>
      <c r="G1113" s="799"/>
    </row>
    <row r="1114" spans="1:7">
      <c r="A1114" s="799"/>
      <c r="B1114" s="800"/>
      <c r="C1114" s="799"/>
      <c r="D1114" s="801"/>
      <c r="E1114" s="799"/>
      <c r="F1114" s="525"/>
      <c r="G1114" s="799"/>
    </row>
    <row r="1115" spans="1:7">
      <c r="A1115" s="799"/>
      <c r="B1115" s="800"/>
      <c r="C1115" s="799"/>
      <c r="D1115" s="801"/>
      <c r="E1115" s="799"/>
      <c r="F1115" s="525"/>
      <c r="G1115" s="799"/>
    </row>
    <row r="1116" spans="1:7">
      <c r="A1116" s="799"/>
      <c r="B1116" s="800"/>
      <c r="C1116" s="799"/>
      <c r="D1116" s="801"/>
      <c r="E1116" s="799"/>
      <c r="F1116" s="525"/>
      <c r="G1116" s="799"/>
    </row>
    <row r="1117" spans="1:7">
      <c r="A1117" s="799"/>
      <c r="B1117" s="800"/>
      <c r="C1117" s="799"/>
      <c r="D1117" s="801"/>
      <c r="E1117" s="799"/>
      <c r="F1117" s="525"/>
      <c r="G1117" s="799"/>
    </row>
    <row r="1118" spans="1:7">
      <c r="A1118" s="799"/>
      <c r="B1118" s="800"/>
      <c r="C1118" s="799"/>
      <c r="D1118" s="801"/>
      <c r="E1118" s="799"/>
      <c r="F1118" s="525"/>
      <c r="G1118" s="799"/>
    </row>
    <row r="1119" spans="1:7">
      <c r="A1119" s="799"/>
      <c r="B1119" s="800"/>
      <c r="C1119" s="799"/>
      <c r="D1119" s="801"/>
      <c r="E1119" s="799"/>
      <c r="F1119" s="525"/>
      <c r="G1119" s="799"/>
    </row>
    <row r="1120" spans="1:7">
      <c r="A1120" s="799"/>
      <c r="B1120" s="800"/>
      <c r="C1120" s="799"/>
      <c r="D1120" s="801"/>
      <c r="E1120" s="799"/>
      <c r="F1120" s="525"/>
      <c r="G1120" s="799"/>
    </row>
    <row r="1121" spans="1:7">
      <c r="A1121" s="799"/>
      <c r="B1121" s="800"/>
      <c r="C1121" s="799"/>
      <c r="D1121" s="801"/>
      <c r="E1121" s="799"/>
      <c r="F1121" s="525"/>
      <c r="G1121" s="799"/>
    </row>
    <row r="1122" spans="1:7">
      <c r="A1122" s="799"/>
      <c r="B1122" s="800"/>
      <c r="C1122" s="799"/>
      <c r="D1122" s="801"/>
      <c r="E1122" s="799"/>
      <c r="F1122" s="525"/>
      <c r="G1122" s="799"/>
    </row>
    <row r="1123" spans="1:7">
      <c r="A1123" s="799"/>
      <c r="B1123" s="800"/>
      <c r="C1123" s="799"/>
      <c r="D1123" s="801"/>
      <c r="E1123" s="799"/>
      <c r="F1123" s="525"/>
      <c r="G1123" s="799"/>
    </row>
    <row r="1124" spans="1:7">
      <c r="A1124" s="799"/>
      <c r="B1124" s="800"/>
      <c r="C1124" s="799"/>
      <c r="D1124" s="801"/>
      <c r="E1124" s="799"/>
      <c r="F1124" s="525"/>
      <c r="G1124" s="799"/>
    </row>
    <row r="1125" spans="1:7">
      <c r="A1125" s="799"/>
      <c r="B1125" s="800"/>
      <c r="C1125" s="799"/>
      <c r="D1125" s="801"/>
      <c r="E1125" s="799"/>
      <c r="F1125" s="525"/>
      <c r="G1125" s="799"/>
    </row>
    <row r="1126" spans="1:7">
      <c r="A1126" s="799"/>
      <c r="B1126" s="800"/>
      <c r="C1126" s="799"/>
      <c r="D1126" s="801"/>
      <c r="E1126" s="799"/>
      <c r="F1126" s="525"/>
      <c r="G1126" s="799"/>
    </row>
    <row r="1127" spans="1:7">
      <c r="A1127" s="799"/>
      <c r="B1127" s="800"/>
      <c r="C1127" s="799"/>
      <c r="D1127" s="801"/>
      <c r="E1127" s="799"/>
      <c r="F1127" s="525"/>
      <c r="G1127" s="799"/>
    </row>
    <row r="1128" spans="1:7">
      <c r="A1128" s="799"/>
      <c r="B1128" s="800"/>
      <c r="C1128" s="799"/>
      <c r="D1128" s="801"/>
      <c r="E1128" s="799"/>
      <c r="F1128" s="525"/>
      <c r="G1128" s="799"/>
    </row>
    <row r="1129" spans="1:7">
      <c r="A1129" s="799"/>
      <c r="B1129" s="800"/>
      <c r="C1129" s="799"/>
      <c r="D1129" s="801"/>
      <c r="E1129" s="799"/>
      <c r="F1129" s="525"/>
      <c r="G1129" s="799"/>
    </row>
    <row r="1130" spans="1:7">
      <c r="A1130" s="799"/>
      <c r="B1130" s="800"/>
      <c r="C1130" s="799"/>
      <c r="D1130" s="801"/>
      <c r="E1130" s="799"/>
      <c r="F1130" s="525"/>
      <c r="G1130" s="799"/>
    </row>
    <row r="1131" spans="1:7">
      <c r="A1131" s="799"/>
      <c r="B1131" s="800"/>
      <c r="C1131" s="799"/>
      <c r="D1131" s="801"/>
      <c r="E1131" s="799"/>
      <c r="F1131" s="525"/>
      <c r="G1131" s="799"/>
    </row>
    <row r="1132" spans="1:7">
      <c r="A1132" s="799"/>
      <c r="B1132" s="800"/>
      <c r="C1132" s="799"/>
      <c r="D1132" s="801"/>
      <c r="E1132" s="799"/>
      <c r="F1132" s="525"/>
      <c r="G1132" s="799"/>
    </row>
    <row r="1133" spans="1:7">
      <c r="A1133" s="799"/>
      <c r="B1133" s="800"/>
      <c r="C1133" s="799"/>
      <c r="D1133" s="801"/>
      <c r="E1133" s="799"/>
      <c r="F1133" s="525"/>
      <c r="G1133" s="799"/>
    </row>
    <row r="1134" spans="1:7">
      <c r="A1134" s="799"/>
      <c r="B1134" s="800"/>
      <c r="C1134" s="799"/>
      <c r="D1134" s="801"/>
      <c r="E1134" s="799"/>
      <c r="F1134" s="525"/>
      <c r="G1134" s="799"/>
    </row>
    <row r="1135" spans="1:7">
      <c r="A1135" s="799"/>
      <c r="B1135" s="800"/>
      <c r="C1135" s="799"/>
      <c r="D1135" s="801"/>
      <c r="E1135" s="799"/>
      <c r="F1135" s="525"/>
      <c r="G1135" s="799"/>
    </row>
    <row r="1136" spans="1:7">
      <c r="A1136" s="799"/>
      <c r="B1136" s="800"/>
      <c r="C1136" s="799"/>
      <c r="D1136" s="801"/>
      <c r="E1136" s="799"/>
      <c r="F1136" s="525"/>
      <c r="G1136" s="799"/>
    </row>
    <row r="1137" spans="1:7">
      <c r="A1137" s="799"/>
      <c r="B1137" s="800"/>
      <c r="C1137" s="799"/>
      <c r="D1137" s="801"/>
      <c r="E1137" s="799"/>
      <c r="F1137" s="525"/>
      <c r="G1137" s="799"/>
    </row>
    <row r="1138" spans="1:7">
      <c r="A1138" s="799"/>
      <c r="B1138" s="800"/>
      <c r="C1138" s="799"/>
      <c r="D1138" s="801"/>
      <c r="E1138" s="799"/>
      <c r="F1138" s="525"/>
      <c r="G1138" s="799"/>
    </row>
    <row r="1139" spans="1:7">
      <c r="A1139" s="799"/>
      <c r="B1139" s="800"/>
      <c r="C1139" s="799"/>
      <c r="D1139" s="801"/>
      <c r="E1139" s="799"/>
      <c r="F1139" s="525"/>
      <c r="G1139" s="799"/>
    </row>
    <row r="1140" spans="1:7">
      <c r="A1140" s="799"/>
      <c r="B1140" s="800"/>
      <c r="C1140" s="799"/>
      <c r="D1140" s="801"/>
      <c r="E1140" s="799"/>
      <c r="F1140" s="525"/>
      <c r="G1140" s="799"/>
    </row>
    <row r="1141" spans="1:7">
      <c r="A1141" s="799"/>
      <c r="B1141" s="800"/>
      <c r="C1141" s="799"/>
      <c r="D1141" s="801"/>
      <c r="E1141" s="799"/>
      <c r="F1141" s="525"/>
      <c r="G1141" s="799"/>
    </row>
    <row r="1142" spans="1:7">
      <c r="A1142" s="799"/>
      <c r="B1142" s="800"/>
      <c r="C1142" s="799"/>
      <c r="D1142" s="801"/>
      <c r="E1142" s="799"/>
      <c r="F1142" s="525"/>
      <c r="G1142" s="799"/>
    </row>
    <row r="1143" spans="1:7">
      <c r="A1143" s="799"/>
      <c r="B1143" s="800"/>
      <c r="C1143" s="799"/>
      <c r="D1143" s="801"/>
      <c r="E1143" s="799"/>
      <c r="F1143" s="525"/>
      <c r="G1143" s="799"/>
    </row>
    <row r="1144" spans="1:7">
      <c r="A1144" s="799"/>
      <c r="B1144" s="800"/>
      <c r="C1144" s="799"/>
      <c r="D1144" s="801"/>
      <c r="E1144" s="799"/>
      <c r="F1144" s="525"/>
      <c r="G1144" s="799"/>
    </row>
    <row r="1145" spans="1:7">
      <c r="A1145" s="799"/>
      <c r="B1145" s="800"/>
      <c r="C1145" s="799"/>
      <c r="D1145" s="801"/>
      <c r="E1145" s="799"/>
      <c r="F1145" s="525"/>
      <c r="G1145" s="799"/>
    </row>
    <row r="1146" spans="1:7">
      <c r="A1146" s="799"/>
      <c r="B1146" s="800"/>
      <c r="C1146" s="799"/>
      <c r="D1146" s="801"/>
      <c r="E1146" s="799"/>
      <c r="F1146" s="525"/>
      <c r="G1146" s="799"/>
    </row>
    <row r="1147" spans="1:7">
      <c r="A1147" s="799"/>
      <c r="B1147" s="800"/>
      <c r="C1147" s="799"/>
      <c r="D1147" s="801"/>
      <c r="E1147" s="799"/>
      <c r="F1147" s="525"/>
      <c r="G1147" s="799"/>
    </row>
    <row r="1148" spans="1:7">
      <c r="A1148" s="799"/>
      <c r="B1148" s="800"/>
      <c r="C1148" s="799"/>
      <c r="D1148" s="801"/>
      <c r="E1148" s="799"/>
      <c r="F1148" s="525"/>
      <c r="G1148" s="799"/>
    </row>
    <row r="1149" spans="1:7">
      <c r="A1149" s="799"/>
      <c r="B1149" s="800"/>
      <c r="C1149" s="799"/>
      <c r="D1149" s="801"/>
      <c r="E1149" s="799"/>
      <c r="F1149" s="525"/>
      <c r="G1149" s="799"/>
    </row>
    <row r="1150" spans="1:7">
      <c r="A1150" s="799"/>
      <c r="B1150" s="800"/>
      <c r="C1150" s="799"/>
      <c r="D1150" s="801"/>
      <c r="E1150" s="799"/>
      <c r="F1150" s="525"/>
      <c r="G1150" s="799"/>
    </row>
    <row r="1151" spans="1:7">
      <c r="A1151" s="799"/>
      <c r="B1151" s="800"/>
      <c r="C1151" s="799"/>
      <c r="D1151" s="801"/>
      <c r="E1151" s="799"/>
      <c r="F1151" s="525"/>
      <c r="G1151" s="799"/>
    </row>
    <row r="1152" spans="1:7">
      <c r="A1152" s="799"/>
      <c r="B1152" s="800"/>
      <c r="C1152" s="799"/>
      <c r="D1152" s="801"/>
      <c r="E1152" s="799"/>
      <c r="F1152" s="525"/>
      <c r="G1152" s="799"/>
    </row>
    <row r="1153" spans="1:7">
      <c r="A1153" s="799"/>
      <c r="B1153" s="800"/>
      <c r="C1153" s="799"/>
      <c r="D1153" s="801"/>
      <c r="E1153" s="799"/>
      <c r="F1153" s="525"/>
      <c r="G1153" s="799"/>
    </row>
    <row r="1154" spans="1:7">
      <c r="A1154" s="799"/>
      <c r="B1154" s="800"/>
      <c r="C1154" s="799"/>
      <c r="D1154" s="801"/>
      <c r="E1154" s="799"/>
      <c r="F1154" s="525"/>
      <c r="G1154" s="799"/>
    </row>
    <row r="1155" spans="1:7">
      <c r="A1155" s="799"/>
      <c r="B1155" s="800"/>
      <c r="C1155" s="799"/>
      <c r="D1155" s="801"/>
      <c r="E1155" s="799"/>
      <c r="F1155" s="525"/>
      <c r="G1155" s="799"/>
    </row>
    <row r="1156" spans="1:7">
      <c r="A1156" s="799"/>
      <c r="B1156" s="800"/>
      <c r="C1156" s="799"/>
      <c r="D1156" s="801"/>
      <c r="E1156" s="799"/>
      <c r="F1156" s="525"/>
      <c r="G1156" s="799"/>
    </row>
    <row r="1157" spans="1:7">
      <c r="A1157" s="799"/>
      <c r="B1157" s="800"/>
      <c r="C1157" s="799"/>
      <c r="D1157" s="801"/>
      <c r="E1157" s="799"/>
      <c r="F1157" s="525"/>
      <c r="G1157" s="799"/>
    </row>
    <row r="1158" spans="1:7">
      <c r="A1158" s="799"/>
      <c r="B1158" s="800"/>
      <c r="C1158" s="799"/>
      <c r="D1158" s="801"/>
      <c r="E1158" s="799"/>
      <c r="F1158" s="525"/>
      <c r="G1158" s="799"/>
    </row>
    <row r="1159" spans="1:7">
      <c r="A1159" s="799"/>
      <c r="B1159" s="800"/>
      <c r="C1159" s="799"/>
      <c r="D1159" s="801"/>
      <c r="E1159" s="799"/>
      <c r="F1159" s="525"/>
      <c r="G1159" s="799"/>
    </row>
    <row r="1160" spans="1:7">
      <c r="A1160" s="799"/>
      <c r="B1160" s="800"/>
      <c r="C1160" s="799"/>
      <c r="D1160" s="801"/>
      <c r="E1160" s="799"/>
      <c r="F1160" s="525"/>
      <c r="G1160" s="799"/>
    </row>
    <row r="1161" spans="1:7">
      <c r="A1161" s="799"/>
      <c r="B1161" s="800"/>
      <c r="C1161" s="799"/>
      <c r="D1161" s="801"/>
      <c r="E1161" s="799"/>
      <c r="F1161" s="525"/>
      <c r="G1161" s="799"/>
    </row>
    <row r="1162" spans="1:7">
      <c r="A1162" s="799"/>
      <c r="B1162" s="800"/>
      <c r="C1162" s="799"/>
      <c r="D1162" s="801"/>
      <c r="E1162" s="799"/>
      <c r="F1162" s="525"/>
      <c r="G1162" s="799"/>
    </row>
    <row r="1163" spans="1:7">
      <c r="A1163" s="799"/>
      <c r="B1163" s="800"/>
      <c r="C1163" s="799"/>
      <c r="D1163" s="801"/>
      <c r="E1163" s="799"/>
      <c r="F1163" s="525"/>
      <c r="G1163" s="799"/>
    </row>
    <row r="1164" spans="1:7">
      <c r="A1164" s="799"/>
      <c r="B1164" s="800"/>
      <c r="C1164" s="799"/>
      <c r="D1164" s="801"/>
      <c r="E1164" s="799"/>
      <c r="F1164" s="525"/>
      <c r="G1164" s="799"/>
    </row>
    <row r="1165" spans="1:7">
      <c r="A1165" s="799"/>
      <c r="B1165" s="800"/>
      <c r="C1165" s="799"/>
      <c r="D1165" s="801"/>
      <c r="E1165" s="799"/>
      <c r="F1165" s="525"/>
      <c r="G1165" s="799"/>
    </row>
    <row r="1166" spans="1:7">
      <c r="A1166" s="799"/>
      <c r="B1166" s="800"/>
      <c r="C1166" s="799"/>
      <c r="D1166" s="801"/>
      <c r="E1166" s="799"/>
      <c r="F1166" s="525"/>
      <c r="G1166" s="799"/>
    </row>
    <row r="1167" spans="1:7">
      <c r="A1167" s="799"/>
      <c r="B1167" s="800"/>
      <c r="C1167" s="799"/>
      <c r="D1167" s="801"/>
      <c r="E1167" s="799"/>
      <c r="F1167" s="525"/>
      <c r="G1167" s="799"/>
    </row>
    <row r="1168" spans="1:7">
      <c r="A1168" s="799"/>
      <c r="B1168" s="800"/>
      <c r="C1168" s="799"/>
      <c r="D1168" s="801"/>
      <c r="E1168" s="799"/>
      <c r="F1168" s="525"/>
      <c r="G1168" s="799"/>
    </row>
    <row r="1169" spans="1:7">
      <c r="A1169" s="799"/>
      <c r="B1169" s="800"/>
      <c r="C1169" s="799"/>
      <c r="D1169" s="801"/>
      <c r="E1169" s="799"/>
      <c r="F1169" s="525"/>
      <c r="G1169" s="799"/>
    </row>
    <row r="1170" spans="1:7">
      <c r="A1170" s="799"/>
      <c r="B1170" s="800"/>
      <c r="C1170" s="799"/>
      <c r="D1170" s="801"/>
      <c r="E1170" s="799"/>
      <c r="F1170" s="525"/>
      <c r="G1170" s="799"/>
    </row>
    <row r="1171" spans="1:7">
      <c r="A1171" s="799"/>
      <c r="B1171" s="800"/>
      <c r="C1171" s="799"/>
      <c r="D1171" s="801"/>
      <c r="E1171" s="799"/>
      <c r="F1171" s="525"/>
      <c r="G1171" s="799"/>
    </row>
    <row r="1172" spans="1:7">
      <c r="A1172" s="799"/>
      <c r="B1172" s="800"/>
      <c r="C1172" s="799"/>
      <c r="D1172" s="801"/>
      <c r="E1172" s="799"/>
      <c r="F1172" s="525"/>
      <c r="G1172" s="799"/>
    </row>
    <row r="1173" spans="1:7">
      <c r="A1173" s="799"/>
      <c r="B1173" s="800"/>
      <c r="C1173" s="799"/>
      <c r="D1173" s="801"/>
      <c r="E1173" s="799"/>
      <c r="F1173" s="525"/>
      <c r="G1173" s="799"/>
    </row>
    <row r="1174" spans="1:7">
      <c r="A1174" s="799"/>
      <c r="B1174" s="800"/>
      <c r="C1174" s="799"/>
      <c r="D1174" s="801"/>
      <c r="E1174" s="799"/>
      <c r="F1174" s="525"/>
      <c r="G1174" s="799"/>
    </row>
    <row r="1175" spans="1:7">
      <c r="A1175" s="799"/>
      <c r="B1175" s="800"/>
      <c r="C1175" s="799"/>
      <c r="D1175" s="801"/>
      <c r="E1175" s="799"/>
      <c r="F1175" s="525"/>
      <c r="G1175" s="799"/>
    </row>
    <row r="1176" spans="1:7">
      <c r="A1176" s="799"/>
      <c r="B1176" s="800"/>
      <c r="C1176" s="799"/>
      <c r="D1176" s="801"/>
      <c r="E1176" s="799"/>
      <c r="F1176" s="525"/>
      <c r="G1176" s="799"/>
    </row>
    <row r="1177" spans="1:7">
      <c r="A1177" s="799"/>
      <c r="B1177" s="800"/>
      <c r="C1177" s="799"/>
      <c r="D1177" s="801"/>
      <c r="E1177" s="799"/>
      <c r="F1177" s="525"/>
      <c r="G1177" s="799"/>
    </row>
    <row r="1178" spans="1:7">
      <c r="A1178" s="799"/>
      <c r="B1178" s="800"/>
      <c r="C1178" s="799"/>
      <c r="D1178" s="801"/>
      <c r="E1178" s="799"/>
      <c r="F1178" s="525"/>
      <c r="G1178" s="799"/>
    </row>
    <row r="1179" spans="1:7">
      <c r="A1179" s="799"/>
      <c r="B1179" s="800"/>
      <c r="C1179" s="799"/>
      <c r="D1179" s="801"/>
      <c r="E1179" s="799"/>
      <c r="F1179" s="525"/>
      <c r="G1179" s="799"/>
    </row>
    <row r="1180" spans="1:7">
      <c r="A1180" s="799"/>
      <c r="B1180" s="800"/>
      <c r="C1180" s="799"/>
      <c r="D1180" s="801"/>
      <c r="E1180" s="799"/>
      <c r="F1180" s="525"/>
      <c r="G1180" s="799"/>
    </row>
    <row r="1181" spans="1:7">
      <c r="A1181" s="799"/>
      <c r="B1181" s="800"/>
      <c r="C1181" s="799"/>
      <c r="D1181" s="801"/>
      <c r="E1181" s="799"/>
      <c r="F1181" s="525"/>
      <c r="G1181" s="799"/>
    </row>
    <row r="1182" spans="1:7">
      <c r="A1182" s="799"/>
      <c r="B1182" s="800"/>
      <c r="C1182" s="799"/>
      <c r="D1182" s="801"/>
      <c r="E1182" s="799"/>
      <c r="F1182" s="525"/>
      <c r="G1182" s="799"/>
    </row>
    <row r="1183" spans="1:7">
      <c r="A1183" s="799"/>
      <c r="B1183" s="800"/>
      <c r="C1183" s="799"/>
      <c r="D1183" s="801"/>
      <c r="E1183" s="799"/>
      <c r="F1183" s="525"/>
      <c r="G1183" s="799"/>
    </row>
    <row r="1184" spans="1:7">
      <c r="A1184" s="799"/>
      <c r="B1184" s="800"/>
      <c r="C1184" s="799"/>
      <c r="D1184" s="801"/>
      <c r="E1184" s="799"/>
      <c r="F1184" s="525"/>
      <c r="G1184" s="799"/>
    </row>
    <row r="1185" spans="1:7">
      <c r="A1185" s="799"/>
      <c r="B1185" s="800"/>
      <c r="C1185" s="799"/>
      <c r="D1185" s="801"/>
      <c r="E1185" s="799"/>
      <c r="F1185" s="525"/>
      <c r="G1185" s="799"/>
    </row>
    <row r="1186" spans="1:7">
      <c r="A1186" s="799"/>
      <c r="B1186" s="800"/>
      <c r="C1186" s="799"/>
      <c r="D1186" s="801"/>
      <c r="E1186" s="799"/>
      <c r="F1186" s="525"/>
      <c r="G1186" s="799"/>
    </row>
    <row r="1187" spans="1:7">
      <c r="A1187" s="799"/>
      <c r="B1187" s="800"/>
      <c r="C1187" s="799"/>
      <c r="D1187" s="801"/>
      <c r="E1187" s="799"/>
      <c r="F1187" s="525"/>
      <c r="G1187" s="799"/>
    </row>
    <row r="1188" spans="1:7">
      <c r="A1188" s="799"/>
      <c r="B1188" s="800"/>
      <c r="C1188" s="799"/>
      <c r="D1188" s="801"/>
      <c r="E1188" s="799"/>
      <c r="F1188" s="525"/>
      <c r="G1188" s="799"/>
    </row>
    <row r="1189" spans="1:7">
      <c r="A1189" s="799"/>
      <c r="B1189" s="800"/>
      <c r="C1189" s="799"/>
      <c r="D1189" s="801"/>
      <c r="E1189" s="799"/>
      <c r="F1189" s="525"/>
      <c r="G1189" s="799"/>
    </row>
    <row r="1190" spans="1:7">
      <c r="A1190" s="799"/>
      <c r="B1190" s="800"/>
      <c r="C1190" s="799"/>
      <c r="D1190" s="801"/>
      <c r="E1190" s="799"/>
      <c r="F1190" s="525"/>
      <c r="G1190" s="799"/>
    </row>
    <row r="1191" spans="1:7">
      <c r="A1191" s="799"/>
      <c r="B1191" s="800"/>
      <c r="C1191" s="799"/>
      <c r="D1191" s="801"/>
      <c r="E1191" s="799"/>
      <c r="F1191" s="525"/>
      <c r="G1191" s="799"/>
    </row>
    <row r="1192" spans="1:7">
      <c r="A1192" s="799"/>
      <c r="B1192" s="800"/>
      <c r="C1192" s="799"/>
      <c r="D1192" s="801"/>
      <c r="E1192" s="799"/>
      <c r="F1192" s="525"/>
      <c r="G1192" s="799"/>
    </row>
    <row r="1193" spans="1:7">
      <c r="A1193" s="799"/>
      <c r="B1193" s="800"/>
      <c r="C1193" s="799"/>
      <c r="D1193" s="801"/>
      <c r="E1193" s="799"/>
      <c r="F1193" s="525"/>
      <c r="G1193" s="799"/>
    </row>
    <row r="1194" spans="1:7">
      <c r="A1194" s="799"/>
      <c r="B1194" s="800"/>
      <c r="C1194" s="799"/>
      <c r="D1194" s="801"/>
      <c r="E1194" s="799"/>
      <c r="F1194" s="525"/>
      <c r="G1194" s="799"/>
    </row>
    <row r="1195" spans="1:7">
      <c r="A1195" s="799"/>
      <c r="B1195" s="800"/>
      <c r="C1195" s="799"/>
      <c r="D1195" s="801"/>
      <c r="E1195" s="799"/>
      <c r="F1195" s="525"/>
      <c r="G1195" s="799"/>
    </row>
    <row r="1196" spans="1:7">
      <c r="A1196" s="799"/>
      <c r="B1196" s="800"/>
      <c r="C1196" s="799"/>
      <c r="D1196" s="801"/>
      <c r="E1196" s="799"/>
      <c r="F1196" s="525"/>
      <c r="G1196" s="799"/>
    </row>
    <row r="1197" spans="1:7">
      <c r="A1197" s="799"/>
      <c r="B1197" s="800"/>
      <c r="C1197" s="799"/>
      <c r="D1197" s="801"/>
      <c r="E1197" s="799"/>
      <c r="F1197" s="525"/>
      <c r="G1197" s="799"/>
    </row>
    <row r="1198" spans="1:7">
      <c r="A1198" s="799"/>
      <c r="B1198" s="800"/>
      <c r="C1198" s="799"/>
      <c r="D1198" s="801"/>
      <c r="E1198" s="799"/>
      <c r="F1198" s="525"/>
      <c r="G1198" s="799"/>
    </row>
    <row r="1199" spans="1:7">
      <c r="A1199" s="799"/>
      <c r="B1199" s="800"/>
      <c r="C1199" s="799"/>
      <c r="D1199" s="801"/>
      <c r="E1199" s="799"/>
      <c r="F1199" s="525"/>
      <c r="G1199" s="799"/>
    </row>
    <row r="1200" spans="1:7">
      <c r="A1200" s="799"/>
      <c r="B1200" s="800"/>
      <c r="C1200" s="799"/>
      <c r="D1200" s="801"/>
      <c r="E1200" s="799"/>
      <c r="F1200" s="525"/>
      <c r="G1200" s="799"/>
    </row>
    <row r="1201" spans="1:7">
      <c r="A1201" s="799"/>
      <c r="B1201" s="800"/>
      <c r="C1201" s="799"/>
      <c r="D1201" s="801"/>
      <c r="E1201" s="799"/>
      <c r="F1201" s="525"/>
      <c r="G1201" s="799"/>
    </row>
    <row r="1202" spans="1:7">
      <c r="A1202" s="799"/>
      <c r="B1202" s="800"/>
      <c r="C1202" s="799"/>
      <c r="D1202" s="801"/>
      <c r="E1202" s="799"/>
      <c r="F1202" s="525"/>
      <c r="G1202" s="799"/>
    </row>
    <row r="1203" spans="1:7">
      <c r="A1203" s="799"/>
      <c r="B1203" s="800"/>
      <c r="C1203" s="799"/>
      <c r="D1203" s="801"/>
      <c r="E1203" s="799"/>
      <c r="F1203" s="525"/>
      <c r="G1203" s="799"/>
    </row>
    <row r="1204" spans="1:7">
      <c r="A1204" s="799"/>
      <c r="B1204" s="800"/>
      <c r="C1204" s="799"/>
      <c r="D1204" s="801"/>
      <c r="E1204" s="799"/>
      <c r="F1204" s="525"/>
      <c r="G1204" s="799"/>
    </row>
    <row r="1205" spans="1:7">
      <c r="A1205" s="799"/>
      <c r="B1205" s="800"/>
      <c r="C1205" s="799"/>
      <c r="D1205" s="801"/>
      <c r="E1205" s="799"/>
      <c r="F1205" s="525"/>
      <c r="G1205" s="799"/>
    </row>
    <row r="1206" spans="1:7">
      <c r="A1206" s="799"/>
      <c r="B1206" s="800"/>
      <c r="C1206" s="799"/>
      <c r="D1206" s="801"/>
      <c r="E1206" s="799"/>
      <c r="F1206" s="525"/>
      <c r="G1206" s="799"/>
    </row>
    <row r="1207" spans="1:7">
      <c r="A1207" s="799"/>
      <c r="B1207" s="800"/>
      <c r="C1207" s="799"/>
      <c r="D1207" s="801"/>
      <c r="E1207" s="799"/>
      <c r="F1207" s="525"/>
      <c r="G1207" s="799"/>
    </row>
    <row r="1208" spans="1:7">
      <c r="A1208" s="799"/>
      <c r="B1208" s="800"/>
      <c r="C1208" s="799"/>
      <c r="D1208" s="801"/>
      <c r="E1208" s="799"/>
      <c r="F1208" s="525"/>
      <c r="G1208" s="799"/>
    </row>
    <row r="1209" spans="1:7">
      <c r="A1209" s="799"/>
      <c r="B1209" s="800"/>
      <c r="C1209" s="799"/>
      <c r="D1209" s="801"/>
      <c r="E1209" s="799"/>
      <c r="F1209" s="525"/>
      <c r="G1209" s="799"/>
    </row>
    <row r="1210" spans="1:7">
      <c r="A1210" s="799"/>
      <c r="B1210" s="800"/>
      <c r="C1210" s="799"/>
      <c r="D1210" s="801"/>
      <c r="E1210" s="799"/>
      <c r="F1210" s="525"/>
      <c r="G1210" s="799"/>
    </row>
    <row r="1211" spans="1:7">
      <c r="A1211" s="799"/>
      <c r="B1211" s="800"/>
      <c r="C1211" s="799"/>
      <c r="D1211" s="801"/>
      <c r="E1211" s="799"/>
      <c r="F1211" s="525"/>
      <c r="G1211" s="799"/>
    </row>
    <row r="1212" spans="1:7">
      <c r="A1212" s="799"/>
      <c r="B1212" s="800"/>
      <c r="C1212" s="799"/>
      <c r="D1212" s="801"/>
      <c r="E1212" s="799"/>
      <c r="F1212" s="525"/>
      <c r="G1212" s="799"/>
    </row>
    <row r="1213" spans="1:7">
      <c r="A1213" s="799"/>
      <c r="B1213" s="800"/>
      <c r="C1213" s="799"/>
      <c r="D1213" s="801"/>
      <c r="E1213" s="799"/>
      <c r="F1213" s="525"/>
      <c r="G1213" s="799"/>
    </row>
    <row r="1214" spans="1:7">
      <c r="A1214" s="799"/>
      <c r="B1214" s="800"/>
      <c r="C1214" s="799"/>
      <c r="D1214" s="801"/>
      <c r="E1214" s="799"/>
      <c r="F1214" s="525"/>
      <c r="G1214" s="799"/>
    </row>
    <row r="1215" spans="1:7">
      <c r="A1215" s="799"/>
      <c r="B1215" s="800"/>
      <c r="C1215" s="799"/>
      <c r="D1215" s="801"/>
      <c r="E1215" s="799"/>
      <c r="F1215" s="525"/>
      <c r="G1215" s="799"/>
    </row>
    <row r="1216" spans="1:7">
      <c r="A1216" s="799"/>
      <c r="B1216" s="800"/>
      <c r="C1216" s="799"/>
      <c r="D1216" s="801"/>
      <c r="E1216" s="799"/>
      <c r="F1216" s="525"/>
      <c r="G1216" s="799"/>
    </row>
    <row r="1217" spans="1:7">
      <c r="A1217" s="799"/>
      <c r="B1217" s="800"/>
      <c r="C1217" s="799"/>
      <c r="D1217" s="801"/>
      <c r="E1217" s="799"/>
      <c r="F1217" s="525"/>
      <c r="G1217" s="799"/>
    </row>
    <row r="1218" spans="1:7">
      <c r="A1218" s="799"/>
      <c r="B1218" s="800"/>
      <c r="C1218" s="799"/>
      <c r="D1218" s="801"/>
      <c r="E1218" s="799"/>
      <c r="F1218" s="525"/>
      <c r="G1218" s="799"/>
    </row>
    <row r="1219" spans="1:7">
      <c r="A1219" s="799"/>
      <c r="B1219" s="800"/>
      <c r="C1219" s="799"/>
      <c r="D1219" s="801"/>
      <c r="E1219" s="799"/>
      <c r="F1219" s="525"/>
      <c r="G1219" s="799"/>
    </row>
    <row r="1220" spans="1:7">
      <c r="A1220" s="799"/>
      <c r="B1220" s="800"/>
      <c r="C1220" s="799"/>
      <c r="D1220" s="801"/>
      <c r="E1220" s="799"/>
      <c r="F1220" s="525"/>
      <c r="G1220" s="799"/>
    </row>
    <row r="1221" spans="1:7">
      <c r="A1221" s="799"/>
      <c r="B1221" s="800"/>
      <c r="C1221" s="799"/>
      <c r="D1221" s="801"/>
      <c r="E1221" s="799"/>
      <c r="F1221" s="525"/>
      <c r="G1221" s="799"/>
    </row>
    <row r="1222" spans="1:7">
      <c r="A1222" s="799"/>
      <c r="B1222" s="800"/>
      <c r="C1222" s="799"/>
      <c r="D1222" s="801"/>
      <c r="E1222" s="799"/>
      <c r="F1222" s="525"/>
      <c r="G1222" s="799"/>
    </row>
    <row r="1223" spans="1:7">
      <c r="A1223" s="799"/>
      <c r="B1223" s="800"/>
      <c r="C1223" s="799"/>
      <c r="D1223" s="801"/>
      <c r="E1223" s="799"/>
      <c r="F1223" s="525"/>
      <c r="G1223" s="799"/>
    </row>
    <row r="1224" spans="1:7">
      <c r="A1224" s="799"/>
      <c r="B1224" s="800"/>
      <c r="C1224" s="799"/>
      <c r="D1224" s="801"/>
      <c r="E1224" s="799"/>
      <c r="F1224" s="525"/>
      <c r="G1224" s="799"/>
    </row>
    <row r="1225" spans="1:7">
      <c r="A1225" s="799"/>
      <c r="B1225" s="800"/>
      <c r="C1225" s="799"/>
      <c r="D1225" s="801"/>
      <c r="E1225" s="799"/>
      <c r="F1225" s="525"/>
      <c r="G1225" s="799"/>
    </row>
    <row r="1226" spans="1:7">
      <c r="A1226" s="799"/>
      <c r="B1226" s="800"/>
      <c r="C1226" s="799"/>
      <c r="D1226" s="801"/>
      <c r="E1226" s="799"/>
      <c r="F1226" s="525"/>
      <c r="G1226" s="799"/>
    </row>
    <row r="1227" spans="1:7">
      <c r="A1227" s="799"/>
      <c r="B1227" s="800"/>
      <c r="C1227" s="799"/>
      <c r="D1227" s="801"/>
      <c r="E1227" s="799"/>
      <c r="F1227" s="525"/>
      <c r="G1227" s="799"/>
    </row>
    <row r="1228" spans="1:7">
      <c r="A1228" s="799"/>
      <c r="B1228" s="800"/>
      <c r="C1228" s="799"/>
      <c r="D1228" s="801"/>
      <c r="E1228" s="799"/>
      <c r="F1228" s="525"/>
      <c r="G1228" s="799"/>
    </row>
    <row r="1229" spans="1:7">
      <c r="A1229" s="799"/>
      <c r="B1229" s="800"/>
      <c r="C1229" s="799"/>
      <c r="D1229" s="801"/>
      <c r="E1229" s="799"/>
      <c r="F1229" s="525"/>
      <c r="G1229" s="799"/>
    </row>
    <row r="1230" spans="1:7">
      <c r="A1230" s="799"/>
      <c r="B1230" s="800"/>
      <c r="C1230" s="799"/>
      <c r="D1230" s="801"/>
      <c r="E1230" s="799"/>
      <c r="F1230" s="525"/>
      <c r="G1230" s="799"/>
    </row>
    <row r="1231" spans="1:7">
      <c r="A1231" s="799"/>
      <c r="B1231" s="800"/>
      <c r="C1231" s="799"/>
      <c r="D1231" s="801"/>
      <c r="E1231" s="799"/>
      <c r="F1231" s="525"/>
      <c r="G1231" s="799"/>
    </row>
    <row r="1232" spans="1:7">
      <c r="A1232" s="799"/>
      <c r="B1232" s="800"/>
      <c r="C1232" s="799"/>
      <c r="D1232" s="801"/>
      <c r="E1232" s="799"/>
      <c r="F1232" s="525"/>
      <c r="G1232" s="799"/>
    </row>
    <row r="1233" spans="1:7">
      <c r="A1233" s="799"/>
      <c r="B1233" s="800"/>
      <c r="C1233" s="799"/>
      <c r="D1233" s="801"/>
      <c r="E1233" s="799"/>
      <c r="F1233" s="525"/>
      <c r="G1233" s="799"/>
    </row>
    <row r="1234" spans="1:7">
      <c r="A1234" s="799"/>
      <c r="B1234" s="800"/>
      <c r="C1234" s="799"/>
      <c r="D1234" s="801"/>
      <c r="E1234" s="799"/>
      <c r="F1234" s="525"/>
      <c r="G1234" s="799"/>
    </row>
    <row r="1235" spans="1:7">
      <c r="A1235" s="799"/>
      <c r="B1235" s="800"/>
      <c r="C1235" s="799"/>
      <c r="D1235" s="801"/>
      <c r="E1235" s="799"/>
      <c r="F1235" s="525"/>
      <c r="G1235" s="799"/>
    </row>
    <row r="1236" spans="1:7">
      <c r="A1236" s="799"/>
      <c r="B1236" s="800"/>
      <c r="C1236" s="799"/>
      <c r="D1236" s="801"/>
      <c r="E1236" s="799"/>
      <c r="F1236" s="525"/>
      <c r="G1236" s="799"/>
    </row>
    <row r="1237" spans="1:7">
      <c r="A1237" s="799"/>
      <c r="B1237" s="800"/>
      <c r="C1237" s="799"/>
      <c r="D1237" s="801"/>
      <c r="E1237" s="799"/>
      <c r="F1237" s="525"/>
      <c r="G1237" s="799"/>
    </row>
    <row r="1238" spans="1:7">
      <c r="A1238" s="799"/>
      <c r="B1238" s="800"/>
      <c r="C1238" s="799"/>
      <c r="D1238" s="801"/>
      <c r="E1238" s="799"/>
      <c r="F1238" s="525"/>
      <c r="G1238" s="799"/>
    </row>
    <row r="1239" spans="1:7">
      <c r="A1239" s="799"/>
      <c r="B1239" s="800"/>
      <c r="C1239" s="799"/>
      <c r="D1239" s="801"/>
      <c r="E1239" s="799"/>
      <c r="F1239" s="525"/>
      <c r="G1239" s="799"/>
    </row>
    <row r="1240" spans="1:7">
      <c r="A1240" s="799"/>
      <c r="B1240" s="800"/>
      <c r="C1240" s="799"/>
      <c r="D1240" s="801"/>
      <c r="E1240" s="799"/>
      <c r="F1240" s="525"/>
      <c r="G1240" s="799"/>
    </row>
    <row r="1241" spans="1:7">
      <c r="A1241" s="799"/>
      <c r="B1241" s="800"/>
      <c r="C1241" s="799"/>
      <c r="D1241" s="801"/>
      <c r="E1241" s="799"/>
      <c r="F1241" s="525"/>
      <c r="G1241" s="799"/>
    </row>
    <row r="1242" spans="1:7">
      <c r="A1242" s="799"/>
      <c r="B1242" s="800"/>
      <c r="C1242" s="799"/>
      <c r="D1242" s="801"/>
      <c r="E1242" s="799"/>
      <c r="F1242" s="525"/>
      <c r="G1242" s="799"/>
    </row>
    <row r="1243" spans="1:7">
      <c r="A1243" s="799"/>
      <c r="B1243" s="800"/>
      <c r="C1243" s="799"/>
      <c r="D1243" s="801"/>
      <c r="E1243" s="799"/>
      <c r="F1243" s="525"/>
      <c r="G1243" s="799"/>
    </row>
    <row r="1244" spans="1:7">
      <c r="A1244" s="799"/>
      <c r="B1244" s="800"/>
      <c r="C1244" s="799"/>
      <c r="D1244" s="801"/>
      <c r="E1244" s="799"/>
      <c r="F1244" s="525"/>
      <c r="G1244" s="799"/>
    </row>
    <row r="1245" spans="1:7">
      <c r="A1245" s="799"/>
      <c r="B1245" s="800"/>
      <c r="C1245" s="799"/>
      <c r="D1245" s="801"/>
      <c r="E1245" s="799"/>
      <c r="F1245" s="525"/>
      <c r="G1245" s="799"/>
    </row>
    <row r="1246" spans="1:7">
      <c r="A1246" s="799"/>
      <c r="B1246" s="800"/>
      <c r="C1246" s="799"/>
      <c r="D1246" s="801"/>
      <c r="E1246" s="799"/>
      <c r="F1246" s="525"/>
      <c r="G1246" s="799"/>
    </row>
    <row r="1247" spans="1:7">
      <c r="A1247" s="799"/>
      <c r="B1247" s="800"/>
      <c r="C1247" s="799"/>
      <c r="D1247" s="801"/>
      <c r="E1247" s="799"/>
      <c r="F1247" s="525"/>
      <c r="G1247" s="799"/>
    </row>
    <row r="1248" spans="1:7">
      <c r="A1248" s="799"/>
      <c r="B1248" s="800"/>
      <c r="C1248" s="799"/>
      <c r="D1248" s="801"/>
      <c r="E1248" s="799"/>
      <c r="F1248" s="525"/>
      <c r="G1248" s="799"/>
    </row>
    <row r="1249" spans="1:7">
      <c r="A1249" s="799"/>
      <c r="B1249" s="800"/>
      <c r="C1249" s="799"/>
      <c r="D1249" s="801"/>
      <c r="E1249" s="799"/>
      <c r="F1249" s="525"/>
      <c r="G1249" s="799"/>
    </row>
    <row r="1250" spans="1:7">
      <c r="A1250" s="799"/>
      <c r="B1250" s="800"/>
      <c r="C1250" s="799"/>
      <c r="D1250" s="801"/>
      <c r="E1250" s="799"/>
      <c r="F1250" s="525"/>
      <c r="G1250" s="799"/>
    </row>
    <row r="1251" spans="1:7">
      <c r="A1251" s="799"/>
      <c r="B1251" s="800"/>
      <c r="C1251" s="799"/>
      <c r="D1251" s="801"/>
      <c r="E1251" s="799"/>
      <c r="F1251" s="525"/>
      <c r="G1251" s="799"/>
    </row>
    <row r="1252" spans="1:7">
      <c r="A1252" s="799"/>
      <c r="B1252" s="800"/>
      <c r="C1252" s="799"/>
      <c r="D1252" s="801"/>
      <c r="E1252" s="799"/>
      <c r="F1252" s="525"/>
      <c r="G1252" s="799"/>
    </row>
    <row r="1253" spans="1:7">
      <c r="A1253" s="799"/>
      <c r="B1253" s="800"/>
      <c r="C1253" s="799"/>
      <c r="D1253" s="801"/>
      <c r="E1253" s="799"/>
      <c r="F1253" s="525"/>
      <c r="G1253" s="799"/>
    </row>
    <row r="1254" spans="1:7">
      <c r="A1254" s="799"/>
      <c r="B1254" s="800"/>
      <c r="C1254" s="799"/>
      <c r="D1254" s="801"/>
      <c r="E1254" s="799"/>
      <c r="F1254" s="525"/>
      <c r="G1254" s="799"/>
    </row>
    <row r="1255" spans="1:7">
      <c r="A1255" s="799"/>
      <c r="B1255" s="800"/>
      <c r="C1255" s="799"/>
      <c r="D1255" s="801"/>
      <c r="E1255" s="799"/>
      <c r="F1255" s="525"/>
      <c r="G1255" s="799"/>
    </row>
    <row r="1256" spans="1:7">
      <c r="A1256" s="799"/>
      <c r="B1256" s="800"/>
      <c r="C1256" s="799"/>
      <c r="D1256" s="801"/>
      <c r="E1256" s="799"/>
      <c r="F1256" s="525"/>
      <c r="G1256" s="799"/>
    </row>
    <row r="1257" spans="1:7">
      <c r="A1257" s="799"/>
      <c r="B1257" s="800"/>
      <c r="C1257" s="799"/>
      <c r="D1257" s="801"/>
      <c r="E1257" s="799"/>
      <c r="F1257" s="525"/>
      <c r="G1257" s="799"/>
    </row>
    <row r="1258" spans="1:7">
      <c r="A1258" s="799"/>
      <c r="B1258" s="800"/>
      <c r="C1258" s="799"/>
      <c r="D1258" s="801"/>
      <c r="E1258" s="799"/>
      <c r="F1258" s="525"/>
      <c r="G1258" s="799"/>
    </row>
    <row r="1259" spans="1:7">
      <c r="A1259" s="799"/>
      <c r="B1259" s="800"/>
      <c r="C1259" s="799"/>
      <c r="D1259" s="801"/>
      <c r="E1259" s="799"/>
      <c r="F1259" s="525"/>
      <c r="G1259" s="799"/>
    </row>
    <row r="1260" spans="1:7">
      <c r="A1260" s="799"/>
      <c r="B1260" s="800"/>
      <c r="C1260" s="799"/>
      <c r="D1260" s="801"/>
      <c r="E1260" s="799"/>
      <c r="F1260" s="525"/>
      <c r="G1260" s="799"/>
    </row>
    <row r="1261" spans="1:7">
      <c r="A1261" s="799"/>
      <c r="B1261" s="800"/>
      <c r="C1261" s="799"/>
      <c r="D1261" s="801"/>
      <c r="E1261" s="799"/>
      <c r="F1261" s="525"/>
      <c r="G1261" s="799"/>
    </row>
    <row r="1262" spans="1:7">
      <c r="A1262" s="799"/>
      <c r="B1262" s="800"/>
      <c r="C1262" s="799"/>
      <c r="D1262" s="801"/>
      <c r="E1262" s="799"/>
      <c r="F1262" s="525"/>
      <c r="G1262" s="799"/>
    </row>
    <row r="1263" spans="1:7">
      <c r="A1263" s="799"/>
      <c r="B1263" s="800"/>
      <c r="C1263" s="799"/>
      <c r="D1263" s="801"/>
      <c r="E1263" s="799"/>
      <c r="F1263" s="525"/>
      <c r="G1263" s="799"/>
    </row>
    <row r="1264" spans="1:7">
      <c r="A1264" s="799"/>
      <c r="B1264" s="800"/>
      <c r="C1264" s="799"/>
      <c r="D1264" s="801"/>
      <c r="E1264" s="799"/>
      <c r="F1264" s="525"/>
      <c r="G1264" s="799"/>
    </row>
    <row r="1265" spans="1:7">
      <c r="A1265" s="799"/>
      <c r="B1265" s="800"/>
      <c r="C1265" s="799"/>
      <c r="D1265" s="801"/>
      <c r="E1265" s="799"/>
      <c r="F1265" s="525"/>
      <c r="G1265" s="799"/>
    </row>
    <row r="1266" spans="1:7">
      <c r="A1266" s="799"/>
      <c r="B1266" s="800"/>
      <c r="C1266" s="799"/>
      <c r="D1266" s="801"/>
      <c r="E1266" s="799"/>
      <c r="F1266" s="525"/>
      <c r="G1266" s="799"/>
    </row>
    <row r="1267" spans="1:7">
      <c r="A1267" s="799"/>
      <c r="B1267" s="800"/>
      <c r="C1267" s="799"/>
      <c r="D1267" s="801"/>
      <c r="E1267" s="799"/>
      <c r="F1267" s="525"/>
      <c r="G1267" s="799"/>
    </row>
    <row r="1268" spans="1:7">
      <c r="A1268" s="799"/>
      <c r="B1268" s="800"/>
      <c r="C1268" s="799"/>
      <c r="D1268" s="801"/>
      <c r="E1268" s="799"/>
      <c r="F1268" s="525"/>
      <c r="G1268" s="799"/>
    </row>
    <row r="1269" spans="1:7">
      <c r="A1269" s="799"/>
      <c r="B1269" s="800"/>
      <c r="C1269" s="799"/>
      <c r="D1269" s="801"/>
      <c r="E1269" s="799"/>
      <c r="F1269" s="525"/>
      <c r="G1269" s="799"/>
    </row>
    <row r="1270" spans="1:7">
      <c r="A1270" s="799"/>
      <c r="B1270" s="800"/>
      <c r="C1270" s="799"/>
      <c r="D1270" s="801"/>
      <c r="E1270" s="799"/>
      <c r="F1270" s="525"/>
      <c r="G1270" s="799"/>
    </row>
    <row r="1271" spans="1:7">
      <c r="A1271" s="799"/>
      <c r="B1271" s="800"/>
      <c r="C1271" s="799"/>
      <c r="D1271" s="801"/>
      <c r="E1271" s="799"/>
      <c r="F1271" s="525"/>
      <c r="G1271" s="799"/>
    </row>
    <row r="1272" spans="1:7">
      <c r="A1272" s="799"/>
      <c r="B1272" s="800"/>
      <c r="C1272" s="799"/>
      <c r="D1272" s="801"/>
      <c r="E1272" s="799"/>
      <c r="F1272" s="525"/>
      <c r="G1272" s="799"/>
    </row>
    <row r="1273" spans="1:7">
      <c r="A1273" s="799"/>
      <c r="B1273" s="800"/>
      <c r="C1273" s="799"/>
      <c r="D1273" s="801"/>
      <c r="E1273" s="799"/>
      <c r="F1273" s="525"/>
      <c r="G1273" s="799"/>
    </row>
    <row r="1274" spans="1:7">
      <c r="A1274" s="799"/>
      <c r="B1274" s="800"/>
      <c r="C1274" s="799"/>
      <c r="D1274" s="801"/>
      <c r="E1274" s="799"/>
      <c r="F1274" s="525"/>
      <c r="G1274" s="799"/>
    </row>
    <row r="1275" spans="1:7">
      <c r="A1275" s="799"/>
      <c r="B1275" s="800"/>
      <c r="C1275" s="799"/>
      <c r="D1275" s="801"/>
      <c r="E1275" s="799"/>
      <c r="F1275" s="525"/>
      <c r="G1275" s="799"/>
    </row>
    <row r="1276" spans="1:7">
      <c r="A1276" s="799"/>
      <c r="B1276" s="800"/>
      <c r="C1276" s="799"/>
      <c r="D1276" s="801"/>
      <c r="E1276" s="799"/>
      <c r="F1276" s="525"/>
      <c r="G1276" s="799"/>
    </row>
    <row r="1277" spans="1:7">
      <c r="A1277" s="799"/>
      <c r="B1277" s="800"/>
      <c r="C1277" s="799"/>
      <c r="D1277" s="801"/>
      <c r="E1277" s="799"/>
      <c r="F1277" s="525"/>
      <c r="G1277" s="799"/>
    </row>
    <row r="1278" spans="1:7">
      <c r="A1278" s="799"/>
      <c r="B1278" s="800"/>
      <c r="C1278" s="799"/>
      <c r="D1278" s="801"/>
      <c r="E1278" s="799"/>
      <c r="F1278" s="525"/>
      <c r="G1278" s="799"/>
    </row>
    <row r="1279" spans="1:7">
      <c r="A1279" s="799"/>
      <c r="B1279" s="800"/>
      <c r="C1279" s="799"/>
      <c r="D1279" s="801"/>
      <c r="E1279" s="799"/>
      <c r="F1279" s="525"/>
      <c r="G1279" s="799"/>
    </row>
    <row r="1280" spans="1:7">
      <c r="A1280" s="799"/>
      <c r="B1280" s="800"/>
      <c r="C1280" s="799"/>
      <c r="D1280" s="801"/>
      <c r="E1280" s="799"/>
      <c r="F1280" s="525"/>
      <c r="G1280" s="799"/>
    </row>
    <row r="1281" spans="1:7">
      <c r="A1281" s="799"/>
      <c r="B1281" s="800"/>
      <c r="C1281" s="799"/>
      <c r="D1281" s="801"/>
      <c r="E1281" s="799"/>
      <c r="F1281" s="525"/>
      <c r="G1281" s="799"/>
    </row>
    <row r="1282" spans="1:7">
      <c r="A1282" s="799"/>
      <c r="B1282" s="800"/>
      <c r="C1282" s="799"/>
      <c r="D1282" s="801"/>
      <c r="E1282" s="799"/>
      <c r="F1282" s="525"/>
      <c r="G1282" s="799"/>
    </row>
    <row r="1283" spans="1:7">
      <c r="A1283" s="799"/>
      <c r="B1283" s="800"/>
      <c r="C1283" s="799"/>
      <c r="D1283" s="801"/>
      <c r="E1283" s="799"/>
      <c r="F1283" s="525"/>
      <c r="G1283" s="799"/>
    </row>
    <row r="1284" spans="1:7">
      <c r="A1284" s="799"/>
      <c r="B1284" s="800"/>
      <c r="C1284" s="799"/>
      <c r="D1284" s="801"/>
      <c r="E1284" s="799"/>
      <c r="F1284" s="525"/>
      <c r="G1284" s="799"/>
    </row>
    <row r="1285" spans="1:7">
      <c r="A1285" s="799"/>
      <c r="B1285" s="800"/>
      <c r="C1285" s="799"/>
      <c r="D1285" s="801"/>
      <c r="E1285" s="799"/>
      <c r="F1285" s="525"/>
      <c r="G1285" s="799"/>
    </row>
    <row r="1286" spans="1:7">
      <c r="A1286" s="799"/>
      <c r="B1286" s="800"/>
      <c r="C1286" s="799"/>
      <c r="D1286" s="801"/>
      <c r="E1286" s="799"/>
      <c r="F1286" s="525"/>
      <c r="G1286" s="799"/>
    </row>
    <row r="1287" spans="1:7">
      <c r="A1287" s="799"/>
      <c r="B1287" s="800"/>
      <c r="C1287" s="799"/>
      <c r="D1287" s="801"/>
      <c r="E1287" s="799"/>
      <c r="F1287" s="525"/>
      <c r="G1287" s="799"/>
    </row>
    <row r="1288" spans="1:7">
      <c r="A1288" s="799"/>
      <c r="B1288" s="800"/>
      <c r="C1288" s="799"/>
      <c r="D1288" s="801"/>
      <c r="E1288" s="799"/>
      <c r="F1288" s="525"/>
      <c r="G1288" s="799"/>
    </row>
    <row r="1289" spans="1:7">
      <c r="A1289" s="799"/>
      <c r="B1289" s="800"/>
      <c r="C1289" s="799"/>
      <c r="D1289" s="801"/>
      <c r="E1289" s="799"/>
      <c r="F1289" s="525"/>
      <c r="G1289" s="799"/>
    </row>
    <row r="1290" spans="1:7">
      <c r="A1290" s="799"/>
      <c r="B1290" s="800"/>
      <c r="C1290" s="799"/>
      <c r="D1290" s="801"/>
      <c r="E1290" s="799"/>
      <c r="F1290" s="525"/>
      <c r="G1290" s="799"/>
    </row>
    <row r="1291" spans="1:7">
      <c r="A1291" s="799"/>
      <c r="B1291" s="800"/>
      <c r="C1291" s="799"/>
      <c r="D1291" s="801"/>
      <c r="E1291" s="799"/>
      <c r="F1291" s="525"/>
      <c r="G1291" s="799"/>
    </row>
    <row r="1292" spans="1:7">
      <c r="A1292" s="799"/>
      <c r="B1292" s="800"/>
      <c r="C1292" s="799"/>
      <c r="D1292" s="801"/>
      <c r="E1292" s="799"/>
      <c r="F1292" s="525"/>
      <c r="G1292" s="799"/>
    </row>
    <row r="1293" spans="1:7">
      <c r="A1293" s="799"/>
      <c r="B1293" s="800"/>
      <c r="C1293" s="799"/>
      <c r="D1293" s="801"/>
      <c r="E1293" s="799"/>
      <c r="F1293" s="525"/>
      <c r="G1293" s="799"/>
    </row>
    <row r="1294" spans="1:7">
      <c r="A1294" s="799"/>
      <c r="B1294" s="800"/>
      <c r="C1294" s="799"/>
      <c r="D1294" s="801"/>
      <c r="E1294" s="799"/>
      <c r="F1294" s="525"/>
      <c r="G1294" s="799"/>
    </row>
    <row r="1295" spans="1:7">
      <c r="A1295" s="799"/>
      <c r="B1295" s="800"/>
      <c r="C1295" s="799"/>
      <c r="D1295" s="801"/>
      <c r="E1295" s="799"/>
      <c r="F1295" s="525"/>
      <c r="G1295" s="799"/>
    </row>
    <row r="1296" spans="1:7">
      <c r="A1296" s="799"/>
      <c r="B1296" s="800"/>
      <c r="C1296" s="799"/>
      <c r="D1296" s="801"/>
      <c r="E1296" s="799"/>
      <c r="F1296" s="525"/>
      <c r="G1296" s="799"/>
    </row>
    <row r="1297" spans="1:7">
      <c r="A1297" s="799"/>
      <c r="B1297" s="800"/>
      <c r="C1297" s="799"/>
      <c r="D1297" s="801"/>
      <c r="E1297" s="799"/>
      <c r="F1297" s="525"/>
      <c r="G1297" s="799"/>
    </row>
    <row r="1298" spans="1:7">
      <c r="A1298" s="799"/>
      <c r="B1298" s="800"/>
      <c r="C1298" s="799"/>
      <c r="D1298" s="801"/>
      <c r="E1298" s="799"/>
      <c r="F1298" s="525"/>
      <c r="G1298" s="799"/>
    </row>
    <row r="1299" spans="1:7">
      <c r="A1299" s="799"/>
      <c r="B1299" s="800"/>
      <c r="C1299" s="799"/>
      <c r="D1299" s="801"/>
      <c r="E1299" s="799"/>
      <c r="F1299" s="525"/>
      <c r="G1299" s="799"/>
    </row>
    <row r="1300" spans="1:7">
      <c r="A1300" s="799"/>
      <c r="B1300" s="800"/>
      <c r="C1300" s="799"/>
      <c r="D1300" s="801"/>
      <c r="E1300" s="799"/>
      <c r="F1300" s="525"/>
      <c r="G1300" s="799"/>
    </row>
    <row r="1301" spans="1:7">
      <c r="A1301" s="799"/>
      <c r="B1301" s="800"/>
      <c r="C1301" s="799"/>
      <c r="D1301" s="801"/>
      <c r="E1301" s="799"/>
      <c r="F1301" s="525"/>
      <c r="G1301" s="799"/>
    </row>
    <row r="1302" spans="1:7">
      <c r="A1302" s="799"/>
      <c r="B1302" s="800"/>
      <c r="C1302" s="799"/>
      <c r="D1302" s="801"/>
      <c r="E1302" s="799"/>
      <c r="F1302" s="525"/>
      <c r="G1302" s="799"/>
    </row>
    <row r="1303" spans="1:7">
      <c r="A1303" s="799"/>
      <c r="B1303" s="800"/>
      <c r="C1303" s="799"/>
      <c r="D1303" s="801"/>
      <c r="E1303" s="799"/>
      <c r="F1303" s="525"/>
      <c r="G1303" s="799"/>
    </row>
    <row r="1304" spans="1:7">
      <c r="A1304" s="799"/>
      <c r="B1304" s="800"/>
      <c r="C1304" s="799"/>
      <c r="D1304" s="801"/>
      <c r="E1304" s="799"/>
      <c r="F1304" s="525"/>
      <c r="G1304" s="799"/>
    </row>
    <row r="1305" spans="1:7">
      <c r="A1305" s="799"/>
      <c r="B1305" s="800"/>
      <c r="C1305" s="799"/>
      <c r="D1305" s="801"/>
      <c r="E1305" s="799"/>
      <c r="F1305" s="525"/>
      <c r="G1305" s="799"/>
    </row>
    <row r="1306" spans="1:7">
      <c r="A1306" s="799"/>
      <c r="B1306" s="800"/>
      <c r="C1306" s="799"/>
      <c r="D1306" s="801"/>
      <c r="E1306" s="799"/>
      <c r="F1306" s="525"/>
      <c r="G1306" s="799"/>
    </row>
    <row r="1307" spans="1:7">
      <c r="A1307" s="799"/>
      <c r="B1307" s="800"/>
      <c r="C1307" s="799"/>
      <c r="D1307" s="801"/>
      <c r="E1307" s="799"/>
      <c r="F1307" s="525"/>
      <c r="G1307" s="799"/>
    </row>
    <row r="1308" spans="1:7">
      <c r="A1308" s="799"/>
      <c r="B1308" s="800"/>
      <c r="C1308" s="799"/>
      <c r="D1308" s="801"/>
      <c r="E1308" s="799"/>
      <c r="F1308" s="525"/>
      <c r="G1308" s="799"/>
    </row>
    <row r="1309" spans="1:7">
      <c r="A1309" s="799"/>
      <c r="B1309" s="800"/>
      <c r="C1309" s="799"/>
      <c r="D1309" s="801"/>
      <c r="E1309" s="799"/>
      <c r="F1309" s="525"/>
      <c r="G1309" s="799"/>
    </row>
    <row r="1310" spans="1:7">
      <c r="A1310" s="799"/>
      <c r="B1310" s="800"/>
      <c r="C1310" s="799"/>
      <c r="D1310" s="801"/>
      <c r="E1310" s="799"/>
      <c r="F1310" s="525"/>
      <c r="G1310" s="799"/>
    </row>
    <row r="1311" spans="1:7">
      <c r="A1311" s="799"/>
      <c r="B1311" s="800"/>
      <c r="C1311" s="799"/>
      <c r="D1311" s="801"/>
      <c r="E1311" s="799"/>
      <c r="F1311" s="525"/>
      <c r="G1311" s="799"/>
    </row>
    <row r="1312" spans="1:7">
      <c r="A1312" s="799"/>
      <c r="B1312" s="800"/>
      <c r="C1312" s="799"/>
      <c r="D1312" s="801"/>
      <c r="E1312" s="799"/>
      <c r="F1312" s="525"/>
      <c r="G1312" s="799"/>
    </row>
    <row r="1313" spans="1:7">
      <c r="A1313" s="799"/>
      <c r="B1313" s="800"/>
      <c r="C1313" s="799"/>
      <c r="D1313" s="801"/>
      <c r="E1313" s="799"/>
      <c r="F1313" s="525"/>
      <c r="G1313" s="799"/>
    </row>
    <row r="1314" spans="1:7">
      <c r="A1314" s="799"/>
      <c r="B1314" s="800"/>
      <c r="C1314" s="799"/>
      <c r="D1314" s="801"/>
      <c r="E1314" s="799"/>
      <c r="F1314" s="525"/>
      <c r="G1314" s="799"/>
    </row>
    <row r="1315" spans="1:7">
      <c r="A1315" s="799"/>
      <c r="B1315" s="800"/>
      <c r="C1315" s="799"/>
      <c r="D1315" s="801"/>
      <c r="E1315" s="799"/>
      <c r="F1315" s="525"/>
      <c r="G1315" s="799"/>
    </row>
    <row r="1316" spans="1:7">
      <c r="A1316" s="799"/>
      <c r="B1316" s="800"/>
      <c r="C1316" s="799"/>
      <c r="D1316" s="801"/>
      <c r="E1316" s="799"/>
      <c r="F1316" s="525"/>
      <c r="G1316" s="799"/>
    </row>
    <row r="1317" spans="1:7">
      <c r="A1317" s="799"/>
      <c r="B1317" s="800"/>
      <c r="C1317" s="799"/>
      <c r="D1317" s="801"/>
      <c r="E1317" s="799"/>
      <c r="F1317" s="525"/>
      <c r="G1317" s="799"/>
    </row>
    <row r="1318" spans="1:7">
      <c r="A1318" s="799"/>
      <c r="B1318" s="800"/>
      <c r="C1318" s="799"/>
      <c r="D1318" s="801"/>
      <c r="E1318" s="799"/>
      <c r="F1318" s="525"/>
      <c r="G1318" s="799"/>
    </row>
    <row r="1319" spans="1:7">
      <c r="A1319" s="799"/>
      <c r="B1319" s="800"/>
      <c r="C1319" s="799"/>
      <c r="D1319" s="801"/>
      <c r="E1319" s="799"/>
      <c r="F1319" s="525"/>
      <c r="G1319" s="799"/>
    </row>
    <row r="1320" spans="1:7">
      <c r="A1320" s="799"/>
      <c r="B1320" s="800"/>
      <c r="C1320" s="799"/>
      <c r="D1320" s="801"/>
      <c r="E1320" s="799"/>
      <c r="F1320" s="525"/>
      <c r="G1320" s="799"/>
    </row>
    <row r="1321" spans="1:7">
      <c r="A1321" s="799"/>
      <c r="B1321" s="800"/>
      <c r="C1321" s="799"/>
      <c r="D1321" s="801"/>
      <c r="E1321" s="799"/>
      <c r="F1321" s="525"/>
      <c r="G1321" s="799"/>
    </row>
    <row r="1322" spans="1:7">
      <c r="A1322" s="799"/>
      <c r="B1322" s="800"/>
      <c r="C1322" s="799"/>
      <c r="D1322" s="801"/>
      <c r="E1322" s="799"/>
      <c r="F1322" s="525"/>
      <c r="G1322" s="799"/>
    </row>
    <row r="1323" spans="1:7">
      <c r="A1323" s="799"/>
      <c r="B1323" s="800"/>
      <c r="C1323" s="799"/>
      <c r="D1323" s="801"/>
      <c r="E1323" s="799"/>
      <c r="F1323" s="525"/>
      <c r="G1323" s="799"/>
    </row>
    <row r="1324" spans="1:7">
      <c r="A1324" s="799"/>
      <c r="B1324" s="800"/>
      <c r="C1324" s="799"/>
      <c r="D1324" s="801"/>
      <c r="E1324" s="799"/>
      <c r="F1324" s="525"/>
      <c r="G1324" s="799"/>
    </row>
    <row r="1325" spans="1:7">
      <c r="A1325" s="799"/>
      <c r="B1325" s="800"/>
      <c r="C1325" s="799"/>
      <c r="D1325" s="801"/>
      <c r="E1325" s="799"/>
      <c r="F1325" s="525"/>
      <c r="G1325" s="799"/>
    </row>
    <row r="1326" spans="1:7">
      <c r="A1326" s="799"/>
      <c r="B1326" s="800"/>
      <c r="C1326" s="799"/>
      <c r="D1326" s="801"/>
      <c r="E1326" s="799"/>
      <c r="F1326" s="525"/>
      <c r="G1326" s="799"/>
    </row>
    <row r="1327" spans="1:7">
      <c r="A1327" s="799"/>
      <c r="B1327" s="800"/>
      <c r="C1327" s="799"/>
      <c r="D1327" s="801"/>
      <c r="E1327" s="799"/>
      <c r="F1327" s="525"/>
      <c r="G1327" s="799"/>
    </row>
    <row r="1328" spans="1:7">
      <c r="A1328" s="799"/>
      <c r="B1328" s="800"/>
      <c r="C1328" s="799"/>
      <c r="D1328" s="801"/>
      <c r="E1328" s="799"/>
      <c r="F1328" s="525"/>
      <c r="G1328" s="799"/>
    </row>
    <row r="1329" spans="1:7">
      <c r="A1329" s="799"/>
      <c r="B1329" s="800"/>
      <c r="C1329" s="799"/>
      <c r="D1329" s="801"/>
      <c r="E1329" s="799"/>
      <c r="F1329" s="525"/>
      <c r="G1329" s="799"/>
    </row>
    <row r="1330" spans="1:7">
      <c r="A1330" s="799"/>
      <c r="B1330" s="800"/>
      <c r="C1330" s="799"/>
      <c r="D1330" s="801"/>
      <c r="E1330" s="799"/>
      <c r="F1330" s="525"/>
      <c r="G1330" s="799"/>
    </row>
    <row r="1331" spans="1:7">
      <c r="A1331" s="799"/>
      <c r="B1331" s="800"/>
      <c r="C1331" s="799"/>
      <c r="D1331" s="801"/>
      <c r="E1331" s="799"/>
      <c r="F1331" s="525"/>
      <c r="G1331" s="799"/>
    </row>
    <row r="1332" spans="1:7">
      <c r="A1332" s="799"/>
      <c r="B1332" s="800"/>
      <c r="C1332" s="799"/>
      <c r="D1332" s="801"/>
      <c r="E1332" s="799"/>
      <c r="F1332" s="525"/>
      <c r="G1332" s="799"/>
    </row>
    <row r="1333" spans="1:7">
      <c r="A1333" s="799"/>
      <c r="B1333" s="800"/>
      <c r="C1333" s="799"/>
      <c r="D1333" s="801"/>
      <c r="E1333" s="799"/>
      <c r="F1333" s="525"/>
      <c r="G1333" s="799"/>
    </row>
    <row r="1334" spans="1:7">
      <c r="A1334" s="799"/>
      <c r="B1334" s="800"/>
      <c r="C1334" s="799"/>
      <c r="D1334" s="801"/>
      <c r="E1334" s="799"/>
      <c r="F1334" s="525"/>
      <c r="G1334" s="799"/>
    </row>
    <row r="1335" spans="1:7">
      <c r="A1335" s="799"/>
      <c r="B1335" s="800"/>
      <c r="C1335" s="799"/>
      <c r="D1335" s="801"/>
      <c r="E1335" s="799"/>
      <c r="F1335" s="525"/>
      <c r="G1335" s="799"/>
    </row>
    <row r="1336" spans="1:7">
      <c r="A1336" s="799"/>
      <c r="B1336" s="800"/>
      <c r="C1336" s="799"/>
      <c r="D1336" s="801"/>
      <c r="E1336" s="799"/>
      <c r="F1336" s="525"/>
      <c r="G1336" s="799"/>
    </row>
    <row r="1337" spans="1:7">
      <c r="A1337" s="799"/>
      <c r="B1337" s="800"/>
      <c r="C1337" s="799"/>
      <c r="D1337" s="801"/>
      <c r="E1337" s="799"/>
      <c r="F1337" s="525"/>
      <c r="G1337" s="799"/>
    </row>
    <row r="1338" spans="1:7">
      <c r="A1338" s="799"/>
      <c r="B1338" s="800"/>
      <c r="C1338" s="799"/>
      <c r="D1338" s="801"/>
      <c r="E1338" s="799"/>
      <c r="F1338" s="525"/>
      <c r="G1338" s="799"/>
    </row>
    <row r="1339" spans="1:7">
      <c r="A1339" s="799"/>
      <c r="B1339" s="800"/>
      <c r="C1339" s="799"/>
      <c r="D1339" s="801"/>
      <c r="E1339" s="799"/>
      <c r="F1339" s="525"/>
      <c r="G1339" s="799"/>
    </row>
    <row r="1340" spans="1:7">
      <c r="A1340" s="799"/>
      <c r="B1340" s="800"/>
      <c r="C1340" s="799"/>
      <c r="D1340" s="801"/>
      <c r="E1340" s="799"/>
      <c r="F1340" s="525"/>
      <c r="G1340" s="799"/>
    </row>
    <row r="1341" spans="1:7">
      <c r="A1341" s="799"/>
      <c r="B1341" s="800"/>
      <c r="C1341" s="799"/>
      <c r="D1341" s="801"/>
      <c r="E1341" s="799"/>
      <c r="F1341" s="525"/>
      <c r="G1341" s="799"/>
    </row>
    <row r="1342" spans="1:7">
      <c r="A1342" s="799"/>
      <c r="B1342" s="800"/>
      <c r="C1342" s="799"/>
      <c r="D1342" s="801"/>
      <c r="E1342" s="799"/>
      <c r="F1342" s="525"/>
      <c r="G1342" s="799"/>
    </row>
    <row r="1343" spans="1:7">
      <c r="A1343" s="799"/>
      <c r="B1343" s="800"/>
      <c r="C1343" s="799"/>
      <c r="D1343" s="801"/>
      <c r="E1343" s="799"/>
      <c r="F1343" s="525"/>
      <c r="G1343" s="799"/>
    </row>
    <row r="1344" spans="1:7">
      <c r="A1344" s="799"/>
      <c r="B1344" s="800"/>
      <c r="C1344" s="799"/>
      <c r="D1344" s="801"/>
      <c r="E1344" s="799"/>
      <c r="F1344" s="525"/>
      <c r="G1344" s="799"/>
    </row>
    <row r="1345" spans="1:7">
      <c r="A1345" s="799"/>
      <c r="B1345" s="800"/>
      <c r="C1345" s="799"/>
      <c r="D1345" s="801"/>
      <c r="E1345" s="799"/>
      <c r="F1345" s="525"/>
      <c r="G1345" s="799"/>
    </row>
    <row r="1346" spans="1:7">
      <c r="A1346" s="799"/>
      <c r="B1346" s="800"/>
      <c r="C1346" s="799"/>
      <c r="D1346" s="801"/>
      <c r="E1346" s="799"/>
      <c r="F1346" s="525"/>
      <c r="G1346" s="799"/>
    </row>
    <row r="1347" spans="1:7">
      <c r="A1347" s="799"/>
      <c r="B1347" s="800"/>
      <c r="C1347" s="799"/>
      <c r="D1347" s="801"/>
      <c r="E1347" s="799"/>
      <c r="F1347" s="525"/>
      <c r="G1347" s="799"/>
    </row>
    <row r="1348" spans="1:7">
      <c r="A1348" s="799"/>
      <c r="B1348" s="800"/>
      <c r="C1348" s="799"/>
      <c r="D1348" s="801"/>
      <c r="E1348" s="799"/>
      <c r="F1348" s="525"/>
      <c r="G1348" s="799"/>
    </row>
    <row r="1349" spans="1:7">
      <c r="A1349" s="799"/>
      <c r="B1349" s="800"/>
      <c r="C1349" s="799"/>
      <c r="D1349" s="801"/>
      <c r="E1349" s="799"/>
      <c r="F1349" s="525"/>
      <c r="G1349" s="799"/>
    </row>
    <row r="1350" spans="1:7">
      <c r="A1350" s="799"/>
      <c r="B1350" s="800"/>
      <c r="C1350" s="799"/>
      <c r="D1350" s="801"/>
      <c r="E1350" s="799"/>
      <c r="F1350" s="525"/>
      <c r="G1350" s="799"/>
    </row>
    <row r="1351" spans="1:7">
      <c r="A1351" s="799"/>
      <c r="B1351" s="800"/>
      <c r="C1351" s="799"/>
      <c r="D1351" s="801"/>
      <c r="E1351" s="799"/>
      <c r="F1351" s="525"/>
      <c r="G1351" s="799"/>
    </row>
    <row r="1352" spans="1:7">
      <c r="A1352" s="799"/>
      <c r="B1352" s="800"/>
      <c r="C1352" s="799"/>
      <c r="D1352" s="801"/>
      <c r="E1352" s="799"/>
      <c r="F1352" s="525"/>
      <c r="G1352" s="799"/>
    </row>
    <row r="1353" spans="1:7">
      <c r="A1353" s="799"/>
      <c r="B1353" s="800"/>
      <c r="C1353" s="799"/>
      <c r="D1353" s="801"/>
      <c r="E1353" s="799"/>
      <c r="F1353" s="525"/>
      <c r="G1353" s="799"/>
    </row>
    <row r="1354" spans="1:7">
      <c r="A1354" s="799"/>
      <c r="B1354" s="800"/>
      <c r="C1354" s="799"/>
      <c r="D1354" s="801"/>
      <c r="E1354" s="799"/>
      <c r="F1354" s="525"/>
      <c r="G1354" s="799"/>
    </row>
    <row r="1355" spans="1:7">
      <c r="A1355" s="799"/>
      <c r="B1355" s="800"/>
      <c r="C1355" s="799"/>
      <c r="D1355" s="801"/>
      <c r="E1355" s="799"/>
      <c r="F1355" s="525"/>
      <c r="G1355" s="799"/>
    </row>
    <row r="1356" spans="1:7">
      <c r="A1356" s="799"/>
      <c r="B1356" s="800"/>
      <c r="C1356" s="799"/>
      <c r="D1356" s="801"/>
      <c r="E1356" s="799"/>
      <c r="F1356" s="525"/>
      <c r="G1356" s="799"/>
    </row>
    <row r="1357" spans="1:7">
      <c r="A1357" s="799"/>
      <c r="B1357" s="800"/>
      <c r="C1357" s="799"/>
      <c r="D1357" s="801"/>
      <c r="E1357" s="799"/>
      <c r="F1357" s="525"/>
      <c r="G1357" s="799"/>
    </row>
    <row r="1358" spans="1:7">
      <c r="A1358" s="799"/>
      <c r="B1358" s="800"/>
      <c r="C1358" s="799"/>
      <c r="D1358" s="801"/>
      <c r="E1358" s="799"/>
      <c r="F1358" s="525"/>
      <c r="G1358" s="799"/>
    </row>
    <row r="1359" spans="1:7">
      <c r="A1359" s="799"/>
      <c r="B1359" s="800"/>
      <c r="C1359" s="799"/>
      <c r="D1359" s="801"/>
      <c r="E1359" s="799"/>
      <c r="F1359" s="525"/>
      <c r="G1359" s="799"/>
    </row>
    <row r="1360" spans="1:7">
      <c r="A1360" s="799"/>
      <c r="B1360" s="800"/>
      <c r="C1360" s="799"/>
      <c r="D1360" s="801"/>
      <c r="E1360" s="799"/>
      <c r="F1360" s="525"/>
      <c r="G1360" s="799"/>
    </row>
    <row r="1361" spans="1:7">
      <c r="A1361" s="799"/>
      <c r="B1361" s="800"/>
      <c r="C1361" s="799"/>
      <c r="D1361" s="801"/>
      <c r="E1361" s="799"/>
      <c r="F1361" s="525"/>
      <c r="G1361" s="799"/>
    </row>
    <row r="1362" spans="1:7">
      <c r="A1362" s="799"/>
      <c r="B1362" s="800"/>
      <c r="C1362" s="799"/>
      <c r="D1362" s="801"/>
      <c r="E1362" s="799"/>
      <c r="F1362" s="525"/>
      <c r="G1362" s="799"/>
    </row>
    <row r="1363" spans="1:7">
      <c r="A1363" s="799"/>
      <c r="B1363" s="800"/>
      <c r="C1363" s="799"/>
      <c r="D1363" s="801"/>
      <c r="E1363" s="799"/>
      <c r="F1363" s="525"/>
      <c r="G1363" s="799"/>
    </row>
    <row r="1364" spans="1:7">
      <c r="A1364" s="799"/>
      <c r="B1364" s="800"/>
      <c r="C1364" s="799"/>
      <c r="D1364" s="801"/>
      <c r="E1364" s="799"/>
      <c r="F1364" s="525"/>
      <c r="G1364" s="799"/>
    </row>
    <row r="1365" spans="1:7">
      <c r="A1365" s="799"/>
      <c r="B1365" s="800"/>
      <c r="C1365" s="799"/>
      <c r="D1365" s="801"/>
      <c r="E1365" s="799"/>
      <c r="F1365" s="525"/>
      <c r="G1365" s="799"/>
    </row>
    <row r="1366" spans="1:7">
      <c r="A1366" s="799"/>
      <c r="B1366" s="800"/>
      <c r="C1366" s="799"/>
      <c r="D1366" s="801"/>
      <c r="E1366" s="799"/>
      <c r="F1366" s="525"/>
      <c r="G1366" s="799"/>
    </row>
    <row r="1367" spans="1:7">
      <c r="A1367" s="799"/>
      <c r="B1367" s="800"/>
      <c r="C1367" s="799"/>
      <c r="D1367" s="801"/>
      <c r="E1367" s="799"/>
      <c r="F1367" s="525"/>
      <c r="G1367" s="799"/>
    </row>
    <row r="1368" spans="1:7">
      <c r="A1368" s="799"/>
      <c r="B1368" s="800"/>
      <c r="C1368" s="799"/>
      <c r="D1368" s="801"/>
      <c r="E1368" s="799"/>
      <c r="F1368" s="525"/>
      <c r="G1368" s="799"/>
    </row>
    <row r="1369" spans="1:7">
      <c r="A1369" s="799"/>
      <c r="B1369" s="800"/>
      <c r="C1369" s="799"/>
      <c r="D1369" s="801"/>
      <c r="E1369" s="799"/>
      <c r="F1369" s="525"/>
      <c r="G1369" s="799"/>
    </row>
    <row r="1370" spans="1:7">
      <c r="A1370" s="799"/>
      <c r="B1370" s="800"/>
      <c r="C1370" s="799"/>
      <c r="D1370" s="801"/>
      <c r="E1370" s="799"/>
      <c r="F1370" s="525"/>
      <c r="G1370" s="799"/>
    </row>
    <row r="1371" spans="1:7">
      <c r="A1371" s="799"/>
      <c r="B1371" s="800"/>
      <c r="C1371" s="799"/>
      <c r="D1371" s="801"/>
      <c r="E1371" s="799"/>
      <c r="F1371" s="525"/>
      <c r="G1371" s="799"/>
    </row>
    <row r="1372" spans="1:7">
      <c r="A1372" s="799"/>
      <c r="B1372" s="800"/>
      <c r="C1372" s="799"/>
      <c r="D1372" s="801"/>
      <c r="E1372" s="799"/>
      <c r="F1372" s="525"/>
      <c r="G1372" s="799"/>
    </row>
    <row r="1373" spans="1:7">
      <c r="A1373" s="799"/>
      <c r="B1373" s="800"/>
      <c r="C1373" s="799"/>
      <c r="D1373" s="801"/>
      <c r="E1373" s="799"/>
      <c r="F1373" s="525"/>
      <c r="G1373" s="799"/>
    </row>
    <row r="1374" spans="1:7">
      <c r="A1374" s="799"/>
      <c r="B1374" s="800"/>
      <c r="C1374" s="799"/>
      <c r="D1374" s="801"/>
      <c r="E1374" s="799"/>
      <c r="F1374" s="525"/>
      <c r="G1374" s="799"/>
    </row>
    <row r="1375" spans="1:7">
      <c r="A1375" s="799"/>
      <c r="B1375" s="800"/>
      <c r="C1375" s="799"/>
      <c r="D1375" s="801"/>
      <c r="E1375" s="799"/>
      <c r="F1375" s="525"/>
      <c r="G1375" s="799"/>
    </row>
    <row r="1376" spans="1:7">
      <c r="A1376" s="799"/>
      <c r="B1376" s="800"/>
      <c r="C1376" s="799"/>
      <c r="D1376" s="801"/>
      <c r="E1376" s="799"/>
      <c r="F1376" s="525"/>
      <c r="G1376" s="799"/>
    </row>
    <row r="1377" spans="1:7">
      <c r="A1377" s="799"/>
      <c r="B1377" s="800"/>
      <c r="C1377" s="799"/>
      <c r="D1377" s="801"/>
      <c r="E1377" s="799"/>
      <c r="F1377" s="525"/>
      <c r="G1377" s="799"/>
    </row>
    <row r="1378" spans="1:7">
      <c r="A1378" s="799"/>
      <c r="B1378" s="800"/>
      <c r="C1378" s="799"/>
      <c r="D1378" s="801"/>
      <c r="E1378" s="799"/>
      <c r="F1378" s="525"/>
      <c r="G1378" s="799"/>
    </row>
    <row r="1379" spans="1:7">
      <c r="A1379" s="799"/>
      <c r="B1379" s="800"/>
      <c r="C1379" s="799"/>
      <c r="D1379" s="801"/>
      <c r="E1379" s="799"/>
      <c r="F1379" s="525"/>
      <c r="G1379" s="799"/>
    </row>
    <row r="1380" spans="1:7">
      <c r="A1380" s="799"/>
      <c r="B1380" s="800"/>
      <c r="C1380" s="799"/>
      <c r="D1380" s="801"/>
      <c r="E1380" s="799"/>
      <c r="F1380" s="525"/>
      <c r="G1380" s="799"/>
    </row>
    <row r="1381" spans="1:7">
      <c r="A1381" s="799"/>
      <c r="B1381" s="800"/>
      <c r="C1381" s="799"/>
      <c r="D1381" s="801"/>
      <c r="E1381" s="799"/>
      <c r="F1381" s="525"/>
      <c r="G1381" s="799"/>
    </row>
    <row r="1382" spans="1:7">
      <c r="A1382" s="799"/>
      <c r="B1382" s="800"/>
      <c r="C1382" s="799"/>
      <c r="D1382" s="801"/>
      <c r="E1382" s="799"/>
      <c r="F1382" s="525"/>
      <c r="G1382" s="799"/>
    </row>
    <row r="1383" spans="1:7">
      <c r="A1383" s="799"/>
      <c r="B1383" s="800"/>
      <c r="C1383" s="799"/>
      <c r="D1383" s="801"/>
      <c r="E1383" s="799"/>
      <c r="F1383" s="525"/>
      <c r="G1383" s="799"/>
    </row>
    <row r="1384" spans="1:7">
      <c r="A1384" s="799"/>
      <c r="B1384" s="800"/>
      <c r="C1384" s="799"/>
      <c r="D1384" s="801"/>
      <c r="E1384" s="799"/>
      <c r="F1384" s="525"/>
      <c r="G1384" s="799"/>
    </row>
    <row r="1385" spans="1:7">
      <c r="A1385" s="799"/>
      <c r="B1385" s="800"/>
      <c r="C1385" s="799"/>
      <c r="D1385" s="801"/>
      <c r="E1385" s="799"/>
      <c r="F1385" s="525"/>
      <c r="G1385" s="799"/>
    </row>
    <row r="1386" spans="1:7">
      <c r="A1386" s="799"/>
      <c r="B1386" s="800"/>
      <c r="C1386" s="799"/>
      <c r="D1386" s="801"/>
      <c r="E1386" s="799"/>
      <c r="F1386" s="525"/>
      <c r="G1386" s="799"/>
    </row>
    <row r="1387" spans="1:7">
      <c r="A1387" s="799"/>
      <c r="B1387" s="800"/>
      <c r="C1387" s="799"/>
      <c r="D1387" s="801"/>
      <c r="E1387" s="799"/>
      <c r="F1387" s="525"/>
      <c r="G1387" s="799"/>
    </row>
    <row r="1388" spans="1:7">
      <c r="A1388" s="799"/>
      <c r="B1388" s="800"/>
      <c r="C1388" s="799"/>
      <c r="D1388" s="801"/>
      <c r="E1388" s="799"/>
      <c r="F1388" s="525"/>
      <c r="G1388" s="799"/>
    </row>
    <row r="1389" spans="1:7">
      <c r="A1389" s="799"/>
      <c r="B1389" s="800"/>
      <c r="C1389" s="799"/>
      <c r="D1389" s="801"/>
      <c r="E1389" s="799"/>
      <c r="F1389" s="525"/>
      <c r="G1389" s="799"/>
    </row>
    <row r="1390" spans="1:7">
      <c r="A1390" s="799"/>
      <c r="B1390" s="800"/>
      <c r="C1390" s="799"/>
      <c r="D1390" s="801"/>
      <c r="E1390" s="799"/>
      <c r="F1390" s="525"/>
      <c r="G1390" s="799"/>
    </row>
    <row r="1391" spans="1:7">
      <c r="A1391" s="799"/>
      <c r="B1391" s="800"/>
      <c r="C1391" s="799"/>
      <c r="D1391" s="801"/>
      <c r="E1391" s="799"/>
      <c r="F1391" s="525"/>
      <c r="G1391" s="799"/>
    </row>
    <row r="1392" spans="1:7">
      <c r="A1392" s="799"/>
      <c r="B1392" s="800"/>
      <c r="C1392" s="799"/>
      <c r="D1392" s="801"/>
      <c r="E1392" s="799"/>
      <c r="F1392" s="525"/>
      <c r="G1392" s="799"/>
    </row>
    <row r="1393" spans="1:7">
      <c r="A1393" s="799"/>
      <c r="B1393" s="800"/>
      <c r="C1393" s="799"/>
      <c r="D1393" s="801"/>
      <c r="E1393" s="799"/>
      <c r="F1393" s="525"/>
      <c r="G1393" s="799"/>
    </row>
    <row r="1394" spans="1:7">
      <c r="A1394" s="799"/>
      <c r="B1394" s="800"/>
      <c r="C1394" s="799"/>
      <c r="D1394" s="801"/>
      <c r="E1394" s="799"/>
      <c r="F1394" s="525"/>
      <c r="G1394" s="799"/>
    </row>
    <row r="1395" spans="1:7">
      <c r="A1395" s="799"/>
      <c r="B1395" s="800"/>
      <c r="C1395" s="799"/>
      <c r="D1395" s="801"/>
      <c r="E1395" s="799"/>
      <c r="F1395" s="525"/>
      <c r="G1395" s="799"/>
    </row>
    <row r="1396" spans="1:7">
      <c r="A1396" s="799"/>
      <c r="B1396" s="800"/>
      <c r="C1396" s="799"/>
      <c r="D1396" s="801"/>
      <c r="E1396" s="799"/>
      <c r="F1396" s="525"/>
      <c r="G1396" s="799"/>
    </row>
    <row r="1397" spans="1:7">
      <c r="A1397" s="799"/>
      <c r="B1397" s="800"/>
      <c r="C1397" s="799"/>
      <c r="D1397" s="801"/>
      <c r="E1397" s="799"/>
      <c r="F1397" s="525"/>
      <c r="G1397" s="799"/>
    </row>
    <row r="1398" spans="1:7">
      <c r="A1398" s="799"/>
      <c r="B1398" s="800"/>
      <c r="C1398" s="799"/>
      <c r="D1398" s="801"/>
      <c r="E1398" s="799"/>
      <c r="F1398" s="525"/>
      <c r="G1398" s="799"/>
    </row>
    <row r="1399" spans="1:7">
      <c r="A1399" s="799"/>
      <c r="B1399" s="800"/>
      <c r="C1399" s="799"/>
      <c r="D1399" s="801"/>
      <c r="E1399" s="799"/>
      <c r="F1399" s="525"/>
      <c r="G1399" s="799"/>
    </row>
    <row r="1400" spans="1:7">
      <c r="A1400" s="799"/>
      <c r="B1400" s="800"/>
      <c r="C1400" s="799"/>
      <c r="D1400" s="801"/>
      <c r="E1400" s="799"/>
      <c r="F1400" s="525"/>
      <c r="G1400" s="799"/>
    </row>
    <row r="1401" spans="1:7">
      <c r="A1401" s="799"/>
      <c r="B1401" s="800"/>
      <c r="C1401" s="799"/>
      <c r="D1401" s="801"/>
      <c r="E1401" s="799"/>
      <c r="F1401" s="525"/>
      <c r="G1401" s="799"/>
    </row>
    <row r="1402" spans="1:7">
      <c r="A1402" s="799"/>
      <c r="B1402" s="800"/>
      <c r="C1402" s="799"/>
      <c r="D1402" s="801"/>
      <c r="E1402" s="799"/>
      <c r="F1402" s="525"/>
      <c r="G1402" s="799"/>
    </row>
    <row r="1403" spans="1:7">
      <c r="A1403" s="799"/>
      <c r="B1403" s="800"/>
      <c r="C1403" s="799"/>
      <c r="D1403" s="801"/>
      <c r="E1403" s="799"/>
      <c r="F1403" s="525"/>
      <c r="G1403" s="799"/>
    </row>
    <row r="1404" spans="1:7">
      <c r="A1404" s="799"/>
      <c r="B1404" s="800"/>
      <c r="C1404" s="799"/>
      <c r="D1404" s="801"/>
      <c r="E1404" s="799"/>
      <c r="F1404" s="525"/>
      <c r="G1404" s="799"/>
    </row>
    <row r="1405" spans="1:7">
      <c r="A1405" s="799"/>
      <c r="B1405" s="800"/>
      <c r="C1405" s="799"/>
      <c r="D1405" s="801"/>
      <c r="E1405" s="799"/>
      <c r="F1405" s="525"/>
      <c r="G1405" s="799"/>
    </row>
    <row r="1406" spans="1:7">
      <c r="A1406" s="799"/>
      <c r="B1406" s="800"/>
      <c r="C1406" s="799"/>
      <c r="D1406" s="801"/>
      <c r="E1406" s="799"/>
      <c r="F1406" s="525"/>
      <c r="G1406" s="799"/>
    </row>
    <row r="1407" spans="1:7">
      <c r="A1407" s="799"/>
      <c r="B1407" s="800"/>
      <c r="C1407" s="799"/>
      <c r="D1407" s="801"/>
      <c r="E1407" s="799"/>
      <c r="F1407" s="525"/>
      <c r="G1407" s="799"/>
    </row>
    <row r="1408" spans="1:7">
      <c r="A1408" s="799"/>
      <c r="B1408" s="800"/>
      <c r="C1408" s="799"/>
      <c r="D1408" s="801"/>
      <c r="E1408" s="799"/>
      <c r="F1408" s="525"/>
      <c r="G1408" s="799"/>
    </row>
    <row r="1409" spans="1:7">
      <c r="A1409" s="799"/>
      <c r="B1409" s="800"/>
      <c r="C1409" s="799"/>
      <c r="D1409" s="801"/>
      <c r="E1409" s="799"/>
      <c r="F1409" s="525"/>
      <c r="G1409" s="799"/>
    </row>
    <row r="1410" spans="1:7">
      <c r="A1410" s="799"/>
      <c r="B1410" s="800"/>
      <c r="C1410" s="799"/>
      <c r="D1410" s="801"/>
      <c r="E1410" s="799"/>
      <c r="F1410" s="525"/>
      <c r="G1410" s="799"/>
    </row>
    <row r="1411" spans="1:7">
      <c r="A1411" s="799"/>
      <c r="B1411" s="800"/>
      <c r="C1411" s="799"/>
      <c r="D1411" s="801"/>
      <c r="E1411" s="799"/>
      <c r="F1411" s="525"/>
      <c r="G1411" s="799"/>
    </row>
    <row r="1412" spans="1:7">
      <c r="A1412" s="799"/>
      <c r="B1412" s="800"/>
      <c r="C1412" s="799"/>
      <c r="D1412" s="801"/>
      <c r="E1412" s="799"/>
      <c r="F1412" s="525"/>
      <c r="G1412" s="799"/>
    </row>
    <row r="1413" spans="1:7">
      <c r="A1413" s="799"/>
      <c r="B1413" s="800"/>
      <c r="C1413" s="799"/>
      <c r="D1413" s="801"/>
      <c r="E1413" s="799"/>
      <c r="F1413" s="525"/>
      <c r="G1413" s="799"/>
    </row>
    <row r="1414" spans="1:7">
      <c r="A1414" s="799"/>
      <c r="B1414" s="800"/>
      <c r="C1414" s="799"/>
      <c r="D1414" s="801"/>
      <c r="E1414" s="799"/>
      <c r="F1414" s="525"/>
      <c r="G1414" s="799"/>
    </row>
    <row r="1415" spans="1:7">
      <c r="A1415" s="799"/>
      <c r="B1415" s="800"/>
      <c r="C1415" s="799"/>
      <c r="D1415" s="801"/>
      <c r="E1415" s="799"/>
      <c r="F1415" s="525"/>
      <c r="G1415" s="799"/>
    </row>
    <row r="1416" spans="1:7">
      <c r="A1416" s="799"/>
      <c r="B1416" s="800"/>
      <c r="C1416" s="799"/>
      <c r="D1416" s="801"/>
      <c r="E1416" s="799"/>
      <c r="F1416" s="525"/>
      <c r="G1416" s="799"/>
    </row>
    <row r="1417" spans="1:7">
      <c r="A1417" s="799"/>
      <c r="B1417" s="800"/>
      <c r="C1417" s="799"/>
      <c r="D1417" s="801"/>
      <c r="E1417" s="799"/>
      <c r="F1417" s="525"/>
      <c r="G1417" s="799"/>
    </row>
    <row r="1418" spans="1:7">
      <c r="A1418" s="799"/>
      <c r="B1418" s="800"/>
      <c r="C1418" s="799"/>
      <c r="D1418" s="801"/>
      <c r="E1418" s="799"/>
      <c r="F1418" s="525"/>
      <c r="G1418" s="799"/>
    </row>
    <row r="1419" spans="1:7">
      <c r="A1419" s="799"/>
      <c r="B1419" s="800"/>
      <c r="C1419" s="799"/>
      <c r="D1419" s="801"/>
      <c r="E1419" s="799"/>
      <c r="F1419" s="525"/>
      <c r="G1419" s="799"/>
    </row>
    <row r="1420" spans="1:7">
      <c r="A1420" s="799"/>
      <c r="B1420" s="800"/>
      <c r="C1420" s="799"/>
      <c r="D1420" s="801"/>
      <c r="E1420" s="799"/>
      <c r="F1420" s="525"/>
      <c r="G1420" s="799"/>
    </row>
    <row r="1421" spans="1:7">
      <c r="A1421" s="799"/>
      <c r="B1421" s="800"/>
      <c r="C1421" s="799"/>
      <c r="D1421" s="801"/>
      <c r="E1421" s="799"/>
      <c r="F1421" s="525"/>
      <c r="G1421" s="799"/>
    </row>
    <row r="1422" spans="1:7">
      <c r="A1422" s="799"/>
      <c r="B1422" s="800"/>
      <c r="C1422" s="799"/>
      <c r="D1422" s="801"/>
      <c r="E1422" s="799"/>
      <c r="F1422" s="525"/>
      <c r="G1422" s="799"/>
    </row>
    <row r="1423" spans="1:7">
      <c r="A1423" s="799"/>
      <c r="B1423" s="800"/>
      <c r="C1423" s="799"/>
      <c r="D1423" s="801"/>
      <c r="E1423" s="799"/>
      <c r="F1423" s="525"/>
      <c r="G1423" s="799"/>
    </row>
    <row r="1424" spans="1:7">
      <c r="A1424" s="799"/>
      <c r="B1424" s="800"/>
      <c r="C1424" s="799"/>
      <c r="D1424" s="801"/>
      <c r="E1424" s="799"/>
      <c r="F1424" s="525"/>
      <c r="G1424" s="799"/>
    </row>
    <row r="1425" spans="1:7">
      <c r="A1425" s="799"/>
      <c r="B1425" s="800"/>
      <c r="C1425" s="799"/>
      <c r="D1425" s="801"/>
      <c r="E1425" s="799"/>
      <c r="F1425" s="525"/>
      <c r="G1425" s="799"/>
    </row>
    <row r="1426" spans="1:7">
      <c r="A1426" s="799"/>
      <c r="B1426" s="800"/>
      <c r="C1426" s="799"/>
      <c r="D1426" s="801"/>
      <c r="E1426" s="799"/>
      <c r="F1426" s="525"/>
      <c r="G1426" s="799"/>
    </row>
    <row r="1427" spans="1:7">
      <c r="A1427" s="799"/>
      <c r="B1427" s="800"/>
      <c r="C1427" s="799"/>
      <c r="D1427" s="801"/>
      <c r="E1427" s="799"/>
      <c r="F1427" s="525"/>
      <c r="G1427" s="799"/>
    </row>
    <row r="1428" spans="1:7">
      <c r="A1428" s="799"/>
      <c r="B1428" s="800"/>
      <c r="C1428" s="799"/>
      <c r="D1428" s="801"/>
      <c r="E1428" s="799"/>
      <c r="F1428" s="525"/>
      <c r="G1428" s="799"/>
    </row>
    <row r="1429" spans="1:7">
      <c r="A1429" s="799"/>
      <c r="B1429" s="800"/>
      <c r="C1429" s="799"/>
      <c r="D1429" s="801"/>
      <c r="E1429" s="799"/>
      <c r="F1429" s="525"/>
      <c r="G1429" s="799"/>
    </row>
    <row r="1430" spans="1:7">
      <c r="A1430" s="799"/>
      <c r="B1430" s="800"/>
      <c r="C1430" s="799"/>
      <c r="D1430" s="801"/>
      <c r="E1430" s="799"/>
      <c r="F1430" s="525"/>
      <c r="G1430" s="799"/>
    </row>
    <row r="1431" spans="1:7">
      <c r="A1431" s="799"/>
      <c r="B1431" s="800"/>
      <c r="C1431" s="799"/>
      <c r="D1431" s="801"/>
      <c r="E1431" s="799"/>
      <c r="F1431" s="525"/>
      <c r="G1431" s="799"/>
    </row>
    <row r="1432" spans="1:7">
      <c r="A1432" s="799"/>
      <c r="B1432" s="800"/>
      <c r="C1432" s="799"/>
      <c r="D1432" s="801"/>
      <c r="E1432" s="799"/>
      <c r="F1432" s="525"/>
      <c r="G1432" s="799"/>
    </row>
    <row r="1433" spans="1:7">
      <c r="A1433" s="799"/>
      <c r="B1433" s="800"/>
      <c r="C1433" s="799"/>
      <c r="D1433" s="801"/>
      <c r="E1433" s="799"/>
      <c r="F1433" s="525"/>
      <c r="G1433" s="799"/>
    </row>
    <row r="1434" spans="1:7">
      <c r="A1434" s="799"/>
      <c r="B1434" s="800"/>
      <c r="C1434" s="799"/>
      <c r="D1434" s="801"/>
      <c r="E1434" s="799"/>
      <c r="F1434" s="525"/>
      <c r="G1434" s="799"/>
    </row>
    <row r="1435" spans="1:7">
      <c r="A1435" s="799"/>
      <c r="B1435" s="800"/>
      <c r="C1435" s="799"/>
      <c r="D1435" s="801"/>
      <c r="E1435" s="799"/>
      <c r="F1435" s="525"/>
      <c r="G1435" s="799"/>
    </row>
    <row r="1436" spans="1:7">
      <c r="A1436" s="799"/>
      <c r="B1436" s="800"/>
      <c r="C1436" s="799"/>
      <c r="D1436" s="801"/>
      <c r="E1436" s="799"/>
      <c r="F1436" s="525"/>
      <c r="G1436" s="799"/>
    </row>
    <row r="1437" spans="1:7">
      <c r="A1437" s="799"/>
      <c r="B1437" s="800"/>
      <c r="C1437" s="799"/>
      <c r="D1437" s="801"/>
      <c r="E1437" s="799"/>
      <c r="F1437" s="525"/>
      <c r="G1437" s="799"/>
    </row>
    <row r="1438" spans="1:7">
      <c r="A1438" s="799"/>
      <c r="B1438" s="800"/>
      <c r="C1438" s="799"/>
      <c r="D1438" s="801"/>
      <c r="E1438" s="799"/>
      <c r="F1438" s="525"/>
      <c r="G1438" s="799"/>
    </row>
    <row r="1439" spans="1:7">
      <c r="A1439" s="799"/>
      <c r="B1439" s="800"/>
      <c r="C1439" s="799"/>
      <c r="D1439" s="801"/>
      <c r="E1439" s="799"/>
      <c r="F1439" s="525"/>
      <c r="G1439" s="799"/>
    </row>
    <row r="1440" spans="1:7">
      <c r="A1440" s="799"/>
      <c r="B1440" s="800"/>
      <c r="C1440" s="799"/>
      <c r="D1440" s="801"/>
      <c r="E1440" s="799"/>
      <c r="F1440" s="525"/>
      <c r="G1440" s="799"/>
    </row>
    <row r="1441" spans="1:7">
      <c r="A1441" s="799"/>
      <c r="B1441" s="800"/>
      <c r="C1441" s="799"/>
      <c r="D1441" s="801"/>
      <c r="E1441" s="799"/>
      <c r="F1441" s="525"/>
      <c r="G1441" s="799"/>
    </row>
    <row r="1442" spans="1:7">
      <c r="A1442" s="799"/>
      <c r="B1442" s="800"/>
      <c r="C1442" s="799"/>
      <c r="D1442" s="801"/>
      <c r="E1442" s="799"/>
      <c r="F1442" s="525"/>
      <c r="G1442" s="799"/>
    </row>
    <row r="1443" spans="1:7">
      <c r="A1443" s="799"/>
      <c r="B1443" s="800"/>
      <c r="C1443" s="799"/>
      <c r="D1443" s="801"/>
      <c r="E1443" s="799"/>
      <c r="F1443" s="525"/>
      <c r="G1443" s="799"/>
    </row>
    <row r="1444" spans="1:7">
      <c r="A1444" s="799"/>
      <c r="B1444" s="800"/>
      <c r="C1444" s="799"/>
      <c r="D1444" s="801"/>
      <c r="E1444" s="799"/>
      <c r="F1444" s="525"/>
      <c r="G1444" s="799"/>
    </row>
    <row r="1445" spans="1:7">
      <c r="A1445" s="799"/>
      <c r="B1445" s="800"/>
      <c r="C1445" s="799"/>
      <c r="D1445" s="801"/>
      <c r="E1445" s="799"/>
      <c r="F1445" s="525"/>
      <c r="G1445" s="799"/>
    </row>
    <row r="1446" spans="1:7">
      <c r="A1446" s="799"/>
      <c r="B1446" s="800"/>
      <c r="C1446" s="799"/>
      <c r="D1446" s="801"/>
      <c r="E1446" s="799"/>
      <c r="F1446" s="525"/>
      <c r="G1446" s="799"/>
    </row>
    <row r="1447" spans="1:7">
      <c r="A1447" s="799"/>
      <c r="B1447" s="800"/>
      <c r="C1447" s="799"/>
      <c r="D1447" s="801"/>
      <c r="E1447" s="799"/>
      <c r="F1447" s="525"/>
      <c r="G1447" s="799"/>
    </row>
    <row r="1448" spans="1:7">
      <c r="A1448" s="799"/>
      <c r="B1448" s="800"/>
      <c r="C1448" s="799"/>
      <c r="D1448" s="801"/>
      <c r="E1448" s="799"/>
      <c r="F1448" s="525"/>
      <c r="G1448" s="799"/>
    </row>
    <row r="1449" spans="1:7">
      <c r="A1449" s="799"/>
      <c r="B1449" s="800"/>
      <c r="C1449" s="799"/>
      <c r="D1449" s="801"/>
      <c r="E1449" s="799"/>
      <c r="F1449" s="525"/>
      <c r="G1449" s="799"/>
    </row>
    <row r="1450" spans="1:7">
      <c r="A1450" s="799"/>
      <c r="B1450" s="800"/>
      <c r="C1450" s="799"/>
      <c r="D1450" s="801"/>
      <c r="E1450" s="799"/>
      <c r="F1450" s="525"/>
      <c r="G1450" s="799"/>
    </row>
    <row r="1451" spans="1:7">
      <c r="A1451" s="799"/>
      <c r="B1451" s="800"/>
      <c r="C1451" s="799"/>
      <c r="D1451" s="801"/>
      <c r="E1451" s="799"/>
      <c r="F1451" s="525"/>
      <c r="G1451" s="799"/>
    </row>
    <row r="1452" spans="1:7">
      <c r="A1452" s="799"/>
      <c r="B1452" s="800"/>
      <c r="C1452" s="799"/>
      <c r="D1452" s="801"/>
      <c r="E1452" s="799"/>
      <c r="F1452" s="525"/>
      <c r="G1452" s="799"/>
    </row>
    <row r="1453" spans="1:7">
      <c r="A1453" s="799"/>
      <c r="B1453" s="800"/>
      <c r="C1453" s="799"/>
      <c r="D1453" s="801"/>
      <c r="E1453" s="799"/>
      <c r="F1453" s="525"/>
      <c r="G1453" s="799"/>
    </row>
    <row r="1454" spans="1:7">
      <c r="A1454" s="799"/>
      <c r="B1454" s="800"/>
      <c r="C1454" s="799"/>
      <c r="D1454" s="801"/>
      <c r="E1454" s="799"/>
      <c r="F1454" s="525"/>
      <c r="G1454" s="799"/>
    </row>
    <row r="1455" spans="1:7">
      <c r="A1455" s="799"/>
      <c r="B1455" s="800"/>
      <c r="C1455" s="799"/>
      <c r="D1455" s="801"/>
      <c r="E1455" s="799"/>
      <c r="F1455" s="525"/>
      <c r="G1455" s="799"/>
    </row>
    <row r="1456" spans="1:7">
      <c r="A1456" s="799"/>
      <c r="B1456" s="800"/>
      <c r="C1456" s="799"/>
      <c r="D1456" s="801"/>
      <c r="E1456" s="799"/>
      <c r="F1456" s="525"/>
      <c r="G1456" s="799"/>
    </row>
    <row r="1457" spans="1:7">
      <c r="A1457" s="799"/>
      <c r="B1457" s="800"/>
      <c r="C1457" s="799"/>
      <c r="D1457" s="801"/>
      <c r="E1457" s="799"/>
      <c r="F1457" s="525"/>
      <c r="G1457" s="799"/>
    </row>
    <row r="1458" spans="1:7">
      <c r="A1458" s="799"/>
      <c r="B1458" s="800"/>
      <c r="C1458" s="799"/>
      <c r="D1458" s="801"/>
      <c r="E1458" s="799"/>
      <c r="F1458" s="525"/>
      <c r="G1458" s="799"/>
    </row>
    <row r="1459" spans="1:7">
      <c r="A1459" s="799"/>
      <c r="B1459" s="800"/>
      <c r="C1459" s="799"/>
      <c r="D1459" s="801"/>
      <c r="E1459" s="799"/>
      <c r="F1459" s="525"/>
      <c r="G1459" s="799"/>
    </row>
    <row r="1460" spans="1:7">
      <c r="A1460" s="799"/>
      <c r="B1460" s="800"/>
      <c r="C1460" s="799"/>
      <c r="D1460" s="801"/>
      <c r="E1460" s="799"/>
      <c r="F1460" s="525"/>
      <c r="G1460" s="799"/>
    </row>
    <row r="1461" spans="1:7">
      <c r="A1461" s="799"/>
      <c r="B1461" s="800"/>
      <c r="C1461" s="799"/>
      <c r="D1461" s="801"/>
      <c r="E1461" s="799"/>
      <c r="F1461" s="525"/>
      <c r="G1461" s="799"/>
    </row>
    <row r="1462" spans="1:7">
      <c r="A1462" s="799"/>
      <c r="B1462" s="800"/>
      <c r="C1462" s="799"/>
      <c r="D1462" s="801"/>
      <c r="E1462" s="799"/>
      <c r="F1462" s="525"/>
      <c r="G1462" s="799"/>
    </row>
    <row r="1463" spans="1:7">
      <c r="A1463" s="799"/>
      <c r="B1463" s="800"/>
      <c r="C1463" s="799"/>
      <c r="D1463" s="801"/>
      <c r="E1463" s="799"/>
      <c r="F1463" s="525"/>
      <c r="G1463" s="799"/>
    </row>
    <row r="1464" spans="1:7">
      <c r="A1464" s="799"/>
      <c r="B1464" s="800"/>
      <c r="C1464" s="799"/>
      <c r="D1464" s="801"/>
      <c r="E1464" s="799"/>
      <c r="F1464" s="525"/>
      <c r="G1464" s="799"/>
    </row>
    <row r="1465" spans="1:7">
      <c r="A1465" s="799"/>
      <c r="B1465" s="800"/>
      <c r="C1465" s="799"/>
      <c r="D1465" s="801"/>
      <c r="E1465" s="799"/>
      <c r="F1465" s="525"/>
      <c r="G1465" s="799"/>
    </row>
    <row r="1466" spans="1:7">
      <c r="A1466" s="799"/>
      <c r="B1466" s="800"/>
      <c r="C1466" s="799"/>
      <c r="D1466" s="801"/>
      <c r="E1466" s="799"/>
      <c r="F1466" s="525"/>
      <c r="G1466" s="799"/>
    </row>
    <row r="1467" spans="1:7">
      <c r="A1467" s="799"/>
      <c r="B1467" s="800"/>
      <c r="C1467" s="799"/>
      <c r="D1467" s="801"/>
      <c r="E1467" s="799"/>
      <c r="F1467" s="525"/>
      <c r="G1467" s="799"/>
    </row>
    <row r="1468" spans="1:7">
      <c r="A1468" s="799"/>
      <c r="B1468" s="800"/>
      <c r="C1468" s="799"/>
      <c r="D1468" s="801"/>
      <c r="E1468" s="799"/>
      <c r="F1468" s="525"/>
      <c r="G1468" s="799"/>
    </row>
    <row r="1469" spans="1:7">
      <c r="A1469" s="799"/>
      <c r="B1469" s="800"/>
      <c r="C1469" s="799"/>
      <c r="D1469" s="801"/>
      <c r="E1469" s="799"/>
      <c r="F1469" s="525"/>
      <c r="G1469" s="799"/>
    </row>
    <row r="1470" spans="1:7">
      <c r="A1470" s="799"/>
      <c r="B1470" s="800"/>
      <c r="C1470" s="799"/>
      <c r="D1470" s="801"/>
      <c r="E1470" s="799"/>
      <c r="F1470" s="525"/>
      <c r="G1470" s="799"/>
    </row>
    <row r="1471" spans="1:7">
      <c r="A1471" s="799"/>
      <c r="B1471" s="800"/>
      <c r="C1471" s="799"/>
      <c r="D1471" s="801"/>
      <c r="E1471" s="799"/>
      <c r="F1471" s="525"/>
      <c r="G1471" s="799"/>
    </row>
    <row r="1472" spans="1:7">
      <c r="A1472" s="799"/>
      <c r="B1472" s="800"/>
      <c r="C1472" s="799"/>
      <c r="D1472" s="801"/>
      <c r="E1472" s="799"/>
      <c r="F1472" s="525"/>
      <c r="G1472" s="799"/>
    </row>
    <row r="1473" spans="1:7">
      <c r="A1473" s="799"/>
      <c r="B1473" s="800"/>
      <c r="C1473" s="799"/>
      <c r="D1473" s="801"/>
      <c r="E1473" s="799"/>
      <c r="F1473" s="525"/>
      <c r="G1473" s="799"/>
    </row>
    <row r="1474" spans="1:7">
      <c r="A1474" s="799"/>
      <c r="B1474" s="800"/>
      <c r="C1474" s="799"/>
      <c r="D1474" s="801"/>
      <c r="E1474" s="799"/>
      <c r="F1474" s="525"/>
      <c r="G1474" s="799"/>
    </row>
    <row r="1475" spans="1:7">
      <c r="A1475" s="799"/>
      <c r="B1475" s="800"/>
      <c r="C1475" s="799"/>
      <c r="D1475" s="801"/>
      <c r="E1475" s="799"/>
      <c r="F1475" s="525"/>
      <c r="G1475" s="799"/>
    </row>
    <row r="1476" spans="1:7">
      <c r="A1476" s="799"/>
      <c r="B1476" s="800"/>
      <c r="C1476" s="799"/>
      <c r="D1476" s="801"/>
      <c r="E1476" s="799"/>
      <c r="F1476" s="525"/>
      <c r="G1476" s="799"/>
    </row>
    <row r="1477" spans="1:7">
      <c r="A1477" s="799"/>
      <c r="B1477" s="800"/>
      <c r="C1477" s="799"/>
      <c r="D1477" s="801"/>
      <c r="E1477" s="799"/>
      <c r="F1477" s="525"/>
      <c r="G1477" s="799"/>
    </row>
    <row r="1478" spans="1:7">
      <c r="A1478" s="799"/>
      <c r="B1478" s="800"/>
      <c r="C1478" s="799"/>
      <c r="D1478" s="801"/>
      <c r="E1478" s="799"/>
      <c r="F1478" s="525"/>
      <c r="G1478" s="799"/>
    </row>
    <row r="1479" spans="1:7">
      <c r="A1479" s="799"/>
      <c r="B1479" s="800"/>
      <c r="C1479" s="799"/>
      <c r="D1479" s="801"/>
      <c r="E1479" s="799"/>
      <c r="F1479" s="525"/>
      <c r="G1479" s="799"/>
    </row>
    <row r="1480" spans="1:7">
      <c r="A1480" s="799"/>
      <c r="B1480" s="800"/>
      <c r="C1480" s="799"/>
      <c r="D1480" s="801"/>
      <c r="E1480" s="799"/>
      <c r="F1480" s="525"/>
      <c r="G1480" s="799"/>
    </row>
    <row r="1481" spans="1:7">
      <c r="A1481" s="799"/>
      <c r="B1481" s="800"/>
      <c r="C1481" s="799"/>
      <c r="D1481" s="801"/>
      <c r="E1481" s="799"/>
      <c r="F1481" s="525"/>
      <c r="G1481" s="799"/>
    </row>
    <row r="1482" spans="1:7">
      <c r="A1482" s="799"/>
      <c r="B1482" s="800"/>
      <c r="C1482" s="799"/>
      <c r="D1482" s="801"/>
      <c r="E1482" s="799"/>
      <c r="F1482" s="525"/>
      <c r="G1482" s="799"/>
    </row>
    <row r="1483" spans="1:7">
      <c r="A1483" s="799"/>
      <c r="B1483" s="800"/>
      <c r="C1483" s="799"/>
      <c r="D1483" s="801"/>
      <c r="E1483" s="799"/>
      <c r="F1483" s="525"/>
      <c r="G1483" s="799"/>
    </row>
    <row r="1484" spans="1:7">
      <c r="A1484" s="799"/>
      <c r="B1484" s="800"/>
      <c r="C1484" s="799"/>
      <c r="D1484" s="801"/>
      <c r="E1484" s="799"/>
      <c r="F1484" s="525"/>
      <c r="G1484" s="799"/>
    </row>
    <row r="1485" spans="1:7">
      <c r="A1485" s="799"/>
      <c r="B1485" s="800"/>
      <c r="C1485" s="799"/>
      <c r="D1485" s="801"/>
      <c r="E1485" s="799"/>
      <c r="F1485" s="525"/>
      <c r="G1485" s="799"/>
    </row>
    <row r="1486" spans="1:7">
      <c r="A1486" s="799"/>
      <c r="B1486" s="800"/>
      <c r="C1486" s="799"/>
      <c r="D1486" s="801"/>
      <c r="E1486" s="799"/>
      <c r="F1486" s="525"/>
      <c r="G1486" s="799"/>
    </row>
    <row r="1487" spans="1:7">
      <c r="A1487" s="799"/>
      <c r="B1487" s="800"/>
      <c r="C1487" s="799"/>
      <c r="D1487" s="801"/>
      <c r="E1487" s="799"/>
      <c r="F1487" s="525"/>
      <c r="G1487" s="799"/>
    </row>
    <row r="1488" spans="1:7">
      <c r="A1488" s="799"/>
      <c r="B1488" s="800"/>
      <c r="C1488" s="799"/>
      <c r="D1488" s="801"/>
      <c r="E1488" s="799"/>
      <c r="F1488" s="525"/>
      <c r="G1488" s="799"/>
    </row>
    <row r="1489" spans="1:7">
      <c r="A1489" s="799"/>
      <c r="B1489" s="800"/>
      <c r="C1489" s="799"/>
      <c r="D1489" s="801"/>
      <c r="E1489" s="799"/>
      <c r="F1489" s="525"/>
      <c r="G1489" s="799"/>
    </row>
    <row r="1490" spans="1:7">
      <c r="A1490" s="799"/>
      <c r="B1490" s="800"/>
      <c r="C1490" s="799"/>
      <c r="D1490" s="801"/>
      <c r="E1490" s="799"/>
      <c r="F1490" s="525"/>
      <c r="G1490" s="799"/>
    </row>
    <row r="1491" spans="1:7">
      <c r="A1491" s="799"/>
      <c r="B1491" s="800"/>
      <c r="C1491" s="799"/>
      <c r="D1491" s="801"/>
      <c r="E1491" s="799"/>
      <c r="F1491" s="525"/>
      <c r="G1491" s="799"/>
    </row>
    <row r="1492" spans="1:7">
      <c r="A1492" s="799"/>
      <c r="B1492" s="800"/>
      <c r="C1492" s="799"/>
      <c r="D1492" s="801"/>
      <c r="E1492" s="799"/>
      <c r="F1492" s="525"/>
      <c r="G1492" s="799"/>
    </row>
    <row r="1493" spans="1:7">
      <c r="A1493" s="799"/>
      <c r="B1493" s="800"/>
      <c r="C1493" s="799"/>
      <c r="D1493" s="801"/>
      <c r="E1493" s="799"/>
      <c r="F1493" s="525"/>
      <c r="G1493" s="799"/>
    </row>
    <row r="1494" spans="1:7">
      <c r="A1494" s="799"/>
      <c r="B1494" s="800"/>
      <c r="C1494" s="799"/>
      <c r="D1494" s="801"/>
      <c r="E1494" s="799"/>
      <c r="F1494" s="525"/>
      <c r="G1494" s="799"/>
    </row>
    <row r="1495" spans="1:7">
      <c r="A1495" s="799"/>
      <c r="B1495" s="800"/>
      <c r="C1495" s="799"/>
      <c r="D1495" s="801"/>
      <c r="E1495" s="799"/>
      <c r="F1495" s="525"/>
      <c r="G1495" s="799"/>
    </row>
    <row r="1496" spans="1:7">
      <c r="A1496" s="799"/>
      <c r="B1496" s="800"/>
      <c r="C1496" s="799"/>
      <c r="D1496" s="801"/>
      <c r="E1496" s="799"/>
      <c r="F1496" s="525"/>
      <c r="G1496" s="799"/>
    </row>
    <row r="1497" spans="1:7">
      <c r="A1497" s="799"/>
      <c r="B1497" s="800"/>
      <c r="C1497" s="799"/>
      <c r="D1497" s="801"/>
      <c r="E1497" s="799"/>
      <c r="F1497" s="525"/>
      <c r="G1497" s="799"/>
    </row>
    <row r="1498" spans="1:7">
      <c r="A1498" s="799"/>
      <c r="B1498" s="800"/>
      <c r="C1498" s="799"/>
      <c r="D1498" s="801"/>
      <c r="E1498" s="799"/>
      <c r="F1498" s="525"/>
      <c r="G1498" s="799"/>
    </row>
    <row r="1499" spans="1:7">
      <c r="A1499" s="799"/>
      <c r="B1499" s="800"/>
      <c r="C1499" s="799"/>
      <c r="D1499" s="801"/>
      <c r="E1499" s="799"/>
      <c r="F1499" s="525"/>
      <c r="G1499" s="799"/>
    </row>
    <row r="1500" spans="1:7">
      <c r="A1500" s="799"/>
      <c r="B1500" s="800"/>
      <c r="C1500" s="799"/>
      <c r="D1500" s="801"/>
      <c r="E1500" s="799"/>
      <c r="F1500" s="525"/>
      <c r="G1500" s="799"/>
    </row>
    <row r="1501" spans="1:7">
      <c r="A1501" s="799"/>
      <c r="B1501" s="800"/>
      <c r="C1501" s="799"/>
      <c r="D1501" s="801"/>
      <c r="E1501" s="799"/>
      <c r="F1501" s="525"/>
      <c r="G1501" s="799"/>
    </row>
    <row r="1502" spans="1:7">
      <c r="A1502" s="799"/>
      <c r="B1502" s="800"/>
      <c r="C1502" s="799"/>
      <c r="D1502" s="801"/>
      <c r="E1502" s="799"/>
      <c r="F1502" s="525"/>
      <c r="G1502" s="799"/>
    </row>
    <row r="1503" spans="1:7">
      <c r="A1503" s="799"/>
      <c r="B1503" s="800"/>
      <c r="C1503" s="799"/>
      <c r="D1503" s="801"/>
      <c r="E1503" s="799"/>
      <c r="F1503" s="525"/>
      <c r="G1503" s="799"/>
    </row>
    <row r="1504" spans="1:7">
      <c r="A1504" s="799"/>
      <c r="B1504" s="800"/>
      <c r="C1504" s="799"/>
      <c r="D1504" s="801"/>
      <c r="E1504" s="799"/>
      <c r="F1504" s="525"/>
      <c r="G1504" s="799"/>
    </row>
    <row r="1505" spans="1:7">
      <c r="A1505" s="799"/>
      <c r="B1505" s="800"/>
      <c r="C1505" s="799"/>
      <c r="D1505" s="801"/>
      <c r="E1505" s="799"/>
      <c r="F1505" s="525"/>
      <c r="G1505" s="799"/>
    </row>
    <row r="1506" spans="1:7">
      <c r="A1506" s="799"/>
      <c r="B1506" s="800"/>
      <c r="C1506" s="799"/>
      <c r="D1506" s="801"/>
      <c r="E1506" s="799"/>
      <c r="F1506" s="525"/>
      <c r="G1506" s="799"/>
    </row>
    <row r="1507" spans="1:7">
      <c r="A1507" s="799"/>
      <c r="B1507" s="800"/>
      <c r="C1507" s="799"/>
      <c r="D1507" s="801"/>
      <c r="E1507" s="799"/>
      <c r="F1507" s="525"/>
      <c r="G1507" s="799"/>
    </row>
    <row r="1508" spans="1:7">
      <c r="A1508" s="799"/>
      <c r="B1508" s="800"/>
      <c r="C1508" s="799"/>
      <c r="D1508" s="801"/>
      <c r="E1508" s="799"/>
      <c r="F1508" s="525"/>
      <c r="G1508" s="799"/>
    </row>
    <row r="1509" spans="1:7">
      <c r="A1509" s="799"/>
      <c r="B1509" s="800"/>
      <c r="C1509" s="799"/>
      <c r="D1509" s="801"/>
      <c r="E1509" s="799"/>
      <c r="F1509" s="525"/>
      <c r="G1509" s="799"/>
    </row>
    <row r="1510" spans="1:7">
      <c r="A1510" s="799"/>
      <c r="B1510" s="800"/>
      <c r="C1510" s="799"/>
      <c r="D1510" s="801"/>
      <c r="E1510" s="799"/>
      <c r="F1510" s="525"/>
      <c r="G1510" s="799"/>
    </row>
    <row r="1511" spans="1:7">
      <c r="A1511" s="799"/>
      <c r="B1511" s="800"/>
      <c r="C1511" s="799"/>
      <c r="D1511" s="801"/>
      <c r="E1511" s="799"/>
      <c r="F1511" s="525"/>
      <c r="G1511" s="799"/>
    </row>
    <row r="1512" spans="1:7">
      <c r="A1512" s="799"/>
      <c r="B1512" s="800"/>
      <c r="C1512" s="799"/>
      <c r="D1512" s="801"/>
      <c r="E1512" s="799"/>
      <c r="F1512" s="525"/>
      <c r="G1512" s="799"/>
    </row>
    <row r="1513" spans="1:7">
      <c r="A1513" s="799"/>
      <c r="B1513" s="800"/>
      <c r="C1513" s="799"/>
      <c r="D1513" s="801"/>
      <c r="E1513" s="799"/>
      <c r="F1513" s="525"/>
      <c r="G1513" s="799"/>
    </row>
    <row r="1514" spans="1:7">
      <c r="A1514" s="799"/>
      <c r="B1514" s="800"/>
      <c r="C1514" s="799"/>
      <c r="D1514" s="801"/>
      <c r="E1514" s="799"/>
      <c r="F1514" s="525"/>
      <c r="G1514" s="799"/>
    </row>
    <row r="1515" spans="1:7">
      <c r="A1515" s="799"/>
      <c r="B1515" s="800"/>
      <c r="C1515" s="799"/>
      <c r="D1515" s="801"/>
      <c r="E1515" s="799"/>
      <c r="F1515" s="525"/>
      <c r="G1515" s="799"/>
    </row>
    <row r="1516" spans="1:7">
      <c r="A1516" s="799"/>
      <c r="B1516" s="800"/>
      <c r="C1516" s="799"/>
      <c r="D1516" s="801"/>
      <c r="E1516" s="799"/>
      <c r="F1516" s="525"/>
      <c r="G1516" s="799"/>
    </row>
    <row r="1517" spans="1:7">
      <c r="A1517" s="799"/>
      <c r="B1517" s="800"/>
      <c r="C1517" s="799"/>
      <c r="D1517" s="801"/>
      <c r="E1517" s="799"/>
      <c r="F1517" s="525"/>
      <c r="G1517" s="799"/>
    </row>
    <row r="1518" spans="1:7">
      <c r="A1518" s="799"/>
      <c r="B1518" s="800"/>
      <c r="C1518" s="799"/>
      <c r="D1518" s="801"/>
      <c r="E1518" s="799"/>
      <c r="F1518" s="525"/>
      <c r="G1518" s="799"/>
    </row>
    <row r="1519" spans="1:7">
      <c r="A1519" s="799"/>
      <c r="B1519" s="800"/>
      <c r="C1519" s="799"/>
      <c r="D1519" s="801"/>
      <c r="E1519" s="799"/>
      <c r="F1519" s="525"/>
      <c r="G1519" s="799"/>
    </row>
    <row r="1520" spans="1:7">
      <c r="A1520" s="799"/>
      <c r="B1520" s="800"/>
      <c r="C1520" s="799"/>
      <c r="D1520" s="801"/>
      <c r="E1520" s="799"/>
      <c r="F1520" s="525"/>
      <c r="G1520" s="799"/>
    </row>
    <row r="1521" spans="1:7">
      <c r="A1521" s="799"/>
      <c r="B1521" s="800"/>
      <c r="C1521" s="799"/>
      <c r="D1521" s="801"/>
      <c r="E1521" s="799"/>
      <c r="F1521" s="525"/>
      <c r="G1521" s="799"/>
    </row>
    <row r="1522" spans="1:7">
      <c r="A1522" s="799"/>
      <c r="B1522" s="800"/>
      <c r="C1522" s="799"/>
      <c r="D1522" s="801"/>
      <c r="E1522" s="799"/>
      <c r="F1522" s="525"/>
      <c r="G1522" s="799"/>
    </row>
    <row r="1523" spans="1:7">
      <c r="A1523" s="799"/>
      <c r="B1523" s="800"/>
      <c r="C1523" s="799"/>
      <c r="D1523" s="801"/>
      <c r="E1523" s="799"/>
      <c r="F1523" s="525"/>
      <c r="G1523" s="799"/>
    </row>
    <row r="1524" spans="1:7">
      <c r="A1524" s="799"/>
      <c r="B1524" s="800"/>
      <c r="C1524" s="799"/>
      <c r="D1524" s="801"/>
      <c r="E1524" s="799"/>
      <c r="F1524" s="525"/>
      <c r="G1524" s="799"/>
    </row>
    <row r="1525" spans="1:7">
      <c r="A1525" s="799"/>
      <c r="B1525" s="800"/>
      <c r="C1525" s="799"/>
      <c r="D1525" s="801"/>
      <c r="E1525" s="799"/>
      <c r="F1525" s="525"/>
      <c r="G1525" s="799"/>
    </row>
    <row r="1526" spans="1:7">
      <c r="A1526" s="799"/>
      <c r="B1526" s="800"/>
      <c r="C1526" s="799"/>
      <c r="D1526" s="801"/>
      <c r="E1526" s="799"/>
      <c r="F1526" s="525"/>
      <c r="G1526" s="799"/>
    </row>
    <row r="1527" spans="1:7">
      <c r="A1527" s="799"/>
      <c r="B1527" s="800"/>
      <c r="C1527" s="799"/>
      <c r="D1527" s="801"/>
      <c r="E1527" s="799"/>
      <c r="F1527" s="525"/>
      <c r="G1527" s="799"/>
    </row>
    <row r="1528" spans="1:7">
      <c r="A1528" s="799"/>
      <c r="B1528" s="800"/>
      <c r="C1528" s="799"/>
      <c r="D1528" s="801"/>
      <c r="E1528" s="799"/>
      <c r="F1528" s="525"/>
      <c r="G1528" s="799"/>
    </row>
    <row r="1529" spans="1:7">
      <c r="A1529" s="799"/>
      <c r="B1529" s="800"/>
      <c r="C1529" s="799"/>
      <c r="D1529" s="801"/>
      <c r="E1529" s="799"/>
      <c r="F1529" s="525"/>
      <c r="G1529" s="799"/>
    </row>
    <row r="1530" spans="1:7">
      <c r="A1530" s="799"/>
      <c r="B1530" s="800"/>
      <c r="C1530" s="799"/>
      <c r="D1530" s="801"/>
      <c r="E1530" s="799"/>
      <c r="F1530" s="525"/>
      <c r="G1530" s="799"/>
    </row>
    <row r="1531" spans="1:7">
      <c r="A1531" s="799"/>
      <c r="B1531" s="800"/>
      <c r="C1531" s="799"/>
      <c r="D1531" s="801"/>
      <c r="E1531" s="799"/>
      <c r="F1531" s="525"/>
      <c r="G1531" s="799"/>
    </row>
    <row r="1532" spans="1:7">
      <c r="A1532" s="799"/>
      <c r="B1532" s="800"/>
      <c r="C1532" s="799"/>
      <c r="D1532" s="801"/>
      <c r="E1532" s="799"/>
      <c r="F1532" s="525"/>
      <c r="G1532" s="799"/>
    </row>
    <row r="1533" spans="1:7">
      <c r="A1533" s="799"/>
      <c r="B1533" s="800"/>
      <c r="C1533" s="799"/>
      <c r="D1533" s="801"/>
      <c r="E1533" s="799"/>
      <c r="F1533" s="525"/>
      <c r="G1533" s="799"/>
    </row>
    <row r="1534" spans="1:7">
      <c r="A1534" s="799"/>
      <c r="B1534" s="800"/>
      <c r="C1534" s="799"/>
      <c r="D1534" s="801"/>
      <c r="E1534" s="799"/>
      <c r="F1534" s="525"/>
      <c r="G1534" s="799"/>
    </row>
    <row r="1535" spans="1:7">
      <c r="A1535" s="799"/>
      <c r="B1535" s="800"/>
      <c r="C1535" s="799"/>
      <c r="D1535" s="801"/>
      <c r="E1535" s="799"/>
      <c r="F1535" s="525"/>
      <c r="G1535" s="799"/>
    </row>
    <row r="1536" spans="1:7">
      <c r="A1536" s="799"/>
      <c r="B1536" s="800"/>
      <c r="C1536" s="799"/>
      <c r="D1536" s="801"/>
      <c r="E1536" s="799"/>
      <c r="F1536" s="525"/>
      <c r="G1536" s="799"/>
    </row>
    <row r="1537" spans="1:7">
      <c r="A1537" s="799"/>
      <c r="B1537" s="800"/>
      <c r="C1537" s="799"/>
      <c r="D1537" s="801"/>
      <c r="E1537" s="799"/>
      <c r="F1537" s="525"/>
      <c r="G1537" s="799"/>
    </row>
    <row r="1538" spans="1:7">
      <c r="A1538" s="799"/>
      <c r="B1538" s="800"/>
      <c r="C1538" s="799"/>
      <c r="D1538" s="801"/>
      <c r="E1538" s="799"/>
      <c r="F1538" s="525"/>
      <c r="G1538" s="799"/>
    </row>
    <row r="1539" spans="1:7">
      <c r="A1539" s="799"/>
      <c r="B1539" s="800"/>
      <c r="C1539" s="799"/>
      <c r="D1539" s="801"/>
      <c r="E1539" s="799"/>
      <c r="F1539" s="525"/>
      <c r="G1539" s="799"/>
    </row>
    <row r="1540" spans="1:7">
      <c r="A1540" s="799"/>
      <c r="B1540" s="800"/>
      <c r="C1540" s="799"/>
      <c r="D1540" s="801"/>
      <c r="E1540" s="799"/>
      <c r="F1540" s="525"/>
      <c r="G1540" s="799"/>
    </row>
    <row r="1541" spans="1:7">
      <c r="A1541" s="799"/>
      <c r="B1541" s="800"/>
      <c r="C1541" s="799"/>
      <c r="D1541" s="801"/>
      <c r="E1541" s="799"/>
      <c r="F1541" s="525"/>
      <c r="G1541" s="799"/>
    </row>
    <row r="1542" spans="1:7">
      <c r="A1542" s="799"/>
      <c r="B1542" s="800"/>
      <c r="C1542" s="799"/>
      <c r="D1542" s="801"/>
      <c r="E1542" s="799"/>
      <c r="F1542" s="525"/>
      <c r="G1542" s="799"/>
    </row>
    <row r="1543" spans="1:7">
      <c r="A1543" s="799"/>
      <c r="B1543" s="800"/>
      <c r="C1543" s="799"/>
      <c r="D1543" s="801"/>
      <c r="E1543" s="799"/>
      <c r="F1543" s="525"/>
      <c r="G1543" s="799"/>
    </row>
    <row r="1544" spans="1:7">
      <c r="A1544" s="799"/>
      <c r="B1544" s="800"/>
      <c r="C1544" s="799"/>
      <c r="D1544" s="801"/>
      <c r="E1544" s="799"/>
      <c r="F1544" s="525"/>
      <c r="G1544" s="799"/>
    </row>
    <row r="1545" spans="1:7">
      <c r="A1545" s="799"/>
      <c r="B1545" s="800"/>
      <c r="C1545" s="799"/>
      <c r="D1545" s="801"/>
      <c r="E1545" s="799"/>
      <c r="F1545" s="525"/>
      <c r="G1545" s="799"/>
    </row>
    <row r="1546" spans="1:7">
      <c r="A1546" s="799"/>
      <c r="B1546" s="800"/>
      <c r="C1546" s="799"/>
      <c r="D1546" s="801"/>
      <c r="E1546" s="799"/>
      <c r="F1546" s="525"/>
      <c r="G1546" s="799"/>
    </row>
    <row r="1547" spans="1:7">
      <c r="A1547" s="799"/>
      <c r="B1547" s="800"/>
      <c r="C1547" s="799"/>
      <c r="D1547" s="801"/>
      <c r="E1547" s="799"/>
      <c r="F1547" s="525"/>
      <c r="G1547" s="799"/>
    </row>
    <row r="1548" spans="1:7">
      <c r="A1548" s="799"/>
      <c r="B1548" s="800"/>
      <c r="C1548" s="799"/>
      <c r="D1548" s="801"/>
      <c r="E1548" s="799"/>
      <c r="F1548" s="525"/>
      <c r="G1548" s="799"/>
    </row>
    <row r="1549" spans="1:7">
      <c r="A1549" s="799"/>
      <c r="B1549" s="800"/>
      <c r="C1549" s="799"/>
      <c r="D1549" s="801"/>
      <c r="E1549" s="799"/>
      <c r="F1549" s="525"/>
      <c r="G1549" s="799"/>
    </row>
    <row r="1550" spans="1:7">
      <c r="A1550" s="799"/>
      <c r="B1550" s="800"/>
      <c r="C1550" s="799"/>
      <c r="D1550" s="801"/>
      <c r="E1550" s="799"/>
      <c r="F1550" s="525"/>
      <c r="G1550" s="799"/>
    </row>
    <row r="1551" spans="1:7">
      <c r="A1551" s="799"/>
      <c r="B1551" s="800"/>
      <c r="C1551" s="799"/>
      <c r="D1551" s="801"/>
      <c r="E1551" s="799"/>
      <c r="F1551" s="525"/>
      <c r="G1551" s="799"/>
    </row>
    <row r="1552" spans="1:7">
      <c r="A1552" s="799"/>
      <c r="B1552" s="800"/>
      <c r="C1552" s="799"/>
      <c r="D1552" s="801"/>
      <c r="E1552" s="799"/>
      <c r="F1552" s="525"/>
      <c r="G1552" s="799"/>
    </row>
    <row r="1553" spans="1:7">
      <c r="A1553" s="799"/>
      <c r="B1553" s="800"/>
      <c r="C1553" s="799"/>
      <c r="D1553" s="801"/>
      <c r="E1553" s="799"/>
      <c r="F1553" s="525"/>
      <c r="G1553" s="799"/>
    </row>
    <row r="1554" spans="1:7">
      <c r="A1554" s="799"/>
      <c r="B1554" s="800"/>
      <c r="C1554" s="799"/>
      <c r="D1554" s="801"/>
      <c r="E1554" s="799"/>
      <c r="F1554" s="525"/>
      <c r="G1554" s="799"/>
    </row>
    <row r="1555" spans="1:7">
      <c r="A1555" s="799"/>
      <c r="B1555" s="800"/>
      <c r="C1555" s="799"/>
      <c r="D1555" s="801"/>
      <c r="E1555" s="799"/>
      <c r="F1555" s="525"/>
      <c r="G1555" s="799"/>
    </row>
    <row r="1556" spans="1:7">
      <c r="A1556" s="799"/>
      <c r="B1556" s="800"/>
      <c r="C1556" s="799"/>
      <c r="D1556" s="801"/>
      <c r="E1556" s="799"/>
      <c r="F1556" s="525"/>
      <c r="G1556" s="799"/>
    </row>
    <row r="1557" spans="1:7">
      <c r="A1557" s="799"/>
      <c r="B1557" s="800"/>
      <c r="C1557" s="799"/>
      <c r="D1557" s="801"/>
      <c r="E1557" s="799"/>
      <c r="F1557" s="525"/>
      <c r="G1557" s="799"/>
    </row>
    <row r="1558" spans="1:7">
      <c r="A1558" s="799"/>
      <c r="B1558" s="800"/>
      <c r="C1558" s="799"/>
      <c r="D1558" s="801"/>
      <c r="E1558" s="799"/>
      <c r="F1558" s="525"/>
      <c r="G1558" s="799"/>
    </row>
    <row r="1559" spans="1:7">
      <c r="A1559" s="799"/>
      <c r="B1559" s="800"/>
      <c r="C1559" s="799"/>
      <c r="D1559" s="801"/>
      <c r="E1559" s="799"/>
      <c r="F1559" s="525"/>
      <c r="G1559" s="799"/>
    </row>
    <row r="1560" spans="1:7">
      <c r="A1560" s="799"/>
      <c r="B1560" s="800"/>
      <c r="C1560" s="799"/>
      <c r="D1560" s="801"/>
      <c r="E1560" s="799"/>
      <c r="F1560" s="525"/>
      <c r="G1560" s="799"/>
    </row>
    <row r="1561" spans="1:7">
      <c r="A1561" s="799"/>
      <c r="B1561" s="800"/>
      <c r="C1561" s="799"/>
      <c r="D1561" s="801"/>
      <c r="E1561" s="799"/>
      <c r="F1561" s="525"/>
      <c r="G1561" s="799"/>
    </row>
    <row r="1562" spans="1:7">
      <c r="A1562" s="799"/>
      <c r="B1562" s="800"/>
      <c r="C1562" s="799"/>
      <c r="D1562" s="801"/>
      <c r="E1562" s="799"/>
      <c r="F1562" s="525"/>
      <c r="G1562" s="799"/>
    </row>
    <row r="1563" spans="1:7">
      <c r="A1563" s="799"/>
      <c r="B1563" s="800"/>
      <c r="C1563" s="799"/>
      <c r="D1563" s="801"/>
      <c r="E1563" s="799"/>
      <c r="F1563" s="525"/>
      <c r="G1563" s="799"/>
    </row>
    <row r="1564" spans="1:7">
      <c r="A1564" s="799"/>
      <c r="B1564" s="800"/>
      <c r="C1564" s="799"/>
      <c r="D1564" s="801"/>
      <c r="E1564" s="799"/>
      <c r="F1564" s="525"/>
      <c r="G1564" s="799"/>
    </row>
    <row r="1565" spans="1:7">
      <c r="A1565" s="799"/>
      <c r="B1565" s="800"/>
      <c r="C1565" s="799"/>
      <c r="D1565" s="801"/>
      <c r="E1565" s="799"/>
      <c r="F1565" s="525"/>
      <c r="G1565" s="799"/>
    </row>
    <row r="1566" spans="1:7">
      <c r="A1566" s="799"/>
      <c r="B1566" s="800"/>
      <c r="C1566" s="799"/>
      <c r="D1566" s="801"/>
      <c r="E1566" s="799"/>
      <c r="F1566" s="525"/>
      <c r="G1566" s="799"/>
    </row>
    <row r="1567" spans="1:7">
      <c r="A1567" s="799"/>
      <c r="B1567" s="800"/>
      <c r="C1567" s="799"/>
      <c r="D1567" s="801"/>
      <c r="E1567" s="799"/>
      <c r="F1567" s="525"/>
      <c r="G1567" s="799"/>
    </row>
    <row r="1568" spans="1:7">
      <c r="A1568" s="799"/>
      <c r="B1568" s="800"/>
      <c r="C1568" s="799"/>
      <c r="D1568" s="801"/>
      <c r="E1568" s="799"/>
      <c r="F1568" s="525"/>
      <c r="G1568" s="799"/>
    </row>
    <row r="1569" spans="1:7">
      <c r="A1569" s="799"/>
      <c r="B1569" s="800"/>
      <c r="C1569" s="799"/>
      <c r="D1569" s="801"/>
      <c r="E1569" s="799"/>
      <c r="F1569" s="525"/>
      <c r="G1569" s="799"/>
    </row>
    <row r="1570" spans="1:7">
      <c r="A1570" s="799"/>
      <c r="B1570" s="800"/>
      <c r="C1570" s="799"/>
      <c r="D1570" s="801"/>
      <c r="E1570" s="799"/>
      <c r="F1570" s="525"/>
      <c r="G1570" s="799"/>
    </row>
    <row r="1571" spans="1:7">
      <c r="A1571" s="799"/>
      <c r="B1571" s="800"/>
      <c r="C1571" s="799"/>
      <c r="D1571" s="801"/>
      <c r="E1571" s="799"/>
      <c r="F1571" s="525"/>
      <c r="G1571" s="799"/>
    </row>
    <row r="1572" spans="1:7">
      <c r="A1572" s="799"/>
      <c r="B1572" s="800"/>
      <c r="C1572" s="799"/>
      <c r="D1572" s="801"/>
      <c r="E1572" s="799"/>
      <c r="F1572" s="525"/>
      <c r="G1572" s="799"/>
    </row>
    <row r="1573" spans="1:7">
      <c r="A1573" s="799"/>
      <c r="B1573" s="800"/>
      <c r="C1573" s="799"/>
      <c r="D1573" s="801"/>
      <c r="E1573" s="799"/>
      <c r="F1573" s="525"/>
      <c r="G1573" s="799"/>
    </row>
    <row r="1574" spans="1:7">
      <c r="A1574" s="799"/>
      <c r="B1574" s="800"/>
      <c r="C1574" s="799"/>
      <c r="D1574" s="801"/>
      <c r="E1574" s="799"/>
      <c r="F1574" s="525"/>
      <c r="G1574" s="799"/>
    </row>
    <row r="1575" spans="1:7">
      <c r="A1575" s="799"/>
      <c r="B1575" s="800"/>
      <c r="C1575" s="799"/>
      <c r="D1575" s="801"/>
      <c r="E1575" s="799"/>
      <c r="F1575" s="525"/>
      <c r="G1575" s="799"/>
    </row>
    <row r="1576" spans="1:7">
      <c r="A1576" s="799"/>
      <c r="B1576" s="800"/>
      <c r="C1576" s="799"/>
      <c r="D1576" s="801"/>
      <c r="E1576" s="799"/>
      <c r="F1576" s="525"/>
      <c r="G1576" s="799"/>
    </row>
    <row r="1577" spans="1:7">
      <c r="A1577" s="799"/>
      <c r="B1577" s="800"/>
      <c r="C1577" s="799"/>
      <c r="D1577" s="801"/>
      <c r="E1577" s="799"/>
      <c r="F1577" s="525"/>
      <c r="G1577" s="799"/>
    </row>
    <row r="1578" spans="1:7">
      <c r="A1578" s="799"/>
      <c r="B1578" s="800"/>
      <c r="C1578" s="799"/>
      <c r="D1578" s="801"/>
      <c r="E1578" s="799"/>
      <c r="F1578" s="525"/>
      <c r="G1578" s="799"/>
    </row>
    <row r="1579" spans="1:7">
      <c r="A1579" s="799"/>
      <c r="B1579" s="800"/>
      <c r="C1579" s="799"/>
      <c r="D1579" s="801"/>
      <c r="E1579" s="799"/>
      <c r="F1579" s="525"/>
      <c r="G1579" s="799"/>
    </row>
    <row r="1580" spans="1:7">
      <c r="A1580" s="799"/>
      <c r="B1580" s="800"/>
      <c r="C1580" s="799"/>
      <c r="D1580" s="801"/>
      <c r="E1580" s="799"/>
      <c r="F1580" s="525"/>
      <c r="G1580" s="799"/>
    </row>
    <row r="1581" spans="1:7">
      <c r="A1581" s="799"/>
      <c r="B1581" s="800"/>
      <c r="C1581" s="799"/>
      <c r="D1581" s="801"/>
      <c r="E1581" s="799"/>
      <c r="F1581" s="525"/>
      <c r="G1581" s="799"/>
    </row>
    <row r="1582" spans="1:7">
      <c r="A1582" s="799"/>
      <c r="B1582" s="800"/>
      <c r="C1582" s="799"/>
      <c r="D1582" s="801"/>
      <c r="E1582" s="799"/>
      <c r="F1582" s="525"/>
      <c r="G1582" s="799"/>
    </row>
    <row r="1583" spans="1:7">
      <c r="A1583" s="799"/>
      <c r="B1583" s="800"/>
      <c r="C1583" s="799"/>
      <c r="D1583" s="801"/>
      <c r="E1583" s="799"/>
      <c r="F1583" s="525"/>
      <c r="G1583" s="799"/>
    </row>
    <row r="1584" spans="1:7">
      <c r="A1584" s="799"/>
      <c r="B1584" s="800"/>
      <c r="C1584" s="799"/>
      <c r="D1584" s="801"/>
      <c r="E1584" s="799"/>
      <c r="F1584" s="525"/>
      <c r="G1584" s="799"/>
    </row>
    <row r="1585" spans="1:7">
      <c r="A1585" s="799"/>
      <c r="B1585" s="800"/>
      <c r="C1585" s="799"/>
      <c r="D1585" s="801"/>
      <c r="E1585" s="799"/>
      <c r="F1585" s="525"/>
      <c r="G1585" s="799"/>
    </row>
    <row r="1586" spans="1:7">
      <c r="A1586" s="799"/>
      <c r="B1586" s="800"/>
      <c r="C1586" s="799"/>
      <c r="D1586" s="801"/>
      <c r="E1586" s="799"/>
      <c r="F1586" s="525"/>
      <c r="G1586" s="799"/>
    </row>
    <row r="1587" spans="1:7">
      <c r="A1587" s="799"/>
      <c r="B1587" s="800"/>
      <c r="C1587" s="799"/>
      <c r="D1587" s="801"/>
      <c r="E1587" s="799"/>
      <c r="F1587" s="525"/>
      <c r="G1587" s="799"/>
    </row>
    <row r="1588" spans="1:7">
      <c r="A1588" s="799"/>
      <c r="B1588" s="800"/>
      <c r="C1588" s="799"/>
      <c r="D1588" s="801"/>
      <c r="E1588" s="799"/>
      <c r="F1588" s="525"/>
      <c r="G1588" s="799"/>
    </row>
    <row r="1589" spans="1:7">
      <c r="A1589" s="799"/>
      <c r="B1589" s="800"/>
      <c r="C1589" s="799"/>
      <c r="D1589" s="801"/>
      <c r="E1589" s="799"/>
      <c r="F1589" s="525"/>
      <c r="G1589" s="799"/>
    </row>
    <row r="1590" spans="1:7">
      <c r="A1590" s="799"/>
      <c r="B1590" s="800"/>
      <c r="C1590" s="799"/>
      <c r="D1590" s="801"/>
      <c r="E1590" s="799"/>
      <c r="F1590" s="525"/>
      <c r="G1590" s="799"/>
    </row>
    <row r="1591" spans="1:7">
      <c r="A1591" s="799"/>
      <c r="B1591" s="800"/>
      <c r="C1591" s="799"/>
      <c r="D1591" s="801"/>
      <c r="E1591" s="799"/>
      <c r="F1591" s="525"/>
      <c r="G1591" s="799"/>
    </row>
    <row r="1592" spans="1:7">
      <c r="A1592" s="799"/>
      <c r="B1592" s="800"/>
      <c r="C1592" s="799"/>
      <c r="D1592" s="801"/>
      <c r="E1592" s="799"/>
      <c r="F1592" s="525"/>
      <c r="G1592" s="799"/>
    </row>
    <row r="1593" spans="1:7">
      <c r="A1593" s="799"/>
      <c r="B1593" s="800"/>
      <c r="C1593" s="799"/>
      <c r="D1593" s="801"/>
      <c r="E1593" s="799"/>
      <c r="F1593" s="525"/>
      <c r="G1593" s="799"/>
    </row>
    <row r="1594" spans="1:7">
      <c r="A1594" s="799"/>
      <c r="B1594" s="800"/>
      <c r="C1594" s="799"/>
      <c r="D1594" s="801"/>
      <c r="E1594" s="799"/>
      <c r="F1594" s="525"/>
      <c r="G1594" s="799"/>
    </row>
    <row r="1595" spans="1:7">
      <c r="A1595" s="799"/>
      <c r="B1595" s="800"/>
      <c r="C1595" s="799"/>
      <c r="D1595" s="801"/>
      <c r="E1595" s="799"/>
      <c r="F1595" s="525"/>
      <c r="G1595" s="799"/>
    </row>
    <row r="1596" spans="1:7">
      <c r="A1596" s="799"/>
      <c r="B1596" s="800"/>
      <c r="C1596" s="799"/>
      <c r="D1596" s="801"/>
      <c r="E1596" s="799"/>
      <c r="F1596" s="525"/>
      <c r="G1596" s="799"/>
    </row>
    <row r="1597" spans="1:7">
      <c r="A1597" s="799"/>
      <c r="B1597" s="800"/>
      <c r="C1597" s="799"/>
      <c r="D1597" s="801"/>
      <c r="E1597" s="799"/>
      <c r="F1597" s="525"/>
      <c r="G1597" s="799"/>
    </row>
    <row r="1598" spans="1:7">
      <c r="A1598" s="799"/>
      <c r="B1598" s="800"/>
      <c r="C1598" s="799"/>
      <c r="D1598" s="801"/>
      <c r="E1598" s="799"/>
      <c r="F1598" s="525"/>
      <c r="G1598" s="799"/>
    </row>
    <row r="1599" spans="1:7">
      <c r="A1599" s="799"/>
      <c r="B1599" s="800"/>
      <c r="C1599" s="799"/>
      <c r="D1599" s="801"/>
      <c r="E1599" s="799"/>
      <c r="F1599" s="525"/>
      <c r="G1599" s="799"/>
    </row>
    <row r="1600" spans="1:7">
      <c r="A1600" s="799"/>
      <c r="B1600" s="800"/>
      <c r="C1600" s="799"/>
      <c r="D1600" s="801"/>
      <c r="E1600" s="799"/>
      <c r="F1600" s="525"/>
      <c r="G1600" s="799"/>
    </row>
    <row r="1601" spans="1:7">
      <c r="A1601" s="799"/>
      <c r="B1601" s="800"/>
      <c r="C1601" s="799"/>
      <c r="D1601" s="801"/>
      <c r="E1601" s="799"/>
      <c r="F1601" s="525"/>
      <c r="G1601" s="799"/>
    </row>
    <row r="1602" spans="1:7">
      <c r="A1602" s="799"/>
      <c r="B1602" s="800"/>
      <c r="C1602" s="799"/>
      <c r="D1602" s="801"/>
      <c r="E1602" s="799"/>
      <c r="F1602" s="525"/>
      <c r="G1602" s="799"/>
    </row>
    <row r="1603" spans="1:7">
      <c r="A1603" s="799"/>
      <c r="B1603" s="800"/>
      <c r="C1603" s="799"/>
      <c r="D1603" s="801"/>
      <c r="E1603" s="799"/>
      <c r="F1603" s="525"/>
      <c r="G1603" s="799"/>
    </row>
    <row r="1604" spans="1:7">
      <c r="A1604" s="799"/>
      <c r="B1604" s="800"/>
      <c r="C1604" s="799"/>
      <c r="D1604" s="801"/>
      <c r="E1604" s="799"/>
      <c r="F1604" s="525"/>
      <c r="G1604" s="799"/>
    </row>
    <row r="1605" spans="1:7">
      <c r="A1605" s="799"/>
      <c r="B1605" s="800"/>
      <c r="C1605" s="799"/>
      <c r="D1605" s="801"/>
      <c r="E1605" s="799"/>
      <c r="F1605" s="525"/>
      <c r="G1605" s="799"/>
    </row>
    <row r="1606" spans="1:7">
      <c r="A1606" s="799"/>
      <c r="B1606" s="800"/>
      <c r="C1606" s="799"/>
      <c r="D1606" s="801"/>
      <c r="E1606" s="799"/>
      <c r="F1606" s="525"/>
      <c r="G1606" s="799"/>
    </row>
    <row r="1607" spans="1:7">
      <c r="A1607" s="799"/>
      <c r="B1607" s="800"/>
      <c r="C1607" s="799"/>
      <c r="D1607" s="801"/>
      <c r="E1607" s="799"/>
      <c r="F1607" s="525"/>
      <c r="G1607" s="799"/>
    </row>
    <row r="1608" spans="1:7">
      <c r="A1608" s="799"/>
      <c r="B1608" s="800"/>
      <c r="C1608" s="799"/>
      <c r="D1608" s="801"/>
      <c r="E1608" s="799"/>
      <c r="F1608" s="525"/>
      <c r="G1608" s="799"/>
    </row>
    <row r="1609" spans="1:7">
      <c r="A1609" s="799"/>
      <c r="B1609" s="800"/>
      <c r="C1609" s="799"/>
      <c r="D1609" s="801"/>
      <c r="E1609" s="799"/>
      <c r="F1609" s="525"/>
      <c r="G1609" s="799"/>
    </row>
    <row r="1610" spans="1:7">
      <c r="A1610" s="799"/>
      <c r="B1610" s="800"/>
      <c r="C1610" s="799"/>
      <c r="D1610" s="801"/>
      <c r="E1610" s="799"/>
      <c r="F1610" s="525"/>
      <c r="G1610" s="799"/>
    </row>
    <row r="1611" spans="1:7">
      <c r="A1611" s="799"/>
      <c r="B1611" s="800"/>
      <c r="C1611" s="799"/>
      <c r="D1611" s="801"/>
      <c r="E1611" s="799"/>
      <c r="F1611" s="525"/>
      <c r="G1611" s="799"/>
    </row>
    <row r="1612" spans="1:7">
      <c r="A1612" s="799"/>
      <c r="B1612" s="800"/>
      <c r="C1612" s="799"/>
      <c r="D1612" s="801"/>
      <c r="E1612" s="799"/>
      <c r="F1612" s="525"/>
      <c r="G1612" s="799"/>
    </row>
    <row r="1613" spans="1:7">
      <c r="A1613" s="799"/>
      <c r="B1613" s="800"/>
      <c r="C1613" s="799"/>
      <c r="D1613" s="801"/>
      <c r="E1613" s="799"/>
      <c r="F1613" s="525"/>
      <c r="G1613" s="799"/>
    </row>
    <row r="1614" spans="1:7">
      <c r="A1614" s="799"/>
      <c r="B1614" s="800"/>
      <c r="C1614" s="799"/>
      <c r="D1614" s="801"/>
      <c r="E1614" s="799"/>
      <c r="F1614" s="525"/>
      <c r="G1614" s="799"/>
    </row>
    <row r="1615" spans="1:7">
      <c r="A1615" s="799"/>
      <c r="B1615" s="800"/>
      <c r="C1615" s="799"/>
      <c r="D1615" s="801"/>
      <c r="E1615" s="799"/>
      <c r="F1615" s="525"/>
      <c r="G1615" s="799"/>
    </row>
    <row r="1616" spans="1:7">
      <c r="A1616" s="799"/>
      <c r="B1616" s="800"/>
      <c r="C1616" s="799"/>
      <c r="D1616" s="801"/>
      <c r="E1616" s="799"/>
      <c r="F1616" s="525"/>
      <c r="G1616" s="799"/>
    </row>
    <row r="1617" spans="1:7">
      <c r="A1617" s="799"/>
      <c r="B1617" s="800"/>
      <c r="C1617" s="799"/>
      <c r="D1617" s="801"/>
      <c r="E1617" s="799"/>
      <c r="F1617" s="525"/>
      <c r="G1617" s="799"/>
    </row>
    <row r="1618" spans="1:7">
      <c r="A1618" s="799"/>
      <c r="B1618" s="800"/>
      <c r="C1618" s="799"/>
      <c r="D1618" s="801"/>
      <c r="E1618" s="799"/>
      <c r="F1618" s="525"/>
      <c r="G1618" s="799"/>
    </row>
    <row r="1619" spans="1:7">
      <c r="A1619" s="799"/>
      <c r="B1619" s="800"/>
      <c r="C1619" s="799"/>
      <c r="D1619" s="801"/>
      <c r="E1619" s="799"/>
      <c r="F1619" s="525"/>
      <c r="G1619" s="799"/>
    </row>
    <row r="1620" spans="1:7">
      <c r="A1620" s="799"/>
      <c r="B1620" s="800"/>
      <c r="C1620" s="799"/>
      <c r="D1620" s="801"/>
      <c r="E1620" s="799"/>
      <c r="F1620" s="525"/>
      <c r="G1620" s="799"/>
    </row>
    <row r="1621" spans="1:7">
      <c r="A1621" s="799"/>
      <c r="B1621" s="800"/>
      <c r="C1621" s="799"/>
      <c r="D1621" s="801"/>
      <c r="E1621" s="799"/>
      <c r="F1621" s="525"/>
      <c r="G1621" s="799"/>
    </row>
    <row r="1622" spans="1:7">
      <c r="A1622" s="799"/>
      <c r="B1622" s="800"/>
      <c r="C1622" s="799"/>
      <c r="D1622" s="801"/>
      <c r="E1622" s="799"/>
      <c r="F1622" s="525"/>
      <c r="G1622" s="799"/>
    </row>
    <row r="1623" spans="1:7">
      <c r="A1623" s="799"/>
      <c r="B1623" s="800"/>
      <c r="C1623" s="799"/>
      <c r="D1623" s="801"/>
      <c r="E1623" s="799"/>
      <c r="F1623" s="525"/>
      <c r="G1623" s="799"/>
    </row>
    <row r="1624" spans="1:7">
      <c r="A1624" s="799"/>
      <c r="B1624" s="800"/>
      <c r="C1624" s="799"/>
      <c r="D1624" s="801"/>
      <c r="E1624" s="799"/>
      <c r="F1624" s="525"/>
      <c r="G1624" s="799"/>
    </row>
    <row r="1625" spans="1:7">
      <c r="A1625" s="799"/>
      <c r="B1625" s="800"/>
      <c r="C1625" s="799"/>
      <c r="D1625" s="801"/>
      <c r="E1625" s="799"/>
      <c r="F1625" s="525"/>
      <c r="G1625" s="799"/>
    </row>
    <row r="1626" spans="1:7">
      <c r="A1626" s="799"/>
      <c r="B1626" s="800"/>
      <c r="C1626" s="799"/>
      <c r="D1626" s="801"/>
      <c r="E1626" s="799"/>
      <c r="F1626" s="525"/>
      <c r="G1626" s="799"/>
    </row>
    <row r="1627" spans="1:7">
      <c r="A1627" s="799"/>
      <c r="B1627" s="800"/>
      <c r="C1627" s="799"/>
      <c r="D1627" s="801"/>
      <c r="E1627" s="799"/>
      <c r="F1627" s="525"/>
      <c r="G1627" s="799"/>
    </row>
    <row r="1628" spans="1:7">
      <c r="A1628" s="799"/>
      <c r="B1628" s="800"/>
      <c r="C1628" s="799"/>
      <c r="D1628" s="801"/>
      <c r="E1628" s="799"/>
      <c r="F1628" s="525"/>
      <c r="G1628" s="799"/>
    </row>
    <row r="1629" spans="1:7">
      <c r="A1629" s="799"/>
      <c r="B1629" s="800"/>
      <c r="C1629" s="799"/>
      <c r="D1629" s="801"/>
      <c r="E1629" s="799"/>
      <c r="F1629" s="525"/>
      <c r="G1629" s="799"/>
    </row>
    <row r="1630" spans="1:7">
      <c r="A1630" s="799"/>
      <c r="B1630" s="800"/>
      <c r="C1630" s="799"/>
      <c r="D1630" s="801"/>
      <c r="E1630" s="799"/>
      <c r="F1630" s="525"/>
      <c r="G1630" s="799"/>
    </row>
    <row r="1631" spans="1:7">
      <c r="A1631" s="799"/>
      <c r="B1631" s="800"/>
      <c r="C1631" s="799"/>
      <c r="D1631" s="801"/>
      <c r="E1631" s="799"/>
      <c r="F1631" s="525"/>
      <c r="G1631" s="799"/>
    </row>
    <row r="1632" spans="1:7">
      <c r="A1632" s="799"/>
      <c r="B1632" s="800"/>
      <c r="C1632" s="799"/>
      <c r="D1632" s="801"/>
      <c r="E1632" s="799"/>
      <c r="F1632" s="525"/>
      <c r="G1632" s="799"/>
    </row>
    <row r="1633" spans="1:7">
      <c r="A1633" s="799"/>
      <c r="B1633" s="800"/>
      <c r="C1633" s="799"/>
      <c r="D1633" s="801"/>
      <c r="E1633" s="799"/>
      <c r="F1633" s="525"/>
      <c r="G1633" s="799"/>
    </row>
    <row r="1634" spans="1:7">
      <c r="A1634" s="799"/>
      <c r="B1634" s="800"/>
      <c r="C1634" s="799"/>
      <c r="D1634" s="801"/>
      <c r="E1634" s="799"/>
      <c r="F1634" s="525"/>
      <c r="G1634" s="799"/>
    </row>
    <row r="1635" spans="1:7">
      <c r="A1635" s="799"/>
      <c r="B1635" s="800"/>
      <c r="C1635" s="799"/>
      <c r="D1635" s="801"/>
      <c r="E1635" s="799"/>
      <c r="F1635" s="525"/>
      <c r="G1635" s="799"/>
    </row>
    <row r="1636" spans="1:7">
      <c r="A1636" s="799"/>
      <c r="B1636" s="800"/>
      <c r="C1636" s="799"/>
      <c r="D1636" s="801"/>
      <c r="E1636" s="799"/>
      <c r="F1636" s="525"/>
      <c r="G1636" s="799"/>
    </row>
    <row r="1637" spans="1:7">
      <c r="A1637" s="799"/>
      <c r="B1637" s="800"/>
      <c r="C1637" s="799"/>
      <c r="D1637" s="801"/>
      <c r="E1637" s="799"/>
      <c r="F1637" s="525"/>
      <c r="G1637" s="799"/>
    </row>
    <row r="1638" spans="1:7">
      <c r="A1638" s="799"/>
      <c r="B1638" s="800"/>
      <c r="C1638" s="799"/>
      <c r="D1638" s="801"/>
      <c r="E1638" s="799"/>
      <c r="F1638" s="525"/>
      <c r="G1638" s="799"/>
    </row>
    <row r="1639" spans="1:7">
      <c r="A1639" s="799"/>
      <c r="B1639" s="800"/>
      <c r="C1639" s="799"/>
      <c r="D1639" s="801"/>
      <c r="E1639" s="799"/>
      <c r="F1639" s="525"/>
      <c r="G1639" s="799"/>
    </row>
    <row r="1640" spans="1:7">
      <c r="A1640" s="799"/>
      <c r="B1640" s="800"/>
      <c r="C1640" s="799"/>
      <c r="D1640" s="801"/>
      <c r="E1640" s="799"/>
      <c r="F1640" s="525"/>
      <c r="G1640" s="799"/>
    </row>
    <row r="1641" spans="1:7">
      <c r="A1641" s="799"/>
      <c r="B1641" s="800"/>
      <c r="C1641" s="799"/>
      <c r="D1641" s="801"/>
      <c r="E1641" s="799"/>
      <c r="F1641" s="525"/>
      <c r="G1641" s="799"/>
    </row>
    <row r="1642" spans="1:7">
      <c r="A1642" s="799"/>
      <c r="B1642" s="800"/>
      <c r="C1642" s="799"/>
      <c r="D1642" s="801"/>
      <c r="E1642" s="799"/>
      <c r="F1642" s="525"/>
      <c r="G1642" s="799"/>
    </row>
    <row r="1643" spans="1:7">
      <c r="A1643" s="799"/>
      <c r="B1643" s="800"/>
      <c r="C1643" s="799"/>
      <c r="D1643" s="801"/>
      <c r="E1643" s="799"/>
      <c r="F1643" s="525"/>
      <c r="G1643" s="799"/>
    </row>
    <row r="1644" spans="1:7">
      <c r="A1644" s="799"/>
      <c r="B1644" s="800"/>
      <c r="C1644" s="799"/>
      <c r="D1644" s="801"/>
      <c r="E1644" s="799"/>
      <c r="F1644" s="525"/>
      <c r="G1644" s="799"/>
    </row>
    <row r="1645" spans="1:7">
      <c r="A1645" s="799"/>
      <c r="B1645" s="800"/>
      <c r="C1645" s="799"/>
      <c r="D1645" s="801"/>
      <c r="E1645" s="799"/>
      <c r="F1645" s="525"/>
      <c r="G1645" s="799"/>
    </row>
    <row r="1646" spans="1:7">
      <c r="A1646" s="799"/>
      <c r="B1646" s="800"/>
      <c r="C1646" s="799"/>
      <c r="D1646" s="801"/>
      <c r="E1646" s="799"/>
      <c r="F1646" s="525"/>
      <c r="G1646" s="799"/>
    </row>
    <row r="1647" spans="1:7">
      <c r="A1647" s="799"/>
      <c r="B1647" s="800"/>
      <c r="C1647" s="799"/>
      <c r="D1647" s="801"/>
      <c r="E1647" s="799"/>
      <c r="F1647" s="525"/>
      <c r="G1647" s="799"/>
    </row>
    <row r="1648" spans="1:7">
      <c r="A1648" s="799"/>
      <c r="B1648" s="800"/>
      <c r="C1648" s="799"/>
      <c r="D1648" s="801"/>
      <c r="E1648" s="799"/>
      <c r="F1648" s="525"/>
      <c r="G1648" s="799"/>
    </row>
    <row r="1649" spans="1:7">
      <c r="A1649" s="799"/>
      <c r="B1649" s="800"/>
      <c r="C1649" s="799"/>
      <c r="D1649" s="801"/>
      <c r="E1649" s="799"/>
      <c r="F1649" s="525"/>
      <c r="G1649" s="799"/>
    </row>
    <row r="1650" spans="1:7">
      <c r="A1650" s="799"/>
      <c r="B1650" s="800"/>
      <c r="C1650" s="799"/>
      <c r="D1650" s="801"/>
      <c r="E1650" s="799"/>
      <c r="F1650" s="525"/>
      <c r="G1650" s="799"/>
    </row>
    <row r="1651" spans="1:7">
      <c r="A1651" s="799"/>
      <c r="B1651" s="800"/>
      <c r="C1651" s="799"/>
      <c r="D1651" s="801"/>
      <c r="E1651" s="799"/>
      <c r="F1651" s="525"/>
      <c r="G1651" s="799"/>
    </row>
    <row r="1652" spans="1:7">
      <c r="A1652" s="799"/>
      <c r="B1652" s="800"/>
      <c r="C1652" s="799"/>
      <c r="D1652" s="801"/>
      <c r="E1652" s="799"/>
      <c r="F1652" s="525"/>
      <c r="G1652" s="799"/>
    </row>
    <row r="1653" spans="1:7">
      <c r="A1653" s="799"/>
      <c r="B1653" s="800"/>
      <c r="C1653" s="799"/>
      <c r="D1653" s="801"/>
      <c r="E1653" s="799"/>
      <c r="F1653" s="525"/>
      <c r="G1653" s="799"/>
    </row>
    <row r="1654" spans="1:7">
      <c r="A1654" s="799"/>
      <c r="B1654" s="800"/>
      <c r="C1654" s="799"/>
      <c r="D1654" s="801"/>
      <c r="E1654" s="799"/>
      <c r="F1654" s="525"/>
      <c r="G1654" s="799"/>
    </row>
    <row r="1655" spans="1:7">
      <c r="A1655" s="799"/>
      <c r="B1655" s="800"/>
      <c r="C1655" s="799"/>
      <c r="D1655" s="801"/>
      <c r="E1655" s="799"/>
      <c r="F1655" s="525"/>
      <c r="G1655" s="799"/>
    </row>
    <row r="1656" spans="1:7">
      <c r="A1656" s="799"/>
      <c r="B1656" s="800"/>
      <c r="C1656" s="799"/>
      <c r="D1656" s="801"/>
      <c r="E1656" s="799"/>
      <c r="F1656" s="525"/>
      <c r="G1656" s="799"/>
    </row>
    <row r="1657" spans="1:7">
      <c r="A1657" s="799"/>
      <c r="B1657" s="800"/>
      <c r="C1657" s="799"/>
      <c r="D1657" s="801"/>
      <c r="E1657" s="799"/>
      <c r="F1657" s="525"/>
      <c r="G1657" s="799"/>
    </row>
    <row r="1658" spans="1:7">
      <c r="A1658" s="799"/>
      <c r="B1658" s="800"/>
      <c r="C1658" s="799"/>
      <c r="D1658" s="801"/>
      <c r="E1658" s="799"/>
      <c r="F1658" s="525"/>
      <c r="G1658" s="799"/>
    </row>
    <row r="1659" spans="1:7">
      <c r="A1659" s="799"/>
      <c r="B1659" s="800"/>
      <c r="C1659" s="799"/>
      <c r="D1659" s="801"/>
      <c r="E1659" s="799"/>
      <c r="F1659" s="525"/>
      <c r="G1659" s="799"/>
    </row>
    <row r="1660" spans="1:7">
      <c r="A1660" s="799"/>
      <c r="B1660" s="800"/>
      <c r="C1660" s="799"/>
      <c r="D1660" s="801"/>
      <c r="E1660" s="799"/>
      <c r="F1660" s="525"/>
      <c r="G1660" s="799"/>
    </row>
    <row r="1661" spans="1:7">
      <c r="A1661" s="799"/>
      <c r="B1661" s="800"/>
      <c r="C1661" s="799"/>
      <c r="D1661" s="801"/>
      <c r="E1661" s="799"/>
      <c r="F1661" s="525"/>
      <c r="G1661" s="799"/>
    </row>
    <row r="1662" spans="1:7">
      <c r="A1662" s="799"/>
      <c r="B1662" s="800"/>
      <c r="C1662" s="799"/>
      <c r="D1662" s="801"/>
      <c r="E1662" s="799"/>
      <c r="F1662" s="525"/>
      <c r="G1662" s="799"/>
    </row>
    <row r="1663" spans="1:7">
      <c r="A1663" s="799"/>
      <c r="B1663" s="800"/>
      <c r="C1663" s="799"/>
      <c r="D1663" s="801"/>
      <c r="E1663" s="799"/>
      <c r="F1663" s="525"/>
      <c r="G1663" s="799"/>
    </row>
    <row r="1664" spans="1:7">
      <c r="A1664" s="799"/>
      <c r="B1664" s="800"/>
      <c r="C1664" s="799"/>
      <c r="D1664" s="801"/>
      <c r="E1664" s="799"/>
      <c r="F1664" s="525"/>
      <c r="G1664" s="799"/>
    </row>
    <row r="1665" spans="1:7">
      <c r="A1665" s="799"/>
      <c r="B1665" s="800"/>
      <c r="C1665" s="799"/>
      <c r="D1665" s="801"/>
      <c r="E1665" s="799"/>
      <c r="F1665" s="525"/>
      <c r="G1665" s="799"/>
    </row>
    <row r="1666" spans="1:7">
      <c r="A1666" s="799"/>
      <c r="B1666" s="800"/>
      <c r="C1666" s="799"/>
      <c r="D1666" s="801"/>
      <c r="E1666" s="799"/>
      <c r="F1666" s="525"/>
      <c r="G1666" s="799"/>
    </row>
    <row r="1667" spans="1:7">
      <c r="A1667" s="799"/>
      <c r="B1667" s="800"/>
      <c r="C1667" s="799"/>
      <c r="D1667" s="801"/>
      <c r="E1667" s="799"/>
      <c r="F1667" s="525"/>
      <c r="G1667" s="799"/>
    </row>
    <row r="1668" spans="1:7">
      <c r="A1668" s="799"/>
      <c r="B1668" s="800"/>
      <c r="C1668" s="799"/>
      <c r="D1668" s="801"/>
      <c r="E1668" s="799"/>
      <c r="F1668" s="525"/>
      <c r="G1668" s="799"/>
    </row>
    <row r="1669" spans="1:7">
      <c r="A1669" s="799"/>
      <c r="B1669" s="800"/>
      <c r="C1669" s="799"/>
      <c r="D1669" s="801"/>
      <c r="E1669" s="799"/>
      <c r="F1669" s="525"/>
      <c r="G1669" s="799"/>
    </row>
    <row r="1670" spans="1:7">
      <c r="A1670" s="799"/>
      <c r="B1670" s="800"/>
      <c r="C1670" s="799"/>
      <c r="D1670" s="801"/>
      <c r="E1670" s="799"/>
      <c r="F1670" s="525"/>
      <c r="G1670" s="799"/>
    </row>
    <row r="1671" spans="1:7">
      <c r="A1671" s="799"/>
      <c r="B1671" s="800"/>
      <c r="C1671" s="799"/>
      <c r="D1671" s="801"/>
      <c r="E1671" s="799"/>
      <c r="F1671" s="525"/>
      <c r="G1671" s="799"/>
    </row>
    <row r="1672" spans="1:7">
      <c r="A1672" s="799"/>
      <c r="B1672" s="800"/>
      <c r="C1672" s="799"/>
      <c r="D1672" s="801"/>
      <c r="E1672" s="799"/>
      <c r="F1672" s="525"/>
      <c r="G1672" s="799"/>
    </row>
    <row r="1673" spans="1:7">
      <c r="A1673" s="799"/>
      <c r="B1673" s="800"/>
      <c r="C1673" s="799"/>
      <c r="D1673" s="801"/>
      <c r="E1673" s="799"/>
      <c r="F1673" s="525"/>
      <c r="G1673" s="799"/>
    </row>
    <row r="1674" spans="1:7">
      <c r="A1674" s="799"/>
      <c r="B1674" s="800"/>
      <c r="C1674" s="799"/>
      <c r="D1674" s="801"/>
      <c r="E1674" s="799"/>
      <c r="F1674" s="525"/>
      <c r="G1674" s="799"/>
    </row>
    <row r="1675" spans="1:7">
      <c r="A1675" s="799"/>
      <c r="B1675" s="800"/>
      <c r="C1675" s="799"/>
      <c r="D1675" s="801"/>
      <c r="E1675" s="799"/>
      <c r="F1675" s="525"/>
      <c r="G1675" s="799"/>
    </row>
    <row r="1676" spans="1:7">
      <c r="A1676" s="799"/>
      <c r="B1676" s="800"/>
      <c r="C1676" s="799"/>
      <c r="D1676" s="801"/>
      <c r="E1676" s="799"/>
      <c r="F1676" s="525"/>
      <c r="G1676" s="799"/>
    </row>
    <row r="1677" spans="1:7">
      <c r="A1677" s="799"/>
      <c r="B1677" s="800"/>
      <c r="C1677" s="799"/>
      <c r="D1677" s="801"/>
      <c r="E1677" s="799"/>
      <c r="F1677" s="525"/>
      <c r="G1677" s="799"/>
    </row>
    <row r="1678" spans="1:7">
      <c r="A1678" s="799"/>
      <c r="B1678" s="800"/>
      <c r="C1678" s="799"/>
      <c r="D1678" s="801"/>
      <c r="E1678" s="799"/>
      <c r="F1678" s="525"/>
      <c r="G1678" s="799"/>
    </row>
    <row r="1679" spans="1:7">
      <c r="A1679" s="799"/>
      <c r="B1679" s="800"/>
      <c r="C1679" s="799"/>
      <c r="D1679" s="801"/>
      <c r="E1679" s="799"/>
      <c r="F1679" s="525"/>
      <c r="G1679" s="799"/>
    </row>
    <row r="1680" spans="1:7">
      <c r="A1680" s="799"/>
      <c r="B1680" s="800"/>
      <c r="C1680" s="799"/>
      <c r="D1680" s="801"/>
      <c r="E1680" s="799"/>
      <c r="F1680" s="525"/>
      <c r="G1680" s="799"/>
    </row>
    <row r="1681" spans="1:7">
      <c r="A1681" s="799"/>
      <c r="B1681" s="800"/>
      <c r="C1681" s="799"/>
      <c r="D1681" s="801"/>
      <c r="E1681" s="799"/>
      <c r="F1681" s="525"/>
      <c r="G1681" s="799"/>
    </row>
    <row r="1682" spans="1:7">
      <c r="A1682" s="799"/>
      <c r="B1682" s="800"/>
      <c r="C1682" s="799"/>
      <c r="D1682" s="801"/>
      <c r="E1682" s="799"/>
      <c r="F1682" s="525"/>
      <c r="G1682" s="799"/>
    </row>
    <row r="1683" spans="1:7">
      <c r="A1683" s="800"/>
      <c r="B1683" s="800"/>
      <c r="C1683" s="799"/>
      <c r="D1683" s="801"/>
      <c r="E1683" s="799"/>
      <c r="F1683" s="525"/>
      <c r="G1683" s="799"/>
    </row>
    <row r="1684" spans="1:7">
      <c r="A1684" s="800"/>
      <c r="B1684" s="800"/>
      <c r="C1684" s="799"/>
      <c r="D1684" s="801"/>
      <c r="E1684" s="799"/>
      <c r="F1684" s="525"/>
      <c r="G1684" s="799"/>
    </row>
    <row r="1685" spans="1:7">
      <c r="A1685" s="800"/>
      <c r="B1685" s="800"/>
      <c r="C1685" s="799"/>
      <c r="D1685" s="801"/>
      <c r="E1685" s="799"/>
      <c r="F1685" s="525"/>
      <c r="G1685" s="799"/>
    </row>
    <row r="1686" spans="1:7">
      <c r="A1686" s="800"/>
      <c r="B1686" s="800"/>
      <c r="C1686" s="799"/>
      <c r="D1686" s="801"/>
      <c r="E1686" s="799"/>
      <c r="F1686" s="525"/>
      <c r="G1686" s="799"/>
    </row>
    <row r="1687" spans="1:7">
      <c r="A1687" s="800"/>
      <c r="B1687" s="800"/>
      <c r="C1687" s="799"/>
      <c r="D1687" s="801"/>
      <c r="E1687" s="799"/>
      <c r="F1687" s="525"/>
      <c r="G1687" s="799"/>
    </row>
    <row r="1688" spans="1:7">
      <c r="A1688" s="800"/>
      <c r="B1688" s="800"/>
      <c r="C1688" s="799"/>
      <c r="D1688" s="801"/>
      <c r="E1688" s="799"/>
      <c r="F1688" s="525"/>
      <c r="G1688" s="799"/>
    </row>
    <row r="1689" spans="1:7">
      <c r="A1689" s="800"/>
      <c r="B1689" s="800"/>
      <c r="C1689" s="799"/>
      <c r="D1689" s="801"/>
      <c r="E1689" s="799"/>
      <c r="F1689" s="525"/>
      <c r="G1689" s="799"/>
    </row>
    <row r="1690" spans="1:7">
      <c r="A1690" s="800"/>
      <c r="B1690" s="800"/>
      <c r="C1690" s="799"/>
      <c r="D1690" s="801"/>
      <c r="E1690" s="799"/>
      <c r="F1690" s="525"/>
      <c r="G1690" s="799"/>
    </row>
    <row r="1691" spans="1:7">
      <c r="A1691" s="800"/>
      <c r="B1691" s="800"/>
      <c r="C1691" s="799"/>
      <c r="D1691" s="801"/>
      <c r="E1691" s="799"/>
      <c r="F1691" s="525"/>
      <c r="G1691" s="799"/>
    </row>
    <row r="1692" spans="1:7">
      <c r="A1692" s="800"/>
      <c r="B1692" s="800"/>
      <c r="C1692" s="799"/>
      <c r="D1692" s="801"/>
      <c r="E1692" s="799"/>
      <c r="F1692" s="525"/>
      <c r="G1692" s="799"/>
    </row>
    <row r="1693" spans="1:7">
      <c r="A1693" s="800"/>
      <c r="B1693" s="800"/>
      <c r="C1693" s="799"/>
      <c r="D1693" s="801"/>
      <c r="E1693" s="799"/>
      <c r="F1693" s="525"/>
      <c r="G1693" s="799"/>
    </row>
    <row r="1694" spans="1:7">
      <c r="A1694" s="800"/>
      <c r="B1694" s="800"/>
      <c r="C1694" s="799"/>
      <c r="D1694" s="801"/>
      <c r="E1694" s="799"/>
      <c r="F1694" s="525"/>
      <c r="G1694" s="799"/>
    </row>
    <row r="1695" spans="1:7">
      <c r="A1695" s="800"/>
      <c r="B1695" s="800"/>
      <c r="C1695" s="799"/>
      <c r="D1695" s="801"/>
      <c r="E1695" s="799"/>
      <c r="F1695" s="525"/>
      <c r="G1695" s="799"/>
    </row>
    <row r="1696" spans="1:7">
      <c r="A1696" s="800"/>
      <c r="B1696" s="800"/>
      <c r="C1696" s="799"/>
      <c r="D1696" s="801"/>
      <c r="E1696" s="799"/>
      <c r="F1696" s="525"/>
      <c r="G1696" s="799"/>
    </row>
    <row r="1697" spans="1:7">
      <c r="A1697" s="800"/>
      <c r="B1697" s="800"/>
      <c r="C1697" s="799"/>
      <c r="D1697" s="801"/>
      <c r="E1697" s="799"/>
      <c r="F1697" s="525"/>
      <c r="G1697" s="799"/>
    </row>
    <row r="1698" spans="1:7">
      <c r="A1698" s="800"/>
      <c r="B1698" s="800"/>
      <c r="C1698" s="799"/>
      <c r="D1698" s="801"/>
      <c r="E1698" s="799"/>
      <c r="F1698" s="525"/>
      <c r="G1698" s="799"/>
    </row>
    <row r="1699" spans="1:7">
      <c r="A1699" s="800"/>
      <c r="B1699" s="800"/>
      <c r="C1699" s="799"/>
      <c r="D1699" s="801"/>
      <c r="E1699" s="799"/>
      <c r="F1699" s="525"/>
      <c r="G1699" s="799"/>
    </row>
    <row r="1700" spans="1:7">
      <c r="A1700" s="800"/>
      <c r="B1700" s="800"/>
      <c r="C1700" s="799"/>
      <c r="D1700" s="801"/>
      <c r="E1700" s="799"/>
      <c r="F1700" s="525"/>
      <c r="G1700" s="799"/>
    </row>
    <row r="1701" spans="1:7">
      <c r="A1701" s="800"/>
      <c r="B1701" s="800"/>
      <c r="C1701" s="799"/>
      <c r="D1701" s="801"/>
      <c r="E1701" s="799"/>
      <c r="F1701" s="525"/>
      <c r="G1701" s="799"/>
    </row>
    <row r="1702" spans="1:7">
      <c r="A1702" s="800"/>
      <c r="B1702" s="800"/>
      <c r="C1702" s="799"/>
      <c r="D1702" s="801"/>
      <c r="E1702" s="799"/>
      <c r="F1702" s="525"/>
      <c r="G1702" s="799"/>
    </row>
    <row r="1703" spans="1:7">
      <c r="A1703" s="800"/>
      <c r="B1703" s="800"/>
      <c r="C1703" s="799"/>
      <c r="D1703" s="801"/>
      <c r="E1703" s="799"/>
      <c r="F1703" s="525"/>
      <c r="G1703" s="799"/>
    </row>
    <row r="1704" spans="1:7">
      <c r="A1704" s="800"/>
      <c r="B1704" s="800"/>
      <c r="C1704" s="799"/>
      <c r="D1704" s="801"/>
      <c r="E1704" s="799"/>
      <c r="F1704" s="525"/>
      <c r="G1704" s="799"/>
    </row>
    <row r="1705" spans="1:7">
      <c r="A1705" s="800"/>
      <c r="B1705" s="800"/>
      <c r="C1705" s="799"/>
      <c r="D1705" s="801"/>
      <c r="E1705" s="799"/>
      <c r="F1705" s="525"/>
      <c r="G1705" s="799"/>
    </row>
    <row r="1706" spans="1:7">
      <c r="A1706" s="800"/>
      <c r="B1706" s="800"/>
      <c r="C1706" s="799"/>
      <c r="D1706" s="801"/>
      <c r="E1706" s="799"/>
      <c r="F1706" s="525"/>
      <c r="G1706" s="799"/>
    </row>
    <row r="1707" spans="1:7">
      <c r="A1707" s="800"/>
      <c r="B1707" s="800"/>
      <c r="C1707" s="799"/>
      <c r="D1707" s="801"/>
      <c r="E1707" s="799"/>
      <c r="F1707" s="525"/>
      <c r="G1707" s="799"/>
    </row>
    <row r="1708" spans="1:7">
      <c r="A1708" s="800"/>
      <c r="B1708" s="800"/>
      <c r="C1708" s="799"/>
      <c r="D1708" s="801"/>
      <c r="E1708" s="799"/>
      <c r="F1708" s="525"/>
      <c r="G1708" s="799"/>
    </row>
    <row r="1709" spans="1:7">
      <c r="A1709" s="800"/>
      <c r="B1709" s="800"/>
      <c r="C1709" s="799"/>
      <c r="D1709" s="801"/>
      <c r="E1709" s="799"/>
      <c r="F1709" s="525"/>
      <c r="G1709" s="799"/>
    </row>
    <row r="1710" spans="1:7">
      <c r="A1710" s="800"/>
      <c r="B1710" s="800"/>
      <c r="C1710" s="799"/>
      <c r="D1710" s="801"/>
      <c r="E1710" s="799"/>
      <c r="F1710" s="525"/>
      <c r="G1710" s="799"/>
    </row>
    <row r="1711" spans="1:7">
      <c r="A1711" s="800"/>
      <c r="B1711" s="800"/>
      <c r="C1711" s="799"/>
      <c r="D1711" s="801"/>
      <c r="E1711" s="799"/>
      <c r="F1711" s="525"/>
      <c r="G1711" s="799"/>
    </row>
    <row r="1712" spans="1:7">
      <c r="A1712" s="800"/>
      <c r="B1712" s="800"/>
      <c r="C1712" s="799"/>
      <c r="D1712" s="801"/>
      <c r="E1712" s="799"/>
      <c r="F1712" s="525"/>
      <c r="G1712" s="799"/>
    </row>
    <row r="1713" spans="1:7">
      <c r="A1713" s="800"/>
      <c r="B1713" s="800"/>
      <c r="C1713" s="799"/>
      <c r="D1713" s="801"/>
      <c r="E1713" s="799"/>
      <c r="F1713" s="525"/>
      <c r="G1713" s="799"/>
    </row>
    <row r="1714" spans="1:7">
      <c r="A1714" s="800"/>
      <c r="B1714" s="800"/>
      <c r="C1714" s="799"/>
      <c r="D1714" s="801"/>
      <c r="E1714" s="799"/>
      <c r="F1714" s="525"/>
      <c r="G1714" s="799"/>
    </row>
    <row r="1715" spans="1:7">
      <c r="A1715" s="800"/>
      <c r="B1715" s="800"/>
      <c r="C1715" s="799"/>
      <c r="D1715" s="801"/>
      <c r="E1715" s="799"/>
      <c r="F1715" s="525"/>
      <c r="G1715" s="799"/>
    </row>
    <row r="1716" spans="1:7">
      <c r="A1716" s="800"/>
      <c r="B1716" s="800"/>
      <c r="C1716" s="799"/>
      <c r="D1716" s="801"/>
      <c r="E1716" s="799"/>
      <c r="F1716" s="525"/>
      <c r="G1716" s="799"/>
    </row>
    <row r="1717" spans="1:7">
      <c r="A1717" s="800"/>
      <c r="B1717" s="800"/>
      <c r="C1717" s="799"/>
      <c r="D1717" s="801"/>
      <c r="E1717" s="799"/>
      <c r="F1717" s="525"/>
      <c r="G1717" s="799"/>
    </row>
    <row r="1718" spans="1:7">
      <c r="A1718" s="800"/>
      <c r="B1718" s="800"/>
      <c r="C1718" s="799"/>
      <c r="D1718" s="801"/>
      <c r="E1718" s="799"/>
      <c r="F1718" s="525"/>
      <c r="G1718" s="799"/>
    </row>
    <row r="1719" spans="1:7">
      <c r="A1719" s="800"/>
      <c r="B1719" s="800"/>
      <c r="C1719" s="799"/>
      <c r="D1719" s="801"/>
      <c r="E1719" s="799"/>
      <c r="F1719" s="525"/>
      <c r="G1719" s="799"/>
    </row>
    <row r="1720" spans="1:7">
      <c r="A1720" s="800"/>
      <c r="B1720" s="800"/>
      <c r="C1720" s="799"/>
      <c r="D1720" s="801"/>
      <c r="E1720" s="799"/>
      <c r="F1720" s="525"/>
      <c r="G1720" s="799"/>
    </row>
    <row r="1721" spans="1:7">
      <c r="A1721" s="800"/>
      <c r="B1721" s="800"/>
      <c r="C1721" s="799"/>
      <c r="D1721" s="801"/>
      <c r="E1721" s="799"/>
      <c r="F1721" s="525"/>
      <c r="G1721" s="799"/>
    </row>
    <row r="1722" spans="1:7">
      <c r="A1722" s="800"/>
      <c r="B1722" s="800"/>
      <c r="C1722" s="799"/>
      <c r="D1722" s="801"/>
      <c r="E1722" s="799"/>
      <c r="F1722" s="525"/>
      <c r="G1722" s="799"/>
    </row>
    <row r="1723" spans="1:7">
      <c r="A1723" s="800"/>
      <c r="B1723" s="800"/>
      <c r="C1723" s="799"/>
      <c r="D1723" s="801"/>
      <c r="E1723" s="799"/>
      <c r="F1723" s="525"/>
      <c r="G1723" s="799"/>
    </row>
    <row r="1724" spans="1:7">
      <c r="A1724" s="800"/>
      <c r="B1724" s="800"/>
      <c r="C1724" s="799"/>
      <c r="D1724" s="801"/>
      <c r="E1724" s="799"/>
      <c r="F1724" s="525"/>
      <c r="G1724" s="799"/>
    </row>
    <row r="1725" spans="1:7">
      <c r="A1725" s="800"/>
      <c r="B1725" s="800"/>
      <c r="C1725" s="799"/>
      <c r="D1725" s="801"/>
      <c r="E1725" s="799"/>
      <c r="F1725" s="525"/>
      <c r="G1725" s="799"/>
    </row>
    <row r="1726" spans="1:7">
      <c r="A1726" s="800"/>
      <c r="B1726" s="800"/>
      <c r="C1726" s="799"/>
      <c r="D1726" s="801"/>
      <c r="E1726" s="799"/>
      <c r="F1726" s="525"/>
      <c r="G1726" s="799"/>
    </row>
    <row r="1727" spans="1:7">
      <c r="A1727" s="800"/>
      <c r="B1727" s="800"/>
      <c r="C1727" s="799"/>
      <c r="D1727" s="801"/>
      <c r="E1727" s="799"/>
      <c r="F1727" s="525"/>
      <c r="G1727" s="799"/>
    </row>
    <row r="1728" spans="1:7">
      <c r="A1728" s="800"/>
      <c r="B1728" s="800"/>
      <c r="C1728" s="799"/>
      <c r="D1728" s="801"/>
      <c r="E1728" s="799"/>
      <c r="F1728" s="525"/>
      <c r="G1728" s="799"/>
    </row>
    <row r="1729" spans="1:7">
      <c r="A1729" s="800"/>
      <c r="B1729" s="800"/>
      <c r="C1729" s="799"/>
      <c r="D1729" s="801"/>
      <c r="E1729" s="799"/>
      <c r="F1729" s="525"/>
      <c r="G1729" s="799"/>
    </row>
    <row r="1730" spans="1:7">
      <c r="A1730" s="800"/>
      <c r="B1730" s="800"/>
      <c r="C1730" s="799"/>
      <c r="D1730" s="801"/>
      <c r="E1730" s="799"/>
      <c r="F1730" s="525"/>
      <c r="G1730" s="799"/>
    </row>
    <row r="1731" spans="1:7">
      <c r="A1731" s="800"/>
      <c r="B1731" s="800"/>
      <c r="C1731" s="799"/>
      <c r="D1731" s="801"/>
      <c r="E1731" s="799"/>
      <c r="F1731" s="525"/>
      <c r="G1731" s="799"/>
    </row>
    <row r="1732" spans="1:7">
      <c r="A1732" s="800"/>
      <c r="B1732" s="800"/>
      <c r="C1732" s="799"/>
      <c r="D1732" s="801"/>
      <c r="E1732" s="799"/>
      <c r="F1732" s="525"/>
      <c r="G1732" s="799"/>
    </row>
    <row r="1733" spans="1:7">
      <c r="A1733" s="800"/>
      <c r="B1733" s="800"/>
      <c r="C1733" s="799"/>
      <c r="D1733" s="801"/>
      <c r="E1733" s="799"/>
      <c r="F1733" s="525"/>
      <c r="G1733" s="799"/>
    </row>
    <row r="1734" spans="1:7">
      <c r="A1734" s="800"/>
      <c r="B1734" s="800"/>
      <c r="C1734" s="799"/>
      <c r="D1734" s="801"/>
      <c r="E1734" s="799"/>
      <c r="F1734" s="525"/>
      <c r="G1734" s="799"/>
    </row>
    <row r="1735" spans="1:7">
      <c r="A1735" s="800"/>
      <c r="B1735" s="800"/>
      <c r="C1735" s="799"/>
      <c r="D1735" s="801"/>
      <c r="E1735" s="799"/>
      <c r="F1735" s="525"/>
      <c r="G1735" s="799"/>
    </row>
    <row r="1736" spans="1:7">
      <c r="A1736" s="800"/>
      <c r="B1736" s="800"/>
      <c r="C1736" s="799"/>
      <c r="D1736" s="801"/>
      <c r="E1736" s="799"/>
      <c r="F1736" s="525"/>
      <c r="G1736" s="799"/>
    </row>
    <row r="1737" spans="1:7">
      <c r="A1737" s="800"/>
      <c r="B1737" s="800"/>
      <c r="C1737" s="799"/>
      <c r="D1737" s="801"/>
      <c r="E1737" s="799"/>
      <c r="F1737" s="525"/>
      <c r="G1737" s="799"/>
    </row>
    <row r="1738" spans="1:7">
      <c r="A1738" s="800"/>
      <c r="B1738" s="800"/>
      <c r="C1738" s="799"/>
      <c r="D1738" s="801"/>
      <c r="E1738" s="799"/>
      <c r="F1738" s="525"/>
      <c r="G1738" s="799"/>
    </row>
    <row r="1739" spans="1:7">
      <c r="A1739" s="800"/>
      <c r="B1739" s="800"/>
      <c r="C1739" s="799"/>
      <c r="D1739" s="801"/>
      <c r="E1739" s="799"/>
      <c r="F1739" s="525"/>
      <c r="G1739" s="799"/>
    </row>
    <row r="1740" spans="1:7">
      <c r="A1740" s="800"/>
      <c r="B1740" s="800"/>
      <c r="C1740" s="799"/>
      <c r="D1740" s="801"/>
      <c r="E1740" s="799"/>
      <c r="F1740" s="525"/>
      <c r="G1740" s="799"/>
    </row>
    <row r="1741" spans="1:7">
      <c r="A1741" s="800"/>
      <c r="B1741" s="800"/>
      <c r="C1741" s="799"/>
      <c r="D1741" s="801"/>
      <c r="E1741" s="799"/>
      <c r="F1741" s="525"/>
      <c r="G1741" s="799"/>
    </row>
    <row r="1742" spans="1:7">
      <c r="A1742" s="800"/>
      <c r="B1742" s="800"/>
      <c r="C1742" s="799"/>
      <c r="D1742" s="801"/>
      <c r="E1742" s="799"/>
      <c r="F1742" s="525"/>
      <c r="G1742" s="799"/>
    </row>
    <row r="1743" spans="1:7">
      <c r="A1743" s="800"/>
      <c r="B1743" s="800"/>
      <c r="C1743" s="799"/>
      <c r="D1743" s="801"/>
      <c r="E1743" s="799"/>
      <c r="F1743" s="525"/>
      <c r="G1743" s="799"/>
    </row>
    <row r="1744" spans="1:7">
      <c r="A1744" s="800"/>
      <c r="B1744" s="800"/>
      <c r="C1744" s="799"/>
      <c r="D1744" s="801"/>
      <c r="E1744" s="799"/>
      <c r="F1744" s="525"/>
      <c r="G1744" s="799"/>
    </row>
    <row r="1745" spans="1:7">
      <c r="A1745" s="800"/>
      <c r="B1745" s="800"/>
      <c r="C1745" s="799"/>
      <c r="D1745" s="801"/>
      <c r="E1745" s="799"/>
      <c r="F1745" s="525"/>
      <c r="G1745" s="799"/>
    </row>
    <row r="1746" spans="1:7">
      <c r="A1746" s="800"/>
      <c r="B1746" s="800"/>
      <c r="C1746" s="799"/>
      <c r="D1746" s="801"/>
      <c r="E1746" s="799"/>
      <c r="F1746" s="525"/>
      <c r="G1746" s="799"/>
    </row>
    <row r="1747" spans="1:7">
      <c r="A1747" s="800"/>
      <c r="B1747" s="800"/>
      <c r="C1747" s="799"/>
      <c r="D1747" s="801"/>
      <c r="E1747" s="799"/>
      <c r="F1747" s="525"/>
      <c r="G1747" s="799"/>
    </row>
    <row r="1748" spans="1:7">
      <c r="A1748" s="800"/>
      <c r="B1748" s="800"/>
      <c r="C1748" s="799"/>
      <c r="D1748" s="801"/>
      <c r="E1748" s="799"/>
      <c r="F1748" s="525"/>
      <c r="G1748" s="799"/>
    </row>
    <row r="1749" spans="1:7">
      <c r="A1749" s="800"/>
      <c r="B1749" s="800"/>
      <c r="C1749" s="799"/>
      <c r="D1749" s="801"/>
      <c r="E1749" s="799"/>
      <c r="F1749" s="525"/>
      <c r="G1749" s="799"/>
    </row>
    <row r="1750" spans="1:7">
      <c r="A1750" s="800"/>
      <c r="B1750" s="800"/>
      <c r="C1750" s="799"/>
      <c r="D1750" s="801"/>
      <c r="E1750" s="799"/>
      <c r="F1750" s="525"/>
      <c r="G1750" s="799"/>
    </row>
    <row r="1751" spans="1:7">
      <c r="A1751" s="800"/>
      <c r="B1751" s="800"/>
      <c r="C1751" s="799"/>
      <c r="D1751" s="801"/>
      <c r="E1751" s="799"/>
      <c r="F1751" s="525"/>
      <c r="G1751" s="799"/>
    </row>
    <row r="1752" spans="1:7">
      <c r="A1752" s="800"/>
      <c r="B1752" s="800"/>
      <c r="C1752" s="799"/>
      <c r="D1752" s="801"/>
      <c r="E1752" s="799"/>
      <c r="F1752" s="525"/>
      <c r="G1752" s="799"/>
    </row>
    <row r="1753" spans="1:7">
      <c r="A1753" s="800"/>
      <c r="B1753" s="800"/>
      <c r="C1753" s="799"/>
      <c r="D1753" s="801"/>
      <c r="E1753" s="799"/>
      <c r="F1753" s="525"/>
      <c r="G1753" s="799"/>
    </row>
    <row r="1754" spans="1:7">
      <c r="A1754" s="800"/>
      <c r="B1754" s="800"/>
      <c r="C1754" s="799"/>
      <c r="D1754" s="801"/>
      <c r="E1754" s="799"/>
      <c r="F1754" s="525"/>
      <c r="G1754" s="799"/>
    </row>
    <row r="1755" spans="1:7">
      <c r="A1755" s="800"/>
      <c r="B1755" s="800"/>
      <c r="C1755" s="799"/>
      <c r="D1755" s="801"/>
      <c r="E1755" s="799"/>
      <c r="F1755" s="525"/>
      <c r="G1755" s="799"/>
    </row>
    <row r="1756" spans="1:7">
      <c r="A1756" s="800"/>
      <c r="B1756" s="800"/>
      <c r="C1756" s="799"/>
      <c r="D1756" s="801"/>
      <c r="E1756" s="799"/>
      <c r="F1756" s="525"/>
      <c r="G1756" s="799"/>
    </row>
    <row r="1757" spans="1:7">
      <c r="A1757" s="800"/>
      <c r="B1757" s="800"/>
      <c r="C1757" s="799"/>
      <c r="D1757" s="801"/>
      <c r="E1757" s="799"/>
      <c r="F1757" s="525"/>
      <c r="G1757" s="799"/>
    </row>
    <row r="1758" spans="1:7">
      <c r="A1758" s="800"/>
      <c r="B1758" s="800"/>
      <c r="C1758" s="799"/>
      <c r="D1758" s="801"/>
      <c r="E1758" s="799"/>
      <c r="F1758" s="525"/>
      <c r="G1758" s="799"/>
    </row>
    <row r="1759" spans="1:7">
      <c r="A1759" s="800"/>
      <c r="B1759" s="800"/>
      <c r="C1759" s="799"/>
      <c r="D1759" s="801"/>
      <c r="E1759" s="799"/>
      <c r="F1759" s="525"/>
      <c r="G1759" s="799"/>
    </row>
    <row r="1760" spans="1:7">
      <c r="A1760" s="800"/>
      <c r="B1760" s="800"/>
      <c r="C1760" s="799"/>
      <c r="D1760" s="801"/>
      <c r="E1760" s="799"/>
      <c r="F1760" s="525"/>
      <c r="G1760" s="799"/>
    </row>
    <row r="1761" spans="1:7">
      <c r="A1761" s="800"/>
      <c r="B1761" s="800"/>
      <c r="C1761" s="799"/>
      <c r="D1761" s="801"/>
      <c r="E1761" s="799"/>
      <c r="F1761" s="525"/>
      <c r="G1761" s="799"/>
    </row>
    <row r="1762" spans="1:7">
      <c r="A1762" s="800"/>
      <c r="B1762" s="800"/>
      <c r="C1762" s="799"/>
      <c r="D1762" s="801"/>
      <c r="E1762" s="799"/>
      <c r="F1762" s="525"/>
      <c r="G1762" s="799"/>
    </row>
    <row r="1763" spans="1:7">
      <c r="A1763" s="800"/>
      <c r="B1763" s="800"/>
      <c r="C1763" s="799"/>
      <c r="D1763" s="801"/>
      <c r="E1763" s="799"/>
      <c r="F1763" s="525"/>
      <c r="G1763" s="799"/>
    </row>
    <row r="1764" spans="1:7">
      <c r="A1764" s="800"/>
      <c r="B1764" s="800"/>
      <c r="C1764" s="799"/>
      <c r="D1764" s="801"/>
      <c r="E1764" s="799"/>
      <c r="F1764" s="525"/>
      <c r="G1764" s="799"/>
    </row>
    <row r="1765" spans="1:7">
      <c r="A1765" s="800"/>
      <c r="B1765" s="800"/>
      <c r="C1765" s="799"/>
      <c r="D1765" s="801"/>
      <c r="E1765" s="799"/>
      <c r="F1765" s="525"/>
      <c r="G1765" s="799"/>
    </row>
    <row r="1766" spans="1:7">
      <c r="A1766" s="800"/>
      <c r="B1766" s="800"/>
      <c r="C1766" s="799"/>
      <c r="D1766" s="801"/>
      <c r="E1766" s="799"/>
      <c r="F1766" s="525"/>
      <c r="G1766" s="799"/>
    </row>
    <row r="1767" spans="1:7">
      <c r="A1767" s="800"/>
      <c r="B1767" s="800"/>
      <c r="C1767" s="799"/>
      <c r="D1767" s="801"/>
      <c r="E1767" s="799"/>
      <c r="F1767" s="525"/>
      <c r="G1767" s="799"/>
    </row>
    <row r="1768" spans="1:7">
      <c r="A1768" s="800"/>
      <c r="B1768" s="800"/>
      <c r="C1768" s="799"/>
      <c r="D1768" s="801"/>
      <c r="E1768" s="799"/>
      <c r="F1768" s="525"/>
      <c r="G1768" s="799"/>
    </row>
    <row r="1769" spans="1:7">
      <c r="A1769" s="800"/>
      <c r="B1769" s="800"/>
      <c r="C1769" s="799"/>
      <c r="D1769" s="801"/>
      <c r="E1769" s="799"/>
      <c r="F1769" s="525"/>
      <c r="G1769" s="799"/>
    </row>
    <row r="1770" spans="1:7">
      <c r="A1770" s="800"/>
      <c r="B1770" s="800"/>
      <c r="C1770" s="799"/>
      <c r="D1770" s="801"/>
      <c r="E1770" s="799"/>
      <c r="F1770" s="525"/>
      <c r="G1770" s="799"/>
    </row>
    <row r="1771" spans="1:7">
      <c r="A1771" s="800"/>
      <c r="B1771" s="800"/>
      <c r="C1771" s="799"/>
      <c r="D1771" s="801"/>
      <c r="E1771" s="799"/>
      <c r="F1771" s="525"/>
      <c r="G1771" s="799"/>
    </row>
    <row r="1772" spans="1:7">
      <c r="A1772" s="800"/>
      <c r="B1772" s="800"/>
      <c r="C1772" s="799"/>
      <c r="D1772" s="801"/>
      <c r="E1772" s="799"/>
      <c r="F1772" s="525"/>
      <c r="G1772" s="799"/>
    </row>
    <row r="1773" spans="1:7">
      <c r="A1773" s="800"/>
      <c r="B1773" s="800"/>
      <c r="C1773" s="799"/>
      <c r="D1773" s="801"/>
      <c r="E1773" s="799"/>
      <c r="F1773" s="525"/>
      <c r="G1773" s="799"/>
    </row>
    <row r="1774" spans="1:7">
      <c r="A1774" s="800"/>
      <c r="B1774" s="800"/>
      <c r="C1774" s="799"/>
      <c r="D1774" s="801"/>
      <c r="E1774" s="799"/>
      <c r="F1774" s="525"/>
      <c r="G1774" s="799"/>
    </row>
    <row r="1775" spans="1:7">
      <c r="A1775" s="800"/>
      <c r="B1775" s="800"/>
      <c r="C1775" s="799"/>
      <c r="D1775" s="801"/>
      <c r="E1775" s="799"/>
      <c r="F1775" s="525"/>
      <c r="G1775" s="799"/>
    </row>
    <row r="1776" spans="1:7">
      <c r="A1776" s="800"/>
      <c r="B1776" s="800"/>
      <c r="C1776" s="799"/>
      <c r="D1776" s="801"/>
      <c r="E1776" s="799"/>
      <c r="F1776" s="525"/>
      <c r="G1776" s="799"/>
    </row>
    <row r="1777" spans="1:7">
      <c r="A1777" s="800"/>
      <c r="B1777" s="800"/>
      <c r="C1777" s="799"/>
      <c r="D1777" s="801"/>
      <c r="E1777" s="799"/>
      <c r="F1777" s="525"/>
      <c r="G1777" s="799"/>
    </row>
    <row r="1778" spans="1:7">
      <c r="A1778" s="800"/>
      <c r="B1778" s="800"/>
      <c r="C1778" s="799"/>
      <c r="D1778" s="801"/>
      <c r="E1778" s="799"/>
      <c r="F1778" s="525"/>
      <c r="G1778" s="799"/>
    </row>
    <row r="1779" spans="1:7">
      <c r="A1779" s="800"/>
      <c r="B1779" s="800"/>
      <c r="C1779" s="799"/>
      <c r="D1779" s="801"/>
      <c r="E1779" s="799"/>
      <c r="F1779" s="525"/>
      <c r="G1779" s="799"/>
    </row>
    <row r="1780" spans="1:7">
      <c r="A1780" s="800"/>
      <c r="B1780" s="800"/>
      <c r="C1780" s="799"/>
      <c r="D1780" s="801"/>
      <c r="E1780" s="799"/>
      <c r="F1780" s="525"/>
      <c r="G1780" s="799"/>
    </row>
    <row r="1781" spans="1:7">
      <c r="A1781" s="800"/>
      <c r="B1781" s="800"/>
      <c r="C1781" s="799"/>
      <c r="D1781" s="801"/>
      <c r="E1781" s="799"/>
      <c r="F1781" s="525"/>
      <c r="G1781" s="799"/>
    </row>
    <row r="1782" spans="1:7">
      <c r="A1782" s="800"/>
      <c r="B1782" s="800"/>
      <c r="C1782" s="799"/>
      <c r="D1782" s="801"/>
      <c r="E1782" s="799"/>
      <c r="F1782" s="525"/>
      <c r="G1782" s="799"/>
    </row>
    <row r="1783" spans="1:7">
      <c r="A1783" s="800"/>
      <c r="B1783" s="800"/>
      <c r="C1783" s="799"/>
      <c r="D1783" s="801"/>
      <c r="E1783" s="799"/>
      <c r="F1783" s="525"/>
      <c r="G1783" s="799"/>
    </row>
    <row r="1784" spans="1:7">
      <c r="A1784" s="800"/>
      <c r="B1784" s="800"/>
      <c r="C1784" s="799"/>
      <c r="D1784" s="801"/>
      <c r="E1784" s="799"/>
      <c r="F1784" s="525"/>
      <c r="G1784" s="799"/>
    </row>
    <row r="1785" spans="1:7">
      <c r="A1785" s="800"/>
      <c r="B1785" s="800"/>
      <c r="C1785" s="799"/>
      <c r="D1785" s="801"/>
      <c r="E1785" s="799"/>
      <c r="F1785" s="525"/>
      <c r="G1785" s="799"/>
    </row>
    <row r="1786" spans="1:7">
      <c r="A1786" s="800"/>
      <c r="B1786" s="800"/>
      <c r="C1786" s="799"/>
      <c r="D1786" s="801"/>
      <c r="E1786" s="799"/>
      <c r="F1786" s="525"/>
      <c r="G1786" s="799"/>
    </row>
    <row r="1787" spans="1:7">
      <c r="A1787" s="800"/>
      <c r="B1787" s="800"/>
      <c r="C1787" s="799"/>
      <c r="D1787" s="801"/>
      <c r="E1787" s="799"/>
      <c r="F1787" s="525"/>
      <c r="G1787" s="799"/>
    </row>
    <row r="1788" spans="1:7">
      <c r="A1788" s="800"/>
      <c r="B1788" s="800"/>
      <c r="C1788" s="799"/>
      <c r="D1788" s="801"/>
      <c r="E1788" s="799"/>
      <c r="F1788" s="525"/>
      <c r="G1788" s="799"/>
    </row>
    <row r="1789" spans="1:7">
      <c r="A1789" s="800"/>
      <c r="B1789" s="800"/>
      <c r="C1789" s="799"/>
      <c r="D1789" s="801"/>
      <c r="E1789" s="799"/>
      <c r="F1789" s="525"/>
      <c r="G1789" s="799"/>
    </row>
    <row r="1790" spans="1:7">
      <c r="A1790" s="800"/>
      <c r="B1790" s="800"/>
      <c r="C1790" s="799"/>
      <c r="D1790" s="801"/>
      <c r="E1790" s="799"/>
      <c r="F1790" s="525"/>
      <c r="G1790" s="799"/>
    </row>
    <row r="1791" spans="1:7">
      <c r="A1791" s="800"/>
      <c r="B1791" s="800"/>
      <c r="C1791" s="799"/>
      <c r="D1791" s="801"/>
      <c r="E1791" s="799"/>
      <c r="F1791" s="525"/>
      <c r="G1791" s="799"/>
    </row>
    <row r="1792" spans="1:7">
      <c r="A1792" s="800"/>
      <c r="B1792" s="800"/>
      <c r="C1792" s="799"/>
      <c r="D1792" s="801"/>
      <c r="E1792" s="799"/>
      <c r="F1792" s="525"/>
      <c r="G1792" s="799"/>
    </row>
    <row r="1793" spans="1:7">
      <c r="A1793" s="800"/>
      <c r="B1793" s="800"/>
      <c r="C1793" s="799"/>
      <c r="D1793" s="801"/>
      <c r="E1793" s="799"/>
      <c r="F1793" s="525"/>
      <c r="G1793" s="799"/>
    </row>
    <row r="1794" spans="1:7">
      <c r="A1794" s="800"/>
      <c r="B1794" s="800"/>
      <c r="C1794" s="799"/>
      <c r="D1794" s="801"/>
      <c r="E1794" s="799"/>
      <c r="F1794" s="525"/>
      <c r="G1794" s="799"/>
    </row>
    <row r="1795" spans="1:7">
      <c r="A1795" s="800"/>
      <c r="B1795" s="800"/>
      <c r="C1795" s="799"/>
      <c r="D1795" s="801"/>
      <c r="E1795" s="799"/>
      <c r="F1795" s="525"/>
      <c r="G1795" s="799"/>
    </row>
    <row r="1796" spans="1:7">
      <c r="A1796" s="800"/>
      <c r="B1796" s="800"/>
      <c r="C1796" s="799"/>
      <c r="D1796" s="801"/>
      <c r="E1796" s="799"/>
      <c r="F1796" s="525"/>
      <c r="G1796" s="799"/>
    </row>
    <row r="1797" spans="1:7">
      <c r="A1797" s="800"/>
      <c r="B1797" s="800"/>
      <c r="C1797" s="799"/>
      <c r="D1797" s="801"/>
      <c r="E1797" s="799"/>
      <c r="F1797" s="525"/>
      <c r="G1797" s="799"/>
    </row>
    <row r="1798" spans="1:7">
      <c r="A1798" s="800"/>
      <c r="B1798" s="800"/>
      <c r="C1798" s="799"/>
      <c r="D1798" s="801"/>
      <c r="E1798" s="799"/>
      <c r="F1798" s="525"/>
      <c r="G1798" s="799"/>
    </row>
    <row r="1799" spans="1:7">
      <c r="A1799" s="800"/>
      <c r="B1799" s="800"/>
      <c r="C1799" s="799"/>
      <c r="D1799" s="801"/>
      <c r="E1799" s="799"/>
      <c r="F1799" s="525"/>
      <c r="G1799" s="799"/>
    </row>
    <row r="1800" spans="1:7">
      <c r="A1800" s="800"/>
      <c r="B1800" s="800"/>
      <c r="C1800" s="799"/>
      <c r="D1800" s="801"/>
      <c r="E1800" s="799"/>
      <c r="F1800" s="525"/>
      <c r="G1800" s="799"/>
    </row>
    <row r="1801" spans="1:7">
      <c r="A1801" s="800"/>
      <c r="B1801" s="800"/>
      <c r="C1801" s="799"/>
      <c r="D1801" s="801"/>
      <c r="E1801" s="799"/>
      <c r="F1801" s="525"/>
      <c r="G1801" s="799"/>
    </row>
    <row r="1802" spans="1:7">
      <c r="A1802" s="800"/>
      <c r="B1802" s="800"/>
      <c r="C1802" s="799"/>
      <c r="D1802" s="801"/>
      <c r="E1802" s="799"/>
      <c r="F1802" s="525"/>
      <c r="G1802" s="799"/>
    </row>
    <row r="1803" spans="1:7">
      <c r="A1803" s="800"/>
      <c r="B1803" s="800"/>
      <c r="C1803" s="799"/>
      <c r="D1803" s="801"/>
      <c r="E1803" s="799"/>
      <c r="F1803" s="525"/>
      <c r="G1803" s="799"/>
    </row>
    <row r="1804" spans="1:7">
      <c r="A1804" s="800"/>
      <c r="B1804" s="800"/>
      <c r="C1804" s="799"/>
      <c r="D1804" s="801"/>
      <c r="E1804" s="799"/>
      <c r="F1804" s="525"/>
      <c r="G1804" s="799"/>
    </row>
    <row r="1805" spans="1:7">
      <c r="A1805" s="800"/>
      <c r="B1805" s="800"/>
      <c r="C1805" s="799"/>
      <c r="D1805" s="801"/>
      <c r="E1805" s="799"/>
      <c r="F1805" s="525"/>
      <c r="G1805" s="799"/>
    </row>
    <row r="1806" spans="1:7">
      <c r="A1806" s="800"/>
      <c r="B1806" s="800"/>
      <c r="C1806" s="799"/>
      <c r="D1806" s="801"/>
      <c r="E1806" s="799"/>
      <c r="F1806" s="525"/>
      <c r="G1806" s="799"/>
    </row>
    <row r="1807" spans="1:7">
      <c r="A1807" s="800"/>
      <c r="B1807" s="800"/>
      <c r="C1807" s="799"/>
      <c r="D1807" s="801"/>
      <c r="E1807" s="799"/>
      <c r="F1807" s="525"/>
      <c r="G1807" s="799"/>
    </row>
    <row r="1808" spans="1:7">
      <c r="A1808" s="800"/>
      <c r="B1808" s="800"/>
      <c r="C1808" s="799"/>
      <c r="D1808" s="801"/>
      <c r="E1808" s="799"/>
      <c r="F1808" s="525"/>
      <c r="G1808" s="799"/>
    </row>
    <row r="1809" spans="1:7">
      <c r="A1809" s="800"/>
      <c r="B1809" s="800"/>
      <c r="C1809" s="799"/>
      <c r="D1809" s="801"/>
      <c r="E1809" s="799"/>
      <c r="F1809" s="525"/>
      <c r="G1809" s="799"/>
    </row>
    <row r="1810" spans="1:7">
      <c r="A1810" s="800"/>
      <c r="B1810" s="800"/>
      <c r="C1810" s="799"/>
      <c r="D1810" s="801"/>
      <c r="E1810" s="799"/>
      <c r="F1810" s="525"/>
      <c r="G1810" s="799"/>
    </row>
    <row r="1811" spans="1:7">
      <c r="A1811" s="800"/>
      <c r="B1811" s="800"/>
      <c r="C1811" s="799"/>
      <c r="D1811" s="801"/>
      <c r="E1811" s="799"/>
      <c r="F1811" s="525"/>
      <c r="G1811" s="799"/>
    </row>
    <row r="1812" spans="1:7">
      <c r="A1812" s="800"/>
      <c r="B1812" s="800"/>
      <c r="C1812" s="799"/>
      <c r="D1812" s="801"/>
      <c r="E1812" s="799"/>
      <c r="F1812" s="525"/>
      <c r="G1812" s="799"/>
    </row>
    <row r="1813" spans="1:7">
      <c r="A1813" s="800"/>
      <c r="B1813" s="800"/>
      <c r="C1813" s="799"/>
      <c r="D1813" s="801"/>
      <c r="E1813" s="799"/>
      <c r="F1813" s="525"/>
      <c r="G1813" s="799"/>
    </row>
    <row r="1814" spans="1:7">
      <c r="A1814" s="800"/>
      <c r="B1814" s="800"/>
      <c r="C1814" s="799"/>
      <c r="D1814" s="801"/>
      <c r="E1814" s="799"/>
      <c r="F1814" s="525"/>
      <c r="G1814" s="799"/>
    </row>
    <row r="1815" spans="1:7">
      <c r="A1815" s="800"/>
      <c r="B1815" s="800"/>
      <c r="C1815" s="799"/>
      <c r="D1815" s="801"/>
      <c r="E1815" s="799"/>
      <c r="F1815" s="525"/>
      <c r="G1815" s="799"/>
    </row>
    <row r="1816" spans="1:7">
      <c r="A1816" s="800"/>
      <c r="B1816" s="800"/>
      <c r="C1816" s="799"/>
      <c r="D1816" s="801"/>
      <c r="E1816" s="799"/>
      <c r="F1816" s="525"/>
      <c r="G1816" s="799"/>
    </row>
    <row r="1817" spans="1:7">
      <c r="A1817" s="800"/>
      <c r="B1817" s="800"/>
      <c r="C1817" s="799"/>
      <c r="D1817" s="801"/>
      <c r="E1817" s="799"/>
      <c r="F1817" s="525"/>
      <c r="G1817" s="799"/>
    </row>
    <row r="1818" spans="1:7">
      <c r="A1818" s="800"/>
      <c r="B1818" s="800"/>
      <c r="C1818" s="799"/>
      <c r="D1818" s="801"/>
      <c r="E1818" s="799"/>
      <c r="F1818" s="525"/>
      <c r="G1818" s="799"/>
    </row>
    <row r="1819" spans="1:7">
      <c r="A1819" s="800"/>
      <c r="B1819" s="800"/>
      <c r="C1819" s="799"/>
      <c r="D1819" s="801"/>
      <c r="E1819" s="799"/>
      <c r="F1819" s="525"/>
      <c r="G1819" s="799"/>
    </row>
    <row r="1820" spans="1:7">
      <c r="A1820" s="800"/>
      <c r="B1820" s="800"/>
      <c r="C1820" s="799"/>
      <c r="D1820" s="801"/>
      <c r="E1820" s="799"/>
      <c r="F1820" s="525"/>
      <c r="G1820" s="799"/>
    </row>
    <row r="1821" spans="1:7">
      <c r="A1821" s="800"/>
      <c r="B1821" s="800"/>
      <c r="C1821" s="799"/>
      <c r="D1821" s="801"/>
      <c r="E1821" s="799"/>
      <c r="F1821" s="525"/>
      <c r="G1821" s="799"/>
    </row>
    <row r="1822" spans="1:7">
      <c r="A1822" s="800"/>
      <c r="B1822" s="800"/>
      <c r="C1822" s="799"/>
      <c r="D1822" s="801"/>
      <c r="E1822" s="799"/>
      <c r="F1822" s="525"/>
      <c r="G1822" s="799"/>
    </row>
    <row r="1823" spans="1:7">
      <c r="A1823" s="800"/>
      <c r="B1823" s="800"/>
      <c r="C1823" s="799"/>
      <c r="D1823" s="801"/>
      <c r="E1823" s="799"/>
      <c r="F1823" s="525"/>
      <c r="G1823" s="799"/>
    </row>
    <row r="1824" spans="1:7">
      <c r="A1824" s="800"/>
      <c r="B1824" s="800"/>
      <c r="C1824" s="799"/>
      <c r="D1824" s="801"/>
      <c r="E1824" s="799"/>
      <c r="F1824" s="525"/>
      <c r="G1824" s="799"/>
    </row>
    <row r="1825" spans="1:7">
      <c r="A1825" s="800"/>
      <c r="B1825" s="800"/>
      <c r="C1825" s="799"/>
      <c r="D1825" s="801"/>
      <c r="E1825" s="799"/>
      <c r="F1825" s="525"/>
      <c r="G1825" s="799"/>
    </row>
    <row r="1826" spans="1:7">
      <c r="A1826" s="800"/>
      <c r="B1826" s="800"/>
      <c r="C1826" s="799"/>
      <c r="D1826" s="801"/>
      <c r="E1826" s="799"/>
      <c r="F1826" s="525"/>
      <c r="G1826" s="799"/>
    </row>
    <row r="1827" spans="1:7">
      <c r="A1827" s="800"/>
      <c r="B1827" s="800"/>
      <c r="C1827" s="799"/>
      <c r="D1827" s="801"/>
      <c r="E1827" s="799"/>
      <c r="F1827" s="525"/>
      <c r="G1827" s="799"/>
    </row>
    <row r="1828" spans="1:7">
      <c r="A1828" s="800"/>
      <c r="B1828" s="800"/>
      <c r="C1828" s="799"/>
      <c r="D1828" s="801"/>
      <c r="E1828" s="799"/>
      <c r="F1828" s="525"/>
      <c r="G1828" s="799"/>
    </row>
    <row r="1829" spans="1:7">
      <c r="A1829" s="800"/>
      <c r="B1829" s="800"/>
      <c r="C1829" s="799"/>
      <c r="D1829" s="801"/>
      <c r="E1829" s="799"/>
      <c r="F1829" s="525"/>
      <c r="G1829" s="799"/>
    </row>
    <row r="1830" spans="1:7">
      <c r="A1830" s="800"/>
      <c r="B1830" s="800"/>
      <c r="C1830" s="799"/>
      <c r="D1830" s="801"/>
      <c r="E1830" s="799"/>
      <c r="F1830" s="525"/>
      <c r="G1830" s="799"/>
    </row>
    <row r="1831" spans="1:7">
      <c r="A1831" s="800"/>
      <c r="B1831" s="800"/>
      <c r="C1831" s="799"/>
      <c r="D1831" s="801"/>
      <c r="E1831" s="799"/>
      <c r="F1831" s="525"/>
      <c r="G1831" s="799"/>
    </row>
    <row r="1832" spans="1:7">
      <c r="A1832" s="800"/>
      <c r="B1832" s="800"/>
      <c r="C1832" s="799"/>
      <c r="D1832" s="801"/>
      <c r="E1832" s="799"/>
      <c r="F1832" s="525"/>
      <c r="G1832" s="799"/>
    </row>
    <row r="1833" spans="1:7">
      <c r="A1833" s="800"/>
      <c r="B1833" s="800"/>
      <c r="C1833" s="799"/>
      <c r="D1833" s="801"/>
      <c r="E1833" s="799"/>
      <c r="F1833" s="525"/>
      <c r="G1833" s="799"/>
    </row>
    <row r="1834" spans="1:7">
      <c r="A1834" s="800"/>
      <c r="B1834" s="800"/>
      <c r="C1834" s="799"/>
      <c r="D1834" s="801"/>
      <c r="E1834" s="799"/>
      <c r="F1834" s="525"/>
      <c r="G1834" s="799"/>
    </row>
    <row r="1835" spans="1:7">
      <c r="A1835" s="800"/>
      <c r="B1835" s="800"/>
      <c r="C1835" s="799"/>
      <c r="D1835" s="801"/>
      <c r="E1835" s="799"/>
      <c r="F1835" s="525"/>
      <c r="G1835" s="799"/>
    </row>
    <row r="1836" spans="1:7">
      <c r="A1836" s="800"/>
      <c r="B1836" s="800"/>
      <c r="C1836" s="799"/>
      <c r="D1836" s="801"/>
      <c r="E1836" s="799"/>
      <c r="F1836" s="525"/>
      <c r="G1836" s="799"/>
    </row>
    <row r="1837" spans="1:7">
      <c r="A1837" s="800"/>
      <c r="B1837" s="800"/>
      <c r="C1837" s="799"/>
      <c r="D1837" s="801"/>
      <c r="E1837" s="799"/>
      <c r="F1837" s="525"/>
      <c r="G1837" s="799"/>
    </row>
    <row r="1838" spans="1:7">
      <c r="A1838" s="800"/>
      <c r="B1838" s="800"/>
      <c r="C1838" s="799"/>
      <c r="D1838" s="801"/>
      <c r="E1838" s="799"/>
      <c r="F1838" s="525"/>
      <c r="G1838" s="799"/>
    </row>
    <row r="1839" spans="1:7">
      <c r="A1839" s="800"/>
      <c r="B1839" s="800"/>
      <c r="C1839" s="799"/>
      <c r="D1839" s="801"/>
      <c r="E1839" s="799"/>
      <c r="F1839" s="525"/>
      <c r="G1839" s="799"/>
    </row>
    <row r="1840" spans="1:7">
      <c r="A1840" s="800"/>
      <c r="B1840" s="800"/>
      <c r="C1840" s="799"/>
      <c r="D1840" s="801"/>
      <c r="E1840" s="799"/>
      <c r="F1840" s="525"/>
      <c r="G1840" s="799"/>
    </row>
    <row r="1841" spans="1:7">
      <c r="A1841" s="800"/>
      <c r="B1841" s="800"/>
      <c r="C1841" s="799"/>
      <c r="D1841" s="801"/>
      <c r="E1841" s="799"/>
      <c r="F1841" s="525"/>
      <c r="G1841" s="799"/>
    </row>
    <row r="1842" spans="1:7">
      <c r="A1842" s="800"/>
      <c r="B1842" s="800"/>
      <c r="C1842" s="799"/>
      <c r="D1842" s="801"/>
      <c r="E1842" s="799"/>
      <c r="F1842" s="525"/>
      <c r="G1842" s="799"/>
    </row>
    <row r="1843" spans="1:7">
      <c r="A1843" s="800"/>
      <c r="B1843" s="800"/>
      <c r="C1843" s="799"/>
      <c r="D1843" s="801"/>
      <c r="E1843" s="799"/>
      <c r="F1843" s="525"/>
      <c r="G1843" s="799"/>
    </row>
    <row r="1844" spans="1:7">
      <c r="A1844" s="800"/>
      <c r="B1844" s="800"/>
      <c r="C1844" s="799"/>
      <c r="D1844" s="801"/>
      <c r="E1844" s="799"/>
      <c r="F1844" s="525"/>
      <c r="G1844" s="799"/>
    </row>
    <row r="1845" spans="1:7">
      <c r="A1845" s="800"/>
      <c r="B1845" s="800"/>
      <c r="C1845" s="799"/>
      <c r="D1845" s="801"/>
      <c r="E1845" s="799"/>
      <c r="F1845" s="525"/>
      <c r="G1845" s="799"/>
    </row>
    <row r="1846" spans="1:7">
      <c r="A1846" s="800"/>
      <c r="B1846" s="800"/>
      <c r="C1846" s="799"/>
      <c r="D1846" s="801"/>
      <c r="E1846" s="799"/>
      <c r="F1846" s="525"/>
      <c r="G1846" s="799"/>
    </row>
    <row r="1847" spans="1:7">
      <c r="A1847" s="800"/>
      <c r="B1847" s="800"/>
      <c r="C1847" s="799"/>
      <c r="D1847" s="801"/>
      <c r="E1847" s="799"/>
      <c r="F1847" s="525"/>
      <c r="G1847" s="799"/>
    </row>
    <row r="1848" spans="1:7">
      <c r="A1848" s="800"/>
      <c r="B1848" s="800"/>
      <c r="C1848" s="799"/>
      <c r="D1848" s="801"/>
      <c r="E1848" s="799"/>
      <c r="F1848" s="525"/>
      <c r="G1848" s="799"/>
    </row>
    <row r="1849" spans="1:7">
      <c r="A1849" s="800"/>
      <c r="B1849" s="800"/>
      <c r="C1849" s="799"/>
      <c r="D1849" s="801"/>
      <c r="E1849" s="799"/>
      <c r="F1849" s="525"/>
      <c r="G1849" s="799"/>
    </row>
    <row r="1850" spans="1:7">
      <c r="A1850" s="800"/>
      <c r="B1850" s="800"/>
      <c r="C1850" s="799"/>
      <c r="D1850" s="801"/>
      <c r="E1850" s="799"/>
      <c r="F1850" s="525"/>
      <c r="G1850" s="799"/>
    </row>
    <row r="1851" spans="1:7">
      <c r="A1851" s="800"/>
      <c r="B1851" s="800"/>
      <c r="C1851" s="799"/>
      <c r="D1851" s="801"/>
      <c r="E1851" s="799"/>
      <c r="F1851" s="525"/>
      <c r="G1851" s="799"/>
    </row>
    <row r="1852" spans="1:7">
      <c r="A1852" s="800"/>
      <c r="B1852" s="800"/>
      <c r="C1852" s="799"/>
      <c r="D1852" s="801"/>
      <c r="E1852" s="799"/>
      <c r="F1852" s="525"/>
      <c r="G1852" s="799"/>
    </row>
    <row r="1853" spans="1:7">
      <c r="A1853" s="800"/>
      <c r="B1853" s="800"/>
      <c r="C1853" s="799"/>
      <c r="D1853" s="801"/>
      <c r="E1853" s="799"/>
      <c r="F1853" s="525"/>
      <c r="G1853" s="799"/>
    </row>
    <row r="1854" spans="1:7">
      <c r="A1854" s="800"/>
      <c r="B1854" s="800"/>
      <c r="C1854" s="799"/>
      <c r="D1854" s="801"/>
      <c r="E1854" s="799"/>
      <c r="F1854" s="525"/>
      <c r="G1854" s="799"/>
    </row>
    <row r="1855" spans="1:7">
      <c r="A1855" s="800"/>
      <c r="B1855" s="800"/>
      <c r="C1855" s="799"/>
      <c r="D1855" s="801"/>
      <c r="E1855" s="799"/>
      <c r="F1855" s="525"/>
      <c r="G1855" s="799"/>
    </row>
    <row r="1856" spans="1:7">
      <c r="A1856" s="800"/>
      <c r="B1856" s="800"/>
      <c r="C1856" s="799"/>
      <c r="D1856" s="801"/>
      <c r="E1856" s="799"/>
      <c r="F1856" s="525"/>
      <c r="G1856" s="799"/>
    </row>
    <row r="1857" spans="1:7">
      <c r="A1857" s="800"/>
      <c r="B1857" s="800"/>
      <c r="C1857" s="799"/>
      <c r="D1857" s="801"/>
      <c r="E1857" s="799"/>
      <c r="F1857" s="525"/>
      <c r="G1857" s="799"/>
    </row>
    <row r="1858" spans="1:7">
      <c r="A1858" s="800"/>
      <c r="B1858" s="800"/>
      <c r="C1858" s="799"/>
      <c r="D1858" s="801"/>
      <c r="E1858" s="799"/>
      <c r="F1858" s="525"/>
      <c r="G1858" s="799"/>
    </row>
    <row r="1859" spans="1:7">
      <c r="A1859" s="800"/>
      <c r="B1859" s="800"/>
      <c r="C1859" s="799"/>
      <c r="D1859" s="801"/>
      <c r="E1859" s="799"/>
      <c r="F1859" s="525"/>
      <c r="G1859" s="799"/>
    </row>
    <row r="1860" spans="1:7">
      <c r="A1860" s="800"/>
      <c r="B1860" s="800"/>
      <c r="C1860" s="799"/>
      <c r="D1860" s="801"/>
      <c r="E1860" s="799"/>
      <c r="F1860" s="525"/>
      <c r="G1860" s="799"/>
    </row>
    <row r="1861" spans="1:7">
      <c r="A1861" s="800"/>
      <c r="B1861" s="800"/>
      <c r="C1861" s="799"/>
      <c r="D1861" s="801"/>
      <c r="E1861" s="799"/>
      <c r="F1861" s="525"/>
      <c r="G1861" s="799"/>
    </row>
    <row r="1862" spans="1:7">
      <c r="A1862" s="800"/>
      <c r="B1862" s="800"/>
      <c r="C1862" s="799"/>
      <c r="D1862" s="801"/>
      <c r="E1862" s="799"/>
      <c r="F1862" s="525"/>
      <c r="G1862" s="799"/>
    </row>
    <row r="1863" spans="1:7">
      <c r="A1863" s="800"/>
      <c r="B1863" s="800"/>
      <c r="C1863" s="799"/>
      <c r="D1863" s="801"/>
      <c r="E1863" s="799"/>
      <c r="F1863" s="525"/>
      <c r="G1863" s="799"/>
    </row>
    <row r="1864" spans="1:7">
      <c r="A1864" s="800"/>
      <c r="B1864" s="800"/>
      <c r="C1864" s="799"/>
      <c r="D1864" s="801"/>
      <c r="E1864" s="799"/>
      <c r="F1864" s="525"/>
      <c r="G1864" s="799"/>
    </row>
    <row r="1865" spans="1:7">
      <c r="A1865" s="800"/>
      <c r="B1865" s="800"/>
      <c r="C1865" s="799"/>
      <c r="D1865" s="801"/>
      <c r="E1865" s="799"/>
      <c r="F1865" s="525"/>
      <c r="G1865" s="799"/>
    </row>
    <row r="1866" spans="1:7">
      <c r="A1866" s="800"/>
      <c r="B1866" s="800"/>
      <c r="C1866" s="799"/>
      <c r="D1866" s="801"/>
      <c r="E1866" s="799"/>
      <c r="F1866" s="525"/>
      <c r="G1866" s="799"/>
    </row>
    <row r="1867" spans="1:7">
      <c r="A1867" s="800"/>
      <c r="B1867" s="800"/>
      <c r="C1867" s="799"/>
      <c r="D1867" s="801"/>
      <c r="E1867" s="799"/>
      <c r="F1867" s="525"/>
      <c r="G1867" s="799"/>
    </row>
    <row r="1868" spans="1:7">
      <c r="A1868" s="800"/>
      <c r="B1868" s="800"/>
      <c r="C1868" s="799"/>
      <c r="D1868" s="801"/>
      <c r="E1868" s="799"/>
      <c r="F1868" s="525"/>
      <c r="G1868" s="799"/>
    </row>
    <row r="1869" spans="1:7">
      <c r="A1869" s="800"/>
      <c r="B1869" s="800"/>
      <c r="C1869" s="799"/>
      <c r="D1869" s="801"/>
      <c r="E1869" s="799"/>
      <c r="F1869" s="525"/>
      <c r="G1869" s="799"/>
    </row>
    <row r="1870" spans="1:7">
      <c r="A1870" s="800"/>
      <c r="B1870" s="800"/>
      <c r="C1870" s="799"/>
      <c r="D1870" s="801"/>
      <c r="E1870" s="799"/>
      <c r="F1870" s="525"/>
      <c r="G1870" s="799"/>
    </row>
    <row r="1871" spans="1:7">
      <c r="A1871" s="800"/>
      <c r="B1871" s="800"/>
      <c r="C1871" s="799"/>
      <c r="D1871" s="801"/>
      <c r="E1871" s="799"/>
      <c r="F1871" s="525"/>
      <c r="G1871" s="799"/>
    </row>
    <row r="1872" spans="1:7">
      <c r="A1872" s="800"/>
      <c r="B1872" s="800"/>
      <c r="C1872" s="799"/>
      <c r="D1872" s="801"/>
      <c r="E1872" s="799"/>
      <c r="F1872" s="525"/>
      <c r="G1872" s="799"/>
    </row>
    <row r="1873" spans="1:7">
      <c r="A1873" s="800"/>
      <c r="B1873" s="800"/>
      <c r="C1873" s="799"/>
      <c r="D1873" s="801"/>
      <c r="E1873" s="799"/>
      <c r="F1873" s="525"/>
      <c r="G1873" s="799"/>
    </row>
    <row r="1874" spans="1:7">
      <c r="A1874" s="800"/>
      <c r="B1874" s="800"/>
      <c r="C1874" s="799"/>
      <c r="D1874" s="801"/>
      <c r="E1874" s="799"/>
      <c r="F1874" s="525"/>
      <c r="G1874" s="799"/>
    </row>
    <row r="1875" spans="1:7">
      <c r="A1875" s="800"/>
      <c r="B1875" s="800"/>
      <c r="C1875" s="799"/>
      <c r="D1875" s="801"/>
      <c r="E1875" s="799"/>
      <c r="F1875" s="525"/>
      <c r="G1875" s="799"/>
    </row>
    <row r="1876" spans="1:7">
      <c r="A1876" s="800"/>
      <c r="B1876" s="800"/>
      <c r="C1876" s="799"/>
      <c r="D1876" s="801"/>
      <c r="E1876" s="799"/>
      <c r="F1876" s="525"/>
      <c r="G1876" s="799"/>
    </row>
    <row r="1877" spans="1:7">
      <c r="A1877" s="800"/>
      <c r="B1877" s="800"/>
      <c r="C1877" s="799"/>
      <c r="D1877" s="801"/>
      <c r="E1877" s="799"/>
      <c r="F1877" s="525"/>
      <c r="G1877" s="799"/>
    </row>
    <row r="1878" spans="1:7">
      <c r="A1878" s="800"/>
      <c r="B1878" s="800"/>
      <c r="C1878" s="799"/>
      <c r="D1878" s="801"/>
      <c r="E1878" s="799"/>
      <c r="F1878" s="525"/>
      <c r="G1878" s="799"/>
    </row>
    <row r="1879" spans="1:7">
      <c r="A1879" s="800"/>
      <c r="B1879" s="800"/>
      <c r="C1879" s="799"/>
      <c r="D1879" s="801"/>
      <c r="E1879" s="799"/>
      <c r="F1879" s="525"/>
      <c r="G1879" s="799"/>
    </row>
    <row r="1880" spans="1:7">
      <c r="A1880" s="800"/>
      <c r="B1880" s="800"/>
      <c r="C1880" s="799"/>
      <c r="D1880" s="801"/>
      <c r="E1880" s="799"/>
      <c r="F1880" s="525"/>
      <c r="G1880" s="799"/>
    </row>
    <row r="1881" spans="1:7">
      <c r="A1881" s="800"/>
      <c r="B1881" s="800"/>
      <c r="C1881" s="799"/>
      <c r="D1881" s="801"/>
      <c r="E1881" s="799"/>
      <c r="F1881" s="525"/>
      <c r="G1881" s="799"/>
    </row>
    <row r="1882" spans="1:7">
      <c r="A1882" s="800"/>
      <c r="B1882" s="800"/>
      <c r="C1882" s="799"/>
      <c r="D1882" s="801"/>
      <c r="E1882" s="799"/>
      <c r="F1882" s="525"/>
      <c r="G1882" s="799"/>
    </row>
    <row r="1883" spans="1:7">
      <c r="A1883" s="800"/>
      <c r="B1883" s="800"/>
      <c r="C1883" s="799"/>
      <c r="D1883" s="801"/>
      <c r="E1883" s="799"/>
      <c r="F1883" s="525"/>
      <c r="G1883" s="799"/>
    </row>
    <row r="1884" spans="1:7">
      <c r="A1884" s="800"/>
      <c r="B1884" s="800"/>
      <c r="C1884" s="799"/>
      <c r="D1884" s="801"/>
      <c r="E1884" s="799"/>
      <c r="F1884" s="525"/>
      <c r="G1884" s="799"/>
    </row>
    <row r="1885" spans="1:7">
      <c r="A1885" s="800"/>
      <c r="B1885" s="800"/>
      <c r="C1885" s="799"/>
      <c r="D1885" s="801"/>
      <c r="E1885" s="799"/>
      <c r="F1885" s="525"/>
      <c r="G1885" s="799"/>
    </row>
    <row r="1886" spans="1:7">
      <c r="A1886" s="800"/>
      <c r="B1886" s="800"/>
      <c r="C1886" s="799"/>
      <c r="D1886" s="801"/>
      <c r="E1886" s="799"/>
      <c r="F1886" s="525"/>
      <c r="G1886" s="799"/>
    </row>
    <row r="1887" spans="1:7">
      <c r="A1887" s="800"/>
      <c r="B1887" s="800"/>
      <c r="C1887" s="799"/>
      <c r="D1887" s="801"/>
      <c r="E1887" s="799"/>
      <c r="F1887" s="525"/>
      <c r="G1887" s="799"/>
    </row>
    <row r="1888" spans="1:7">
      <c r="A1888" s="800"/>
      <c r="B1888" s="800"/>
      <c r="C1888" s="799"/>
      <c r="D1888" s="801"/>
      <c r="E1888" s="799"/>
      <c r="F1888" s="525"/>
      <c r="G1888" s="799"/>
    </row>
    <row r="1889" spans="1:7">
      <c r="A1889" s="800"/>
      <c r="B1889" s="800"/>
      <c r="C1889" s="799"/>
      <c r="D1889" s="801"/>
      <c r="E1889" s="799"/>
      <c r="F1889" s="525"/>
      <c r="G1889" s="799"/>
    </row>
    <row r="1890" spans="1:7">
      <c r="A1890" s="800"/>
      <c r="B1890" s="800"/>
      <c r="C1890" s="799"/>
      <c r="D1890" s="801"/>
      <c r="E1890" s="799"/>
      <c r="F1890" s="525"/>
      <c r="G1890" s="799"/>
    </row>
    <row r="1891" spans="1:7">
      <c r="A1891" s="800"/>
      <c r="B1891" s="800"/>
      <c r="C1891" s="799"/>
      <c r="D1891" s="801"/>
      <c r="E1891" s="799"/>
      <c r="F1891" s="525"/>
      <c r="G1891" s="799"/>
    </row>
    <row r="1892" spans="1:7">
      <c r="A1892" s="800"/>
      <c r="B1892" s="800"/>
      <c r="C1892" s="799"/>
      <c r="D1892" s="801"/>
      <c r="E1892" s="799"/>
      <c r="F1892" s="525"/>
      <c r="G1892" s="799"/>
    </row>
    <row r="1893" spans="1:7">
      <c r="A1893" s="800"/>
      <c r="B1893" s="800"/>
      <c r="C1893" s="799"/>
      <c r="D1893" s="801"/>
      <c r="E1893" s="799"/>
      <c r="F1893" s="525"/>
      <c r="G1893" s="799"/>
    </row>
    <row r="1894" spans="1:7">
      <c r="A1894" s="800"/>
      <c r="B1894" s="800"/>
      <c r="C1894" s="799"/>
      <c r="D1894" s="801"/>
      <c r="E1894" s="799"/>
      <c r="F1894" s="525"/>
      <c r="G1894" s="799"/>
    </row>
    <row r="1895" spans="1:7">
      <c r="A1895" s="800"/>
      <c r="B1895" s="800"/>
      <c r="C1895" s="799"/>
      <c r="D1895" s="801"/>
      <c r="E1895" s="799"/>
      <c r="F1895" s="525"/>
      <c r="G1895" s="799"/>
    </row>
    <row r="1896" spans="1:7">
      <c r="A1896" s="800"/>
      <c r="B1896" s="800"/>
      <c r="C1896" s="799"/>
      <c r="D1896" s="801"/>
      <c r="E1896" s="799"/>
      <c r="F1896" s="525"/>
      <c r="G1896" s="799"/>
    </row>
    <row r="1897" spans="1:7">
      <c r="A1897" s="800"/>
      <c r="B1897" s="800"/>
      <c r="C1897" s="799"/>
      <c r="D1897" s="801"/>
      <c r="E1897" s="799"/>
      <c r="F1897" s="525"/>
      <c r="G1897" s="799"/>
    </row>
    <row r="1898" spans="1:7">
      <c r="A1898" s="800"/>
      <c r="B1898" s="800"/>
      <c r="C1898" s="799"/>
      <c r="D1898" s="801"/>
      <c r="E1898" s="799"/>
      <c r="F1898" s="525"/>
      <c r="G1898" s="799"/>
    </row>
    <row r="1899" spans="1:7">
      <c r="A1899" s="800"/>
      <c r="B1899" s="800"/>
      <c r="C1899" s="799"/>
      <c r="D1899" s="801"/>
      <c r="E1899" s="799"/>
      <c r="F1899" s="525"/>
      <c r="G1899" s="799"/>
    </row>
    <row r="1900" spans="1:7">
      <c r="A1900" s="800"/>
      <c r="B1900" s="800"/>
      <c r="C1900" s="799"/>
      <c r="D1900" s="801"/>
      <c r="E1900" s="799"/>
      <c r="F1900" s="525"/>
      <c r="G1900" s="799"/>
    </row>
    <row r="1901" spans="1:7">
      <c r="A1901" s="800"/>
      <c r="B1901" s="800"/>
      <c r="C1901" s="799"/>
      <c r="D1901" s="801"/>
      <c r="E1901" s="799"/>
      <c r="F1901" s="525"/>
      <c r="G1901" s="799"/>
    </row>
    <row r="1902" spans="1:7">
      <c r="A1902" s="800"/>
      <c r="B1902" s="800"/>
      <c r="C1902" s="799"/>
      <c r="D1902" s="801"/>
      <c r="E1902" s="799"/>
      <c r="F1902" s="525"/>
      <c r="G1902" s="799"/>
    </row>
    <row r="1903" spans="1:7">
      <c r="A1903" s="800"/>
      <c r="B1903" s="800"/>
      <c r="C1903" s="799"/>
      <c r="D1903" s="801"/>
      <c r="E1903" s="799"/>
      <c r="F1903" s="525"/>
      <c r="G1903" s="799"/>
    </row>
    <row r="1904" spans="1:7">
      <c r="A1904" s="800"/>
      <c r="B1904" s="800"/>
      <c r="C1904" s="799"/>
      <c r="D1904" s="801"/>
      <c r="E1904" s="799"/>
      <c r="F1904" s="525"/>
      <c r="G1904" s="799"/>
    </row>
    <row r="1905" spans="1:7">
      <c r="A1905" s="800"/>
      <c r="B1905" s="800"/>
      <c r="C1905" s="799"/>
      <c r="D1905" s="801"/>
      <c r="E1905" s="799"/>
      <c r="F1905" s="525"/>
      <c r="G1905" s="799"/>
    </row>
    <row r="1906" spans="1:7">
      <c r="A1906" s="800"/>
      <c r="B1906" s="800"/>
      <c r="C1906" s="799"/>
      <c r="D1906" s="801"/>
      <c r="E1906" s="799"/>
      <c r="F1906" s="525"/>
      <c r="G1906" s="799"/>
    </row>
    <row r="1907" spans="1:7">
      <c r="A1907" s="800"/>
      <c r="B1907" s="800"/>
      <c r="C1907" s="799"/>
      <c r="D1907" s="801"/>
      <c r="E1907" s="799"/>
      <c r="F1907" s="525"/>
      <c r="G1907" s="799"/>
    </row>
    <row r="1908" spans="1:7">
      <c r="A1908" s="800"/>
      <c r="B1908" s="800"/>
      <c r="C1908" s="799"/>
      <c r="D1908" s="801"/>
      <c r="E1908" s="799"/>
      <c r="F1908" s="525"/>
      <c r="G1908" s="799"/>
    </row>
    <row r="1909" spans="1:7">
      <c r="A1909" s="800"/>
      <c r="B1909" s="800"/>
      <c r="C1909" s="799"/>
      <c r="D1909" s="801"/>
      <c r="E1909" s="799"/>
      <c r="F1909" s="525"/>
      <c r="G1909" s="799"/>
    </row>
    <row r="1910" spans="1:7">
      <c r="A1910" s="800"/>
      <c r="B1910" s="800"/>
      <c r="C1910" s="799"/>
      <c r="D1910" s="801"/>
      <c r="E1910" s="799"/>
      <c r="F1910" s="525"/>
      <c r="G1910" s="799"/>
    </row>
    <row r="1911" spans="1:7">
      <c r="A1911" s="800"/>
      <c r="B1911" s="800"/>
      <c r="C1911" s="799"/>
      <c r="D1911" s="801"/>
      <c r="E1911" s="799"/>
      <c r="F1911" s="525"/>
      <c r="G1911" s="799"/>
    </row>
    <row r="1912" spans="1:7">
      <c r="A1912" s="800"/>
      <c r="B1912" s="800"/>
      <c r="C1912" s="799"/>
      <c r="D1912" s="801"/>
      <c r="E1912" s="799"/>
      <c r="F1912" s="525"/>
      <c r="G1912" s="799"/>
    </row>
    <row r="1913" spans="1:7">
      <c r="A1913" s="800"/>
      <c r="B1913" s="800"/>
      <c r="C1913" s="799"/>
      <c r="D1913" s="801"/>
      <c r="E1913" s="799"/>
      <c r="F1913" s="525"/>
      <c r="G1913" s="799"/>
    </row>
    <row r="1914" spans="1:7">
      <c r="A1914" s="800"/>
      <c r="B1914" s="800"/>
      <c r="C1914" s="799"/>
      <c r="D1914" s="801"/>
      <c r="E1914" s="799"/>
      <c r="F1914" s="525"/>
      <c r="G1914" s="799"/>
    </row>
    <row r="1915" spans="1:7">
      <c r="A1915" s="800"/>
      <c r="B1915" s="800"/>
      <c r="C1915" s="799"/>
      <c r="D1915" s="801"/>
      <c r="E1915" s="799"/>
      <c r="F1915" s="525"/>
      <c r="G1915" s="799"/>
    </row>
    <row r="1916" spans="1:7">
      <c r="A1916" s="800"/>
      <c r="B1916" s="800"/>
      <c r="C1916" s="799"/>
      <c r="D1916" s="801"/>
      <c r="E1916" s="799"/>
      <c r="F1916" s="525"/>
      <c r="G1916" s="799"/>
    </row>
    <row r="1917" spans="1:7">
      <c r="A1917" s="800"/>
      <c r="B1917" s="800"/>
      <c r="C1917" s="799"/>
      <c r="D1917" s="801"/>
      <c r="E1917" s="799"/>
      <c r="F1917" s="525"/>
      <c r="G1917" s="799"/>
    </row>
    <row r="1918" spans="1:7">
      <c r="A1918" s="800"/>
      <c r="B1918" s="800"/>
      <c r="C1918" s="799"/>
      <c r="D1918" s="801"/>
      <c r="E1918" s="799"/>
      <c r="F1918" s="525"/>
      <c r="G1918" s="799"/>
    </row>
    <row r="1919" spans="1:7">
      <c r="A1919" s="800"/>
      <c r="B1919" s="800"/>
      <c r="C1919" s="799"/>
      <c r="D1919" s="801"/>
      <c r="E1919" s="799"/>
      <c r="F1919" s="525"/>
      <c r="G1919" s="799"/>
    </row>
    <row r="1920" spans="1:7">
      <c r="A1920" s="800"/>
      <c r="B1920" s="800"/>
      <c r="C1920" s="799"/>
      <c r="D1920" s="801"/>
      <c r="E1920" s="799"/>
      <c r="F1920" s="525"/>
      <c r="G1920" s="799"/>
    </row>
    <row r="1921" spans="1:7">
      <c r="A1921" s="800"/>
      <c r="B1921" s="800"/>
      <c r="C1921" s="799"/>
      <c r="D1921" s="801"/>
      <c r="E1921" s="799"/>
      <c r="F1921" s="525"/>
      <c r="G1921" s="799"/>
    </row>
    <row r="1922" spans="1:7">
      <c r="A1922" s="800"/>
      <c r="B1922" s="800"/>
      <c r="C1922" s="799"/>
      <c r="D1922" s="801"/>
      <c r="E1922" s="799"/>
      <c r="F1922" s="525"/>
      <c r="G1922" s="799"/>
    </row>
    <row r="1923" spans="1:7">
      <c r="A1923" s="800"/>
      <c r="B1923" s="800"/>
      <c r="C1923" s="799"/>
      <c r="D1923" s="801"/>
      <c r="E1923" s="799"/>
      <c r="F1923" s="525"/>
      <c r="G1923" s="799"/>
    </row>
    <row r="1924" spans="1:7">
      <c r="A1924" s="800"/>
      <c r="B1924" s="800"/>
      <c r="C1924" s="799"/>
      <c r="D1924" s="801"/>
      <c r="E1924" s="799"/>
      <c r="F1924" s="525"/>
      <c r="G1924" s="799"/>
    </row>
    <row r="1925" spans="1:7">
      <c r="A1925" s="800"/>
      <c r="B1925" s="800"/>
      <c r="C1925" s="799"/>
      <c r="D1925" s="801"/>
      <c r="E1925" s="799"/>
      <c r="F1925" s="525"/>
      <c r="G1925" s="799"/>
    </row>
    <row r="1926" spans="1:7">
      <c r="A1926" s="800"/>
      <c r="B1926" s="800"/>
      <c r="C1926" s="799"/>
      <c r="D1926" s="801"/>
      <c r="E1926" s="799"/>
      <c r="F1926" s="525"/>
      <c r="G1926" s="799"/>
    </row>
    <row r="1927" spans="1:7">
      <c r="A1927" s="800"/>
      <c r="B1927" s="800"/>
      <c r="C1927" s="799"/>
      <c r="D1927" s="801"/>
      <c r="E1927" s="799"/>
      <c r="F1927" s="525"/>
      <c r="G1927" s="799"/>
    </row>
    <row r="1928" spans="1:7">
      <c r="A1928" s="800"/>
      <c r="B1928" s="800"/>
      <c r="C1928" s="799"/>
      <c r="D1928" s="801"/>
      <c r="E1928" s="799"/>
      <c r="F1928" s="525"/>
      <c r="G1928" s="799"/>
    </row>
    <row r="1929" spans="1:7">
      <c r="A1929" s="800"/>
      <c r="B1929" s="800"/>
      <c r="C1929" s="799"/>
      <c r="D1929" s="801"/>
      <c r="E1929" s="799"/>
      <c r="F1929" s="525"/>
      <c r="G1929" s="799"/>
    </row>
    <row r="1930" spans="1:7">
      <c r="A1930" s="800"/>
      <c r="B1930" s="800"/>
      <c r="C1930" s="799"/>
      <c r="D1930" s="801"/>
      <c r="E1930" s="799"/>
      <c r="F1930" s="525"/>
      <c r="G1930" s="799"/>
    </row>
    <row r="1931" spans="1:7">
      <c r="A1931" s="800"/>
      <c r="B1931" s="800"/>
      <c r="C1931" s="799"/>
      <c r="D1931" s="801"/>
      <c r="E1931" s="799"/>
      <c r="F1931" s="525"/>
      <c r="G1931" s="799"/>
    </row>
    <row r="1932" spans="1:7">
      <c r="A1932" s="800"/>
      <c r="B1932" s="800"/>
      <c r="C1932" s="799"/>
      <c r="D1932" s="801"/>
      <c r="E1932" s="799"/>
      <c r="F1932" s="525"/>
      <c r="G1932" s="799"/>
    </row>
    <row r="1933" spans="1:7">
      <c r="A1933" s="800"/>
      <c r="B1933" s="800"/>
      <c r="C1933" s="799"/>
      <c r="D1933" s="801"/>
      <c r="E1933" s="799"/>
      <c r="F1933" s="525"/>
      <c r="G1933" s="799"/>
    </row>
    <row r="1934" spans="1:7">
      <c r="A1934" s="800"/>
      <c r="B1934" s="800"/>
      <c r="C1934" s="799"/>
      <c r="D1934" s="801"/>
      <c r="E1934" s="799"/>
      <c r="F1934" s="525"/>
      <c r="G1934" s="799"/>
    </row>
    <row r="1935" spans="1:7">
      <c r="A1935" s="800"/>
      <c r="B1935" s="800"/>
      <c r="C1935" s="799"/>
      <c r="D1935" s="801"/>
      <c r="E1935" s="799"/>
      <c r="F1935" s="525"/>
      <c r="G1935" s="799"/>
    </row>
    <row r="1936" spans="1:7">
      <c r="A1936" s="800"/>
      <c r="B1936" s="800"/>
      <c r="C1936" s="799"/>
      <c r="D1936" s="801"/>
      <c r="E1936" s="799"/>
      <c r="F1936" s="525"/>
      <c r="G1936" s="799"/>
    </row>
    <row r="1937" spans="1:7">
      <c r="A1937" s="800"/>
      <c r="B1937" s="800"/>
      <c r="C1937" s="799"/>
      <c r="D1937" s="801"/>
      <c r="E1937" s="799"/>
      <c r="F1937" s="525"/>
      <c r="G1937" s="799"/>
    </row>
    <row r="1938" spans="1:7">
      <c r="A1938" s="800"/>
      <c r="B1938" s="800"/>
      <c r="C1938" s="799"/>
      <c r="D1938" s="801"/>
      <c r="E1938" s="799"/>
      <c r="F1938" s="525"/>
      <c r="G1938" s="799"/>
    </row>
    <row r="1939" spans="1:7">
      <c r="A1939" s="800"/>
      <c r="B1939" s="800"/>
      <c r="C1939" s="799"/>
      <c r="D1939" s="801"/>
      <c r="E1939" s="799"/>
      <c r="F1939" s="525"/>
      <c r="G1939" s="799"/>
    </row>
    <row r="1940" spans="1:7">
      <c r="A1940" s="800"/>
      <c r="B1940" s="800"/>
      <c r="C1940" s="799"/>
      <c r="D1940" s="801"/>
      <c r="E1940" s="799"/>
      <c r="F1940" s="525"/>
      <c r="G1940" s="799"/>
    </row>
    <row r="1941" spans="1:7">
      <c r="A1941" s="800"/>
      <c r="B1941" s="800"/>
      <c r="C1941" s="799"/>
      <c r="D1941" s="801"/>
      <c r="E1941" s="799"/>
      <c r="F1941" s="525"/>
      <c r="G1941" s="799"/>
    </row>
    <row r="1942" spans="1:7">
      <c r="A1942" s="800"/>
      <c r="B1942" s="800"/>
      <c r="C1942" s="799"/>
      <c r="D1942" s="801"/>
      <c r="E1942" s="799"/>
      <c r="F1942" s="525"/>
      <c r="G1942" s="799"/>
    </row>
    <row r="1943" spans="1:7">
      <c r="A1943" s="800"/>
      <c r="B1943" s="800"/>
      <c r="C1943" s="799"/>
      <c r="D1943" s="801"/>
      <c r="E1943" s="799"/>
      <c r="F1943" s="525"/>
      <c r="G1943" s="799"/>
    </row>
    <row r="1944" spans="1:7">
      <c r="A1944" s="800"/>
      <c r="B1944" s="800"/>
      <c r="C1944" s="799"/>
      <c r="D1944" s="801"/>
      <c r="E1944" s="799"/>
      <c r="F1944" s="525"/>
      <c r="G1944" s="799"/>
    </row>
    <row r="1945" spans="1:7">
      <c r="A1945" s="800"/>
      <c r="B1945" s="800"/>
      <c r="C1945" s="799"/>
      <c r="D1945" s="801"/>
      <c r="E1945" s="799"/>
      <c r="F1945" s="525"/>
      <c r="G1945" s="799"/>
    </row>
    <row r="1946" spans="1:7">
      <c r="A1946" s="800"/>
      <c r="B1946" s="800"/>
      <c r="C1946" s="799"/>
      <c r="D1946" s="801"/>
      <c r="E1946" s="799"/>
      <c r="F1946" s="525"/>
      <c r="G1946" s="799"/>
    </row>
    <row r="1947" spans="1:7">
      <c r="A1947" s="800"/>
      <c r="B1947" s="800"/>
      <c r="C1947" s="799"/>
      <c r="D1947" s="801"/>
      <c r="E1947" s="799"/>
      <c r="F1947" s="525"/>
      <c r="G1947" s="799"/>
    </row>
    <row r="1948" spans="1:7">
      <c r="A1948" s="800"/>
      <c r="B1948" s="800"/>
      <c r="C1948" s="799"/>
      <c r="D1948" s="801"/>
      <c r="E1948" s="799"/>
      <c r="F1948" s="525"/>
      <c r="G1948" s="799"/>
    </row>
    <row r="1949" spans="1:7">
      <c r="A1949" s="800"/>
      <c r="B1949" s="800"/>
      <c r="C1949" s="799"/>
      <c r="D1949" s="801"/>
      <c r="E1949" s="799"/>
      <c r="F1949" s="525"/>
      <c r="G1949" s="799"/>
    </row>
    <row r="1950" spans="1:7">
      <c r="A1950" s="800"/>
      <c r="B1950" s="800"/>
      <c r="C1950" s="799"/>
      <c r="D1950" s="801"/>
      <c r="E1950" s="799"/>
      <c r="F1950" s="525"/>
      <c r="G1950" s="799"/>
    </row>
    <row r="1951" spans="1:7">
      <c r="A1951" s="800"/>
      <c r="B1951" s="800"/>
      <c r="C1951" s="799"/>
      <c r="D1951" s="801"/>
      <c r="E1951" s="799"/>
      <c r="F1951" s="525"/>
      <c r="G1951" s="799"/>
    </row>
    <row r="1952" spans="1:7">
      <c r="A1952" s="800"/>
      <c r="B1952" s="800"/>
      <c r="C1952" s="799"/>
      <c r="D1952" s="801"/>
      <c r="E1952" s="799"/>
      <c r="F1952" s="525"/>
      <c r="G1952" s="799"/>
    </row>
    <row r="1953" spans="1:7">
      <c r="A1953" s="800"/>
      <c r="B1953" s="800"/>
      <c r="C1953" s="799"/>
      <c r="D1953" s="801"/>
      <c r="E1953" s="799"/>
      <c r="F1953" s="525"/>
      <c r="G1953" s="799"/>
    </row>
    <row r="1954" spans="1:7">
      <c r="A1954" s="800"/>
      <c r="B1954" s="800"/>
      <c r="C1954" s="799"/>
      <c r="D1954" s="801"/>
      <c r="E1954" s="799"/>
      <c r="F1954" s="525"/>
      <c r="G1954" s="799"/>
    </row>
    <row r="1955" spans="1:7">
      <c r="A1955" s="800"/>
      <c r="B1955" s="800"/>
      <c r="C1955" s="799"/>
      <c r="D1955" s="801"/>
      <c r="E1955" s="799"/>
      <c r="F1955" s="525"/>
      <c r="G1955" s="799"/>
    </row>
    <row r="1956" spans="1:7">
      <c r="A1956" s="800"/>
      <c r="B1956" s="800"/>
      <c r="C1956" s="799"/>
      <c r="D1956" s="801"/>
      <c r="E1956" s="799"/>
      <c r="F1956" s="525"/>
      <c r="G1956" s="799"/>
    </row>
    <row r="1957" spans="1:7">
      <c r="A1957" s="800"/>
      <c r="B1957" s="800"/>
      <c r="C1957" s="799"/>
      <c r="D1957" s="801"/>
      <c r="E1957" s="799"/>
      <c r="F1957" s="525"/>
      <c r="G1957" s="799"/>
    </row>
    <row r="1958" spans="1:7">
      <c r="A1958" s="800"/>
      <c r="B1958" s="800"/>
      <c r="C1958" s="799"/>
      <c r="D1958" s="801"/>
      <c r="E1958" s="799"/>
      <c r="F1958" s="525"/>
      <c r="G1958" s="799"/>
    </row>
    <row r="1959" spans="1:7">
      <c r="A1959" s="800"/>
      <c r="B1959" s="800"/>
      <c r="C1959" s="799"/>
      <c r="D1959" s="801"/>
      <c r="E1959" s="799"/>
      <c r="F1959" s="525"/>
      <c r="G1959" s="799"/>
    </row>
    <row r="1960" spans="1:7">
      <c r="A1960" s="800"/>
      <c r="B1960" s="800"/>
      <c r="C1960" s="799"/>
      <c r="D1960" s="801"/>
      <c r="E1960" s="799"/>
      <c r="F1960" s="525"/>
      <c r="G1960" s="799"/>
    </row>
    <row r="1961" spans="1:7">
      <c r="A1961" s="800"/>
      <c r="B1961" s="800"/>
      <c r="C1961" s="799"/>
      <c r="D1961" s="801"/>
      <c r="E1961" s="799"/>
      <c r="F1961" s="525"/>
      <c r="G1961" s="799"/>
    </row>
    <row r="1962" spans="1:7">
      <c r="A1962" s="800"/>
      <c r="B1962" s="800"/>
      <c r="C1962" s="799"/>
      <c r="D1962" s="801"/>
      <c r="E1962" s="799"/>
      <c r="F1962" s="525"/>
      <c r="G1962" s="799"/>
    </row>
    <row r="1963" spans="1:7">
      <c r="A1963" s="800"/>
      <c r="B1963" s="800"/>
      <c r="C1963" s="799"/>
      <c r="D1963" s="801"/>
      <c r="E1963" s="799"/>
      <c r="F1963" s="525"/>
      <c r="G1963" s="799"/>
    </row>
    <row r="1964" spans="1:7">
      <c r="A1964" s="800"/>
      <c r="B1964" s="800"/>
      <c r="C1964" s="799"/>
      <c r="D1964" s="801"/>
      <c r="E1964" s="799"/>
      <c r="F1964" s="525"/>
      <c r="G1964" s="799"/>
    </row>
    <row r="1965" spans="1:7">
      <c r="A1965" s="800"/>
      <c r="B1965" s="800"/>
      <c r="C1965" s="799"/>
      <c r="D1965" s="801"/>
      <c r="E1965" s="799"/>
      <c r="F1965" s="525"/>
      <c r="G1965" s="799"/>
    </row>
    <row r="1966" spans="1:7">
      <c r="A1966" s="800"/>
      <c r="B1966" s="800"/>
      <c r="C1966" s="799"/>
      <c r="D1966" s="801"/>
      <c r="E1966" s="799"/>
      <c r="F1966" s="525"/>
      <c r="G1966" s="799"/>
    </row>
    <row r="1967" spans="1:7">
      <c r="A1967" s="800"/>
      <c r="B1967" s="800"/>
      <c r="C1967" s="799"/>
      <c r="D1967" s="801"/>
      <c r="E1967" s="799"/>
      <c r="F1967" s="525"/>
      <c r="G1967" s="799"/>
    </row>
    <row r="1968" spans="1:7">
      <c r="A1968" s="800"/>
      <c r="B1968" s="800"/>
      <c r="C1968" s="799"/>
      <c r="D1968" s="801"/>
      <c r="E1968" s="799"/>
      <c r="F1968" s="525"/>
      <c r="G1968" s="799"/>
    </row>
    <row r="1969" spans="1:7">
      <c r="A1969" s="800"/>
      <c r="B1969" s="800"/>
      <c r="C1969" s="799"/>
      <c r="D1969" s="801"/>
      <c r="E1969" s="799"/>
      <c r="F1969" s="525"/>
      <c r="G1969" s="799"/>
    </row>
    <row r="1970" spans="1:7">
      <c r="A1970" s="800"/>
      <c r="B1970" s="800"/>
      <c r="C1970" s="799"/>
      <c r="D1970" s="801"/>
      <c r="E1970" s="799"/>
      <c r="F1970" s="525"/>
      <c r="G1970" s="799"/>
    </row>
    <row r="1971" spans="1:7">
      <c r="A1971" s="800"/>
      <c r="B1971" s="800"/>
      <c r="C1971" s="799"/>
      <c r="D1971" s="801"/>
      <c r="E1971" s="799"/>
      <c r="F1971" s="525"/>
      <c r="G1971" s="799"/>
    </row>
    <row r="1972" spans="1:7">
      <c r="A1972" s="800"/>
      <c r="B1972" s="800"/>
      <c r="C1972" s="799"/>
      <c r="D1972" s="801"/>
      <c r="E1972" s="799"/>
      <c r="F1972" s="525"/>
      <c r="G1972" s="799"/>
    </row>
    <row r="1973" spans="1:7">
      <c r="A1973" s="800"/>
      <c r="B1973" s="800"/>
      <c r="C1973" s="799"/>
      <c r="D1973" s="801"/>
      <c r="E1973" s="799"/>
      <c r="F1973" s="525"/>
      <c r="G1973" s="799"/>
    </row>
    <row r="1974" spans="1:7">
      <c r="A1974" s="800"/>
      <c r="B1974" s="800"/>
      <c r="C1974" s="799"/>
      <c r="D1974" s="801"/>
      <c r="E1974" s="799"/>
      <c r="F1974" s="525"/>
      <c r="G1974" s="799"/>
    </row>
    <row r="1975" spans="1:7">
      <c r="A1975" s="800"/>
      <c r="B1975" s="800"/>
      <c r="C1975" s="799"/>
      <c r="D1975" s="801"/>
      <c r="E1975" s="799"/>
      <c r="F1975" s="525"/>
      <c r="G1975" s="799"/>
    </row>
    <row r="1976" spans="1:7">
      <c r="A1976" s="800"/>
      <c r="B1976" s="800"/>
      <c r="C1976" s="799"/>
      <c r="D1976" s="801"/>
      <c r="E1976" s="799"/>
      <c r="F1976" s="525"/>
      <c r="G1976" s="799"/>
    </row>
    <row r="1977" spans="1:7">
      <c r="A1977" s="800"/>
      <c r="B1977" s="800"/>
      <c r="C1977" s="799"/>
      <c r="D1977" s="801"/>
      <c r="E1977" s="799"/>
      <c r="F1977" s="525"/>
      <c r="G1977" s="799"/>
    </row>
    <row r="1978" spans="1:7">
      <c r="A1978" s="800"/>
      <c r="B1978" s="800"/>
      <c r="C1978" s="799"/>
      <c r="D1978" s="801"/>
      <c r="E1978" s="799"/>
      <c r="F1978" s="525"/>
      <c r="G1978" s="799"/>
    </row>
    <row r="1979" spans="1:7">
      <c r="A1979" s="800"/>
      <c r="B1979" s="800"/>
      <c r="C1979" s="799"/>
      <c r="D1979" s="801"/>
      <c r="E1979" s="799"/>
      <c r="F1979" s="525"/>
      <c r="G1979" s="799"/>
    </row>
    <row r="1980" spans="1:7">
      <c r="A1980" s="800"/>
      <c r="B1980" s="800"/>
      <c r="C1980" s="799"/>
      <c r="D1980" s="801"/>
      <c r="E1980" s="799"/>
      <c r="F1980" s="525"/>
      <c r="G1980" s="799"/>
    </row>
    <row r="1981" spans="1:7">
      <c r="A1981" s="800"/>
      <c r="B1981" s="800"/>
      <c r="C1981" s="799"/>
      <c r="D1981" s="801"/>
      <c r="E1981" s="799"/>
      <c r="F1981" s="525"/>
      <c r="G1981" s="799"/>
    </row>
    <row r="1982" spans="1:7">
      <c r="A1982" s="800"/>
      <c r="B1982" s="800"/>
      <c r="C1982" s="799"/>
      <c r="D1982" s="801"/>
      <c r="E1982" s="799"/>
      <c r="F1982" s="525"/>
      <c r="G1982" s="799"/>
    </row>
    <row r="1983" spans="1:7">
      <c r="A1983" s="800"/>
      <c r="B1983" s="800"/>
      <c r="C1983" s="799"/>
      <c r="D1983" s="801"/>
      <c r="E1983" s="799"/>
      <c r="F1983" s="525"/>
      <c r="G1983" s="799"/>
    </row>
    <row r="1984" spans="1:7">
      <c r="A1984" s="800"/>
      <c r="B1984" s="800"/>
      <c r="C1984" s="799"/>
      <c r="D1984" s="801"/>
      <c r="E1984" s="799"/>
      <c r="F1984" s="525"/>
      <c r="G1984" s="799"/>
    </row>
    <row r="1985" spans="1:7">
      <c r="A1985" s="800"/>
      <c r="B1985" s="800"/>
      <c r="C1985" s="799"/>
      <c r="D1985" s="801"/>
      <c r="E1985" s="799"/>
      <c r="F1985" s="525"/>
      <c r="G1985" s="799"/>
    </row>
    <row r="1986" spans="1:7">
      <c r="A1986" s="800"/>
      <c r="B1986" s="800"/>
      <c r="C1986" s="799"/>
      <c r="D1986" s="801"/>
      <c r="E1986" s="799"/>
      <c r="F1986" s="525"/>
      <c r="G1986" s="799"/>
    </row>
    <row r="1987" spans="1:7">
      <c r="A1987" s="800"/>
      <c r="B1987" s="800"/>
      <c r="C1987" s="799"/>
      <c r="D1987" s="801"/>
      <c r="E1987" s="799"/>
      <c r="F1987" s="525"/>
      <c r="G1987" s="799"/>
    </row>
    <row r="1988" spans="1:7">
      <c r="A1988" s="800"/>
      <c r="B1988" s="800"/>
      <c r="C1988" s="799"/>
      <c r="D1988" s="801"/>
      <c r="E1988" s="799"/>
      <c r="F1988" s="525"/>
      <c r="G1988" s="799"/>
    </row>
    <row r="1989" spans="1:7">
      <c r="A1989" s="800"/>
      <c r="B1989" s="800"/>
      <c r="C1989" s="799"/>
      <c r="D1989" s="801"/>
      <c r="E1989" s="799"/>
      <c r="F1989" s="525"/>
      <c r="G1989" s="799"/>
    </row>
    <row r="1990" spans="1:7">
      <c r="A1990" s="800"/>
      <c r="B1990" s="800"/>
      <c r="C1990" s="799"/>
      <c r="D1990" s="801"/>
      <c r="E1990" s="799"/>
      <c r="F1990" s="525"/>
      <c r="G1990" s="799"/>
    </row>
    <row r="1991" spans="1:7">
      <c r="A1991" s="800"/>
      <c r="B1991" s="800"/>
      <c r="C1991" s="799"/>
      <c r="D1991" s="801"/>
      <c r="E1991" s="799"/>
      <c r="F1991" s="525"/>
      <c r="G1991" s="799"/>
    </row>
    <row r="1992" spans="1:7">
      <c r="A1992" s="800"/>
      <c r="B1992" s="800"/>
      <c r="C1992" s="799"/>
      <c r="D1992" s="801"/>
      <c r="E1992" s="799"/>
      <c r="F1992" s="525"/>
      <c r="G1992" s="799"/>
    </row>
    <row r="1993" spans="1:7">
      <c r="A1993" s="800"/>
      <c r="B1993" s="800"/>
      <c r="C1993" s="799"/>
      <c r="D1993" s="801"/>
      <c r="E1993" s="799"/>
      <c r="F1993" s="525"/>
      <c r="G1993" s="799"/>
    </row>
    <row r="1994" spans="1:7">
      <c r="A1994" s="800"/>
      <c r="B1994" s="800"/>
      <c r="C1994" s="799"/>
      <c r="D1994" s="801"/>
      <c r="E1994" s="799"/>
      <c r="F1994" s="525"/>
      <c r="G1994" s="799"/>
    </row>
    <row r="1995" spans="1:7">
      <c r="A1995" s="800"/>
      <c r="B1995" s="800"/>
      <c r="C1995" s="799"/>
      <c r="D1995" s="801"/>
      <c r="E1995" s="799"/>
      <c r="F1995" s="525"/>
      <c r="G1995" s="799"/>
    </row>
    <row r="1996" spans="1:7">
      <c r="A1996" s="800"/>
      <c r="B1996" s="800"/>
      <c r="C1996" s="799"/>
      <c r="D1996" s="801"/>
      <c r="E1996" s="799"/>
      <c r="F1996" s="525"/>
      <c r="G1996" s="799"/>
    </row>
    <row r="1997" spans="1:7">
      <c r="A1997" s="800"/>
      <c r="B1997" s="800"/>
      <c r="C1997" s="799"/>
      <c r="D1997" s="801"/>
      <c r="E1997" s="799"/>
      <c r="F1997" s="525"/>
      <c r="G1997" s="799"/>
    </row>
    <row r="1998" spans="1:7">
      <c r="A1998" s="800"/>
      <c r="B1998" s="800"/>
      <c r="C1998" s="799"/>
      <c r="D1998" s="801"/>
      <c r="E1998" s="799"/>
      <c r="F1998" s="525"/>
      <c r="G1998" s="799"/>
    </row>
    <row r="1999" spans="1:7">
      <c r="A1999" s="800"/>
      <c r="B1999" s="800"/>
      <c r="C1999" s="799"/>
      <c r="D1999" s="801"/>
      <c r="E1999" s="799"/>
      <c r="F1999" s="525"/>
      <c r="G1999" s="799"/>
    </row>
    <row r="2000" spans="1:7">
      <c r="A2000" s="800"/>
      <c r="B2000" s="800"/>
      <c r="C2000" s="799"/>
      <c r="D2000" s="801"/>
      <c r="E2000" s="799"/>
      <c r="F2000" s="525"/>
      <c r="G2000" s="799"/>
    </row>
    <row r="2001" spans="1:7">
      <c r="A2001" s="800"/>
      <c r="B2001" s="800"/>
      <c r="C2001" s="799"/>
      <c r="D2001" s="801"/>
      <c r="E2001" s="799"/>
      <c r="F2001" s="525"/>
      <c r="G2001" s="799"/>
    </row>
    <row r="2002" spans="1:7">
      <c r="A2002" s="800"/>
      <c r="B2002" s="800"/>
      <c r="C2002" s="799"/>
      <c r="D2002" s="801"/>
      <c r="E2002" s="799"/>
      <c r="F2002" s="525"/>
      <c r="G2002" s="799"/>
    </row>
    <row r="2003" spans="1:7">
      <c r="A2003" s="800"/>
      <c r="B2003" s="800"/>
      <c r="C2003" s="799"/>
      <c r="D2003" s="801"/>
      <c r="E2003" s="799"/>
      <c r="F2003" s="525"/>
      <c r="G2003" s="799"/>
    </row>
    <row r="2004" spans="1:7">
      <c r="A2004" s="800"/>
      <c r="B2004" s="800"/>
      <c r="C2004" s="799"/>
      <c r="D2004" s="801"/>
      <c r="E2004" s="799"/>
      <c r="F2004" s="525"/>
      <c r="G2004" s="799"/>
    </row>
    <row r="2005" spans="1:7">
      <c r="A2005" s="800"/>
      <c r="B2005" s="800"/>
      <c r="C2005" s="799"/>
      <c r="D2005" s="801"/>
      <c r="E2005" s="799"/>
      <c r="F2005" s="525"/>
      <c r="G2005" s="799"/>
    </row>
    <row r="2006" spans="1:7">
      <c r="A2006" s="800"/>
      <c r="B2006" s="800"/>
      <c r="C2006" s="799"/>
      <c r="D2006" s="801"/>
      <c r="E2006" s="799"/>
      <c r="F2006" s="525"/>
      <c r="G2006" s="799"/>
    </row>
    <row r="2007" spans="1:7">
      <c r="A2007" s="800"/>
      <c r="B2007" s="800"/>
      <c r="C2007" s="799"/>
      <c r="D2007" s="801"/>
      <c r="E2007" s="799"/>
      <c r="F2007" s="525"/>
      <c r="G2007" s="799"/>
    </row>
    <row r="2008" spans="1:7">
      <c r="A2008" s="800"/>
      <c r="B2008" s="800"/>
      <c r="C2008" s="799"/>
      <c r="D2008" s="801"/>
      <c r="E2008" s="799"/>
      <c r="F2008" s="525"/>
      <c r="G2008" s="799"/>
    </row>
    <row r="2009" spans="1:7">
      <c r="A2009" s="800"/>
      <c r="B2009" s="800"/>
      <c r="C2009" s="799"/>
      <c r="D2009" s="801"/>
      <c r="E2009" s="799"/>
      <c r="F2009" s="525"/>
      <c r="G2009" s="799"/>
    </row>
    <row r="2010" spans="1:7">
      <c r="A2010" s="800"/>
      <c r="B2010" s="800"/>
      <c r="C2010" s="799"/>
      <c r="D2010" s="801"/>
      <c r="E2010" s="799"/>
      <c r="F2010" s="525"/>
      <c r="G2010" s="799"/>
    </row>
    <row r="2011" spans="1:7">
      <c r="A2011" s="800"/>
      <c r="B2011" s="800"/>
      <c r="C2011" s="799"/>
      <c r="D2011" s="801"/>
      <c r="E2011" s="799"/>
      <c r="F2011" s="525"/>
      <c r="G2011" s="799"/>
    </row>
    <row r="2012" spans="1:7">
      <c r="A2012" s="800"/>
      <c r="B2012" s="800"/>
      <c r="C2012" s="799"/>
      <c r="D2012" s="801"/>
      <c r="E2012" s="799"/>
      <c r="F2012" s="525"/>
      <c r="G2012" s="799"/>
    </row>
    <row r="2013" spans="1:7">
      <c r="A2013" s="800"/>
      <c r="B2013" s="800"/>
      <c r="C2013" s="799"/>
      <c r="D2013" s="801"/>
      <c r="E2013" s="799"/>
      <c r="F2013" s="525"/>
      <c r="G2013" s="799"/>
    </row>
    <row r="2014" spans="1:7">
      <c r="A2014" s="800"/>
      <c r="B2014" s="800"/>
      <c r="C2014" s="799"/>
      <c r="D2014" s="801"/>
      <c r="E2014" s="799"/>
      <c r="F2014" s="525"/>
      <c r="G2014" s="799"/>
    </row>
    <row r="2015" spans="1:7">
      <c r="A2015" s="800"/>
      <c r="B2015" s="800"/>
      <c r="C2015" s="799"/>
      <c r="D2015" s="801"/>
      <c r="E2015" s="799"/>
      <c r="F2015" s="525"/>
      <c r="G2015" s="799"/>
    </row>
    <row r="2016" spans="1:7">
      <c r="A2016" s="800"/>
      <c r="B2016" s="800"/>
      <c r="C2016" s="799"/>
      <c r="D2016" s="801"/>
      <c r="E2016" s="799"/>
      <c r="F2016" s="525"/>
      <c r="G2016" s="799"/>
    </row>
    <row r="2017" spans="1:7">
      <c r="A2017" s="800"/>
      <c r="B2017" s="800"/>
      <c r="C2017" s="799"/>
      <c r="D2017" s="801"/>
      <c r="E2017" s="799"/>
      <c r="F2017" s="525"/>
      <c r="G2017" s="799"/>
    </row>
    <row r="2018" spans="1:7">
      <c r="A2018" s="800"/>
      <c r="B2018" s="800"/>
      <c r="C2018" s="799"/>
      <c r="D2018" s="801"/>
      <c r="E2018" s="799"/>
      <c r="F2018" s="525"/>
      <c r="G2018" s="799"/>
    </row>
    <row r="2019" spans="1:7">
      <c r="A2019" s="800"/>
      <c r="B2019" s="800"/>
      <c r="C2019" s="799"/>
      <c r="D2019" s="801"/>
      <c r="E2019" s="799"/>
      <c r="F2019" s="525"/>
      <c r="G2019" s="799"/>
    </row>
    <row r="2020" spans="1:7">
      <c r="A2020" s="800"/>
      <c r="B2020" s="800"/>
      <c r="C2020" s="799"/>
      <c r="D2020" s="801"/>
      <c r="E2020" s="799"/>
      <c r="F2020" s="525"/>
      <c r="G2020" s="799"/>
    </row>
    <row r="2021" spans="1:7">
      <c r="A2021" s="800"/>
      <c r="B2021" s="800"/>
      <c r="C2021" s="799"/>
      <c r="D2021" s="801"/>
      <c r="E2021" s="799"/>
      <c r="F2021" s="525"/>
      <c r="G2021" s="799"/>
    </row>
    <row r="2022" spans="1:7">
      <c r="A2022" s="800"/>
      <c r="B2022" s="800"/>
      <c r="C2022" s="799"/>
      <c r="D2022" s="801"/>
      <c r="E2022" s="799"/>
      <c r="F2022" s="525"/>
      <c r="G2022" s="799"/>
    </row>
    <row r="2023" spans="1:7">
      <c r="A2023" s="800"/>
      <c r="B2023" s="800"/>
      <c r="C2023" s="799"/>
      <c r="D2023" s="801"/>
      <c r="E2023" s="799"/>
      <c r="F2023" s="525"/>
      <c r="G2023" s="799"/>
    </row>
    <row r="2024" spans="1:7">
      <c r="A2024" s="800"/>
      <c r="B2024" s="800"/>
      <c r="C2024" s="799"/>
      <c r="D2024" s="801"/>
      <c r="E2024" s="799"/>
      <c r="F2024" s="525"/>
      <c r="G2024" s="799"/>
    </row>
    <row r="2025" spans="1:7">
      <c r="A2025" s="800"/>
      <c r="B2025" s="800"/>
      <c r="C2025" s="799"/>
      <c r="D2025" s="801"/>
      <c r="E2025" s="799"/>
      <c r="F2025" s="525"/>
      <c r="G2025" s="799"/>
    </row>
    <row r="2026" spans="1:7">
      <c r="A2026" s="800"/>
      <c r="B2026" s="800"/>
      <c r="C2026" s="799"/>
      <c r="D2026" s="801"/>
      <c r="E2026" s="799"/>
      <c r="F2026" s="525"/>
      <c r="G2026" s="799"/>
    </row>
    <row r="2027" spans="1:7">
      <c r="A2027" s="800"/>
      <c r="B2027" s="800"/>
      <c r="C2027" s="799"/>
      <c r="D2027" s="801"/>
      <c r="E2027" s="799"/>
      <c r="F2027" s="525"/>
      <c r="G2027" s="799"/>
    </row>
    <row r="2028" spans="1:7">
      <c r="A2028" s="800"/>
      <c r="B2028" s="800"/>
      <c r="C2028" s="799"/>
      <c r="D2028" s="801"/>
      <c r="E2028" s="799"/>
      <c r="F2028" s="525"/>
      <c r="G2028" s="799"/>
    </row>
    <row r="2029" spans="1:7">
      <c r="A2029" s="800"/>
      <c r="B2029" s="800"/>
      <c r="C2029" s="799"/>
      <c r="D2029" s="801"/>
      <c r="E2029" s="799"/>
      <c r="F2029" s="525"/>
      <c r="G2029" s="799"/>
    </row>
    <row r="2030" spans="1:7">
      <c r="A2030" s="800"/>
      <c r="B2030" s="800"/>
      <c r="C2030" s="799"/>
      <c r="D2030" s="801"/>
      <c r="E2030" s="799"/>
      <c r="F2030" s="525"/>
      <c r="G2030" s="799"/>
    </row>
    <row r="2031" spans="1:7">
      <c r="A2031" s="800"/>
      <c r="B2031" s="800"/>
      <c r="C2031" s="799"/>
      <c r="D2031" s="801"/>
      <c r="E2031" s="799"/>
      <c r="F2031" s="525"/>
      <c r="G2031" s="799"/>
    </row>
    <row r="2032" spans="1:7">
      <c r="A2032" s="800"/>
      <c r="B2032" s="800"/>
      <c r="C2032" s="799"/>
      <c r="D2032" s="801"/>
      <c r="E2032" s="799"/>
      <c r="F2032" s="525"/>
      <c r="G2032" s="799"/>
    </row>
    <row r="2033" spans="1:7">
      <c r="A2033" s="800"/>
      <c r="B2033" s="800"/>
      <c r="C2033" s="799"/>
      <c r="D2033" s="801"/>
      <c r="E2033" s="799"/>
      <c r="F2033" s="525"/>
      <c r="G2033" s="799"/>
    </row>
    <row r="2034" spans="1:7">
      <c r="A2034" s="800"/>
      <c r="B2034" s="800"/>
      <c r="C2034" s="799"/>
      <c r="D2034" s="801"/>
      <c r="E2034" s="799"/>
      <c r="F2034" s="525"/>
      <c r="G2034" s="799"/>
    </row>
    <row r="2035" spans="1:7">
      <c r="A2035" s="800"/>
      <c r="B2035" s="800"/>
      <c r="C2035" s="799"/>
      <c r="D2035" s="801"/>
      <c r="E2035" s="799"/>
      <c r="F2035" s="525"/>
      <c r="G2035" s="799"/>
    </row>
    <row r="2036" spans="1:7">
      <c r="A2036" s="800"/>
      <c r="B2036" s="800"/>
      <c r="C2036" s="799"/>
      <c r="D2036" s="801"/>
      <c r="E2036" s="799"/>
      <c r="F2036" s="525"/>
      <c r="G2036" s="799"/>
    </row>
    <row r="2037" spans="1:7">
      <c r="A2037" s="800"/>
      <c r="B2037" s="800"/>
      <c r="C2037" s="799"/>
      <c r="D2037" s="801"/>
      <c r="E2037" s="799"/>
      <c r="F2037" s="525"/>
      <c r="G2037" s="799"/>
    </row>
    <row r="2038" spans="1:7">
      <c r="A2038" s="800"/>
      <c r="B2038" s="800"/>
      <c r="C2038" s="799"/>
      <c r="D2038" s="801"/>
      <c r="E2038" s="799"/>
      <c r="F2038" s="525"/>
      <c r="G2038" s="799"/>
    </row>
    <row r="2039" spans="1:7">
      <c r="A2039" s="800"/>
      <c r="B2039" s="800"/>
      <c r="C2039" s="799"/>
      <c r="D2039" s="801"/>
      <c r="E2039" s="799"/>
      <c r="F2039" s="525"/>
      <c r="G2039" s="799"/>
    </row>
    <row r="2040" spans="1:7">
      <c r="A2040" s="800"/>
      <c r="B2040" s="800"/>
      <c r="C2040" s="799"/>
      <c r="D2040" s="801"/>
      <c r="E2040" s="799"/>
      <c r="F2040" s="525"/>
      <c r="G2040" s="799"/>
    </row>
    <row r="2041" spans="1:7">
      <c r="A2041" s="800"/>
      <c r="B2041" s="800"/>
      <c r="C2041" s="799"/>
      <c r="D2041" s="801"/>
      <c r="E2041" s="799"/>
      <c r="F2041" s="525"/>
      <c r="G2041" s="799"/>
    </row>
    <row r="2042" spans="1:7">
      <c r="A2042" s="800"/>
      <c r="B2042" s="800"/>
      <c r="C2042" s="799"/>
      <c r="D2042" s="801"/>
      <c r="E2042" s="799"/>
      <c r="F2042" s="525"/>
      <c r="G2042" s="799"/>
    </row>
    <row r="2043" spans="1:7">
      <c r="A2043" s="800"/>
      <c r="B2043" s="800"/>
      <c r="C2043" s="799"/>
      <c r="D2043" s="801"/>
      <c r="E2043" s="799"/>
      <c r="F2043" s="525"/>
      <c r="G2043" s="799"/>
    </row>
    <row r="2044" spans="1:7">
      <c r="A2044" s="800"/>
      <c r="B2044" s="800"/>
      <c r="C2044" s="799"/>
      <c r="D2044" s="801"/>
      <c r="E2044" s="799"/>
      <c r="F2044" s="525"/>
      <c r="G2044" s="799"/>
    </row>
    <row r="2045" spans="1:7">
      <c r="A2045" s="800"/>
      <c r="B2045" s="800"/>
      <c r="C2045" s="799"/>
      <c r="D2045" s="801"/>
      <c r="E2045" s="799"/>
      <c r="F2045" s="525"/>
      <c r="G2045" s="799"/>
    </row>
    <row r="2046" spans="1:7">
      <c r="A2046" s="800"/>
      <c r="B2046" s="800"/>
      <c r="C2046" s="799"/>
      <c r="D2046" s="801"/>
      <c r="E2046" s="799"/>
      <c r="F2046" s="525"/>
      <c r="G2046" s="799"/>
    </row>
    <row r="2047" spans="1:7">
      <c r="A2047" s="800"/>
      <c r="B2047" s="800"/>
      <c r="C2047" s="799"/>
      <c r="D2047" s="801"/>
      <c r="E2047" s="799"/>
      <c r="F2047" s="525"/>
      <c r="G2047" s="799"/>
    </row>
    <row r="2048" spans="1:7">
      <c r="A2048" s="800"/>
      <c r="B2048" s="800"/>
      <c r="C2048" s="799"/>
      <c r="D2048" s="801"/>
      <c r="E2048" s="799"/>
      <c r="F2048" s="525"/>
      <c r="G2048" s="799"/>
    </row>
    <row r="2049" spans="1:7">
      <c r="A2049" s="800"/>
      <c r="B2049" s="800"/>
      <c r="C2049" s="799"/>
      <c r="D2049" s="801"/>
      <c r="E2049" s="799"/>
      <c r="F2049" s="525"/>
      <c r="G2049" s="799"/>
    </row>
    <row r="2050" spans="1:7">
      <c r="A2050" s="800"/>
      <c r="B2050" s="800"/>
      <c r="C2050" s="799"/>
      <c r="D2050" s="801"/>
      <c r="E2050" s="799"/>
      <c r="F2050" s="525"/>
      <c r="G2050" s="799"/>
    </row>
    <row r="2051" spans="1:7">
      <c r="A2051" s="800"/>
      <c r="B2051" s="800"/>
      <c r="C2051" s="799"/>
      <c r="D2051" s="801"/>
      <c r="E2051" s="799"/>
      <c r="F2051" s="525"/>
      <c r="G2051" s="799"/>
    </row>
    <row r="2052" spans="1:7">
      <c r="A2052" s="800"/>
      <c r="B2052" s="800"/>
      <c r="C2052" s="799"/>
      <c r="D2052" s="801"/>
      <c r="E2052" s="799"/>
      <c r="F2052" s="525"/>
      <c r="G2052" s="799"/>
    </row>
    <row r="2053" spans="1:7">
      <c r="A2053" s="800"/>
      <c r="B2053" s="800"/>
      <c r="C2053" s="799"/>
      <c r="D2053" s="801"/>
      <c r="E2053" s="799"/>
      <c r="F2053" s="525"/>
      <c r="G2053" s="799"/>
    </row>
    <row r="2054" spans="1:7">
      <c r="A2054" s="800"/>
      <c r="B2054" s="800"/>
      <c r="C2054" s="799"/>
      <c r="D2054" s="801"/>
      <c r="E2054" s="799"/>
      <c r="F2054" s="525"/>
      <c r="G2054" s="799"/>
    </row>
    <row r="2055" spans="1:7">
      <c r="A2055" s="800"/>
      <c r="B2055" s="800"/>
      <c r="C2055" s="799"/>
      <c r="D2055" s="801"/>
      <c r="E2055" s="799"/>
      <c r="F2055" s="525"/>
      <c r="G2055" s="799"/>
    </row>
    <row r="2056" spans="1:7">
      <c r="A2056" s="800"/>
      <c r="B2056" s="800"/>
      <c r="C2056" s="799"/>
      <c r="D2056" s="801"/>
      <c r="E2056" s="799"/>
      <c r="F2056" s="525"/>
      <c r="G2056" s="799"/>
    </row>
    <row r="2057" spans="1:7">
      <c r="A2057" s="800"/>
      <c r="B2057" s="800"/>
      <c r="C2057" s="799"/>
      <c r="D2057" s="801"/>
      <c r="E2057" s="799"/>
      <c r="F2057" s="525"/>
      <c r="G2057" s="799"/>
    </row>
    <row r="2058" spans="1:7">
      <c r="A2058" s="800"/>
      <c r="B2058" s="800"/>
      <c r="C2058" s="799"/>
      <c r="D2058" s="801"/>
      <c r="E2058" s="799"/>
      <c r="F2058" s="525"/>
      <c r="G2058" s="799"/>
    </row>
    <row r="2059" spans="1:7">
      <c r="A2059" s="800"/>
      <c r="B2059" s="800"/>
      <c r="C2059" s="799"/>
      <c r="D2059" s="801"/>
      <c r="E2059" s="799"/>
      <c r="F2059" s="525"/>
      <c r="G2059" s="799"/>
    </row>
    <row r="2060" spans="1:7">
      <c r="A2060" s="800"/>
      <c r="B2060" s="800"/>
      <c r="C2060" s="799"/>
      <c r="D2060" s="801"/>
      <c r="E2060" s="799"/>
      <c r="F2060" s="525"/>
      <c r="G2060" s="799"/>
    </row>
    <row r="2061" spans="1:7">
      <c r="A2061" s="800"/>
      <c r="B2061" s="800"/>
      <c r="C2061" s="799"/>
      <c r="D2061" s="801"/>
      <c r="E2061" s="799"/>
      <c r="F2061" s="525"/>
      <c r="G2061" s="799"/>
    </row>
    <row r="2062" spans="1:7">
      <c r="A2062" s="800"/>
      <c r="B2062" s="800"/>
      <c r="C2062" s="799"/>
      <c r="D2062" s="801"/>
      <c r="E2062" s="799"/>
      <c r="F2062" s="525"/>
      <c r="G2062" s="799"/>
    </row>
    <row r="2063" spans="1:7">
      <c r="A2063" s="800"/>
      <c r="B2063" s="800"/>
      <c r="C2063" s="799"/>
      <c r="D2063" s="801"/>
      <c r="E2063" s="799"/>
      <c r="F2063" s="525"/>
      <c r="G2063" s="799"/>
    </row>
    <row r="2064" spans="1:7">
      <c r="A2064" s="800"/>
      <c r="B2064" s="800"/>
      <c r="C2064" s="799"/>
      <c r="D2064" s="801"/>
      <c r="E2064" s="799"/>
      <c r="F2064" s="525"/>
      <c r="G2064" s="799"/>
    </row>
    <row r="2065" spans="1:7">
      <c r="A2065" s="800"/>
      <c r="B2065" s="800"/>
      <c r="C2065" s="799"/>
      <c r="D2065" s="801"/>
      <c r="E2065" s="799"/>
      <c r="F2065" s="525"/>
      <c r="G2065" s="799"/>
    </row>
    <row r="2066" spans="1:7">
      <c r="A2066" s="800"/>
      <c r="B2066" s="800"/>
      <c r="C2066" s="799"/>
      <c r="D2066" s="801"/>
      <c r="E2066" s="799"/>
      <c r="F2066" s="525"/>
      <c r="G2066" s="799"/>
    </row>
    <row r="2067" spans="1:7">
      <c r="A2067" s="800"/>
      <c r="B2067" s="800"/>
      <c r="C2067" s="799"/>
      <c r="D2067" s="801"/>
      <c r="E2067" s="799"/>
      <c r="F2067" s="525"/>
      <c r="G2067" s="799"/>
    </row>
    <row r="2068" spans="1:7">
      <c r="A2068" s="800"/>
      <c r="B2068" s="800"/>
      <c r="C2068" s="799"/>
      <c r="D2068" s="801"/>
      <c r="E2068" s="799"/>
      <c r="F2068" s="525"/>
      <c r="G2068" s="799"/>
    </row>
    <row r="2069" spans="1:7">
      <c r="A2069" s="800"/>
      <c r="B2069" s="800"/>
      <c r="C2069" s="799"/>
      <c r="D2069" s="801"/>
      <c r="E2069" s="799"/>
      <c r="F2069" s="525"/>
      <c r="G2069" s="799"/>
    </row>
    <row r="2070" spans="1:7">
      <c r="A2070" s="800"/>
      <c r="B2070" s="800"/>
      <c r="C2070" s="799"/>
      <c r="D2070" s="801"/>
      <c r="E2070" s="799"/>
      <c r="F2070" s="525"/>
      <c r="G2070" s="799"/>
    </row>
    <row r="2071" spans="1:7">
      <c r="A2071" s="800"/>
      <c r="B2071" s="800"/>
      <c r="C2071" s="799"/>
      <c r="D2071" s="801"/>
      <c r="E2071" s="799"/>
      <c r="F2071" s="525"/>
      <c r="G2071" s="799"/>
    </row>
    <row r="2072" spans="1:7">
      <c r="C2072" s="799"/>
      <c r="D2072" s="801"/>
      <c r="E2072" s="799"/>
      <c r="F2072" s="525"/>
      <c r="G2072" s="799"/>
    </row>
    <row r="2073" spans="1:7">
      <c r="C2073" s="799"/>
      <c r="D2073" s="801"/>
      <c r="E2073" s="799"/>
      <c r="F2073" s="525"/>
      <c r="G2073" s="799"/>
    </row>
    <row r="2074" spans="1:7">
      <c r="C2074" s="799"/>
      <c r="D2074" s="801"/>
      <c r="E2074" s="799"/>
      <c r="F2074" s="525"/>
      <c r="G2074" s="799"/>
    </row>
    <row r="2075" spans="1:7">
      <c r="C2075" s="799"/>
      <c r="D2075" s="801"/>
      <c r="E2075" s="799"/>
      <c r="F2075" s="525"/>
      <c r="G2075" s="799"/>
    </row>
    <row r="2076" spans="1:7">
      <c r="C2076" s="799"/>
      <c r="D2076" s="801"/>
      <c r="E2076" s="799"/>
      <c r="F2076" s="525"/>
      <c r="G2076" s="799"/>
    </row>
    <row r="2077" spans="1:7">
      <c r="C2077" s="799"/>
      <c r="D2077" s="801"/>
      <c r="E2077" s="799"/>
      <c r="F2077" s="525"/>
      <c r="G2077" s="799"/>
    </row>
    <row r="2078" spans="1:7">
      <c r="C2078" s="799"/>
      <c r="D2078" s="801"/>
      <c r="E2078" s="799"/>
      <c r="F2078" s="525"/>
      <c r="G2078" s="799"/>
    </row>
    <row r="2079" spans="1:7">
      <c r="C2079" s="799"/>
      <c r="D2079" s="801"/>
      <c r="E2079" s="799"/>
      <c r="F2079" s="525"/>
      <c r="G2079" s="799"/>
    </row>
    <row r="2080" spans="1:7">
      <c r="C2080" s="799"/>
      <c r="D2080" s="801"/>
      <c r="E2080" s="799"/>
      <c r="F2080" s="525"/>
      <c r="G2080" s="799"/>
    </row>
    <row r="2081" spans="3:7">
      <c r="C2081" s="799"/>
      <c r="D2081" s="801"/>
      <c r="E2081" s="799"/>
      <c r="F2081" s="525"/>
      <c r="G2081" s="799"/>
    </row>
    <row r="2082" spans="3:7">
      <c r="C2082" s="799"/>
      <c r="D2082" s="801"/>
      <c r="E2082" s="799"/>
      <c r="F2082" s="525"/>
      <c r="G2082" s="799"/>
    </row>
    <row r="2083" spans="3:7">
      <c r="C2083" s="799"/>
      <c r="D2083" s="801"/>
      <c r="E2083" s="799"/>
      <c r="F2083" s="525"/>
      <c r="G2083" s="799"/>
    </row>
    <row r="2084" spans="3:7">
      <c r="C2084" s="799"/>
      <c r="D2084" s="801"/>
      <c r="E2084" s="799"/>
      <c r="F2084" s="525"/>
      <c r="G2084" s="799"/>
    </row>
    <row r="2085" spans="3:7">
      <c r="C2085" s="799"/>
      <c r="D2085" s="801"/>
      <c r="E2085" s="799"/>
      <c r="F2085" s="525"/>
      <c r="G2085" s="799"/>
    </row>
    <row r="2086" spans="3:7">
      <c r="C2086" s="799"/>
      <c r="D2086" s="801"/>
      <c r="E2086" s="799"/>
      <c r="F2086" s="525"/>
      <c r="G2086" s="799"/>
    </row>
    <row r="2087" spans="3:7">
      <c r="C2087" s="799"/>
      <c r="D2087" s="801"/>
      <c r="E2087" s="799"/>
      <c r="F2087" s="525"/>
      <c r="G2087" s="799"/>
    </row>
    <row r="2088" spans="3:7">
      <c r="C2088" s="799"/>
      <c r="D2088" s="801"/>
      <c r="E2088" s="799"/>
      <c r="F2088" s="525"/>
      <c r="G2088" s="799"/>
    </row>
    <row r="2089" spans="3:7">
      <c r="C2089" s="799"/>
      <c r="D2089" s="801"/>
      <c r="E2089" s="799"/>
      <c r="F2089" s="525"/>
      <c r="G2089" s="799"/>
    </row>
    <row r="2090" spans="3:7">
      <c r="C2090" s="799"/>
      <c r="D2090" s="801"/>
      <c r="E2090" s="799"/>
      <c r="F2090" s="525"/>
      <c r="G2090" s="799"/>
    </row>
    <row r="2091" spans="3:7">
      <c r="C2091" s="799"/>
      <c r="D2091" s="801"/>
      <c r="E2091" s="799"/>
      <c r="F2091" s="525"/>
      <c r="G2091" s="799"/>
    </row>
    <row r="2092" spans="3:7">
      <c r="C2092" s="799"/>
      <c r="D2092" s="801"/>
      <c r="E2092" s="799"/>
      <c r="F2092" s="525"/>
      <c r="G2092" s="799"/>
    </row>
    <row r="2093" spans="3:7">
      <c r="C2093" s="799"/>
      <c r="D2093" s="801"/>
      <c r="E2093" s="799"/>
      <c r="F2093" s="525"/>
      <c r="G2093" s="799"/>
    </row>
    <row r="2094" spans="3:7">
      <c r="C2094" s="799"/>
      <c r="D2094" s="801"/>
      <c r="E2094" s="799"/>
      <c r="F2094" s="525"/>
      <c r="G2094" s="799"/>
    </row>
    <row r="2095" spans="3:7">
      <c r="C2095" s="799"/>
      <c r="D2095" s="801"/>
      <c r="E2095" s="799"/>
      <c r="F2095" s="525"/>
      <c r="G2095" s="799"/>
    </row>
    <row r="2096" spans="3:7">
      <c r="C2096" s="799"/>
      <c r="D2096" s="801"/>
      <c r="E2096" s="799"/>
      <c r="F2096" s="525"/>
      <c r="G2096" s="799"/>
    </row>
    <row r="2097" spans="3:7">
      <c r="C2097" s="799"/>
      <c r="D2097" s="801"/>
      <c r="E2097" s="799"/>
      <c r="F2097" s="525"/>
      <c r="G2097" s="799"/>
    </row>
    <row r="2098" spans="3:7">
      <c r="C2098" s="799"/>
      <c r="D2098" s="801"/>
      <c r="E2098" s="799"/>
      <c r="F2098" s="525"/>
      <c r="G2098" s="799"/>
    </row>
    <row r="2099" spans="3:7">
      <c r="C2099" s="799"/>
      <c r="D2099" s="801"/>
      <c r="E2099" s="799"/>
      <c r="F2099" s="525"/>
      <c r="G2099" s="799"/>
    </row>
    <row r="2100" spans="3:7">
      <c r="C2100" s="799"/>
      <c r="D2100" s="801"/>
      <c r="E2100" s="799"/>
      <c r="F2100" s="525"/>
      <c r="G2100" s="799"/>
    </row>
    <row r="2101" spans="3:7">
      <c r="C2101" s="799"/>
      <c r="D2101" s="801"/>
      <c r="E2101" s="799"/>
      <c r="F2101" s="525"/>
      <c r="G2101" s="799"/>
    </row>
    <row r="2102" spans="3:7">
      <c r="C2102" s="799"/>
      <c r="D2102" s="801"/>
      <c r="E2102" s="799"/>
      <c r="F2102" s="525"/>
      <c r="G2102" s="799"/>
    </row>
    <row r="2103" spans="3:7">
      <c r="C2103" s="799"/>
      <c r="D2103" s="801"/>
      <c r="E2103" s="799"/>
      <c r="F2103" s="525"/>
      <c r="G2103" s="799"/>
    </row>
    <row r="2104" spans="3:7">
      <c r="C2104" s="799"/>
      <c r="D2104" s="801"/>
      <c r="E2104" s="799"/>
      <c r="F2104" s="525"/>
      <c r="G2104" s="799"/>
    </row>
    <row r="2105" spans="3:7">
      <c r="C2105" s="799"/>
      <c r="D2105" s="801"/>
      <c r="E2105" s="799"/>
      <c r="F2105" s="525"/>
      <c r="G2105" s="799"/>
    </row>
    <row r="2106" spans="3:7">
      <c r="C2106" s="799"/>
      <c r="D2106" s="801"/>
      <c r="E2106" s="799"/>
      <c r="F2106" s="525"/>
      <c r="G2106" s="799"/>
    </row>
    <row r="2107" spans="3:7">
      <c r="C2107" s="799"/>
      <c r="D2107" s="801"/>
      <c r="E2107" s="799"/>
      <c r="F2107" s="525"/>
      <c r="G2107" s="799"/>
    </row>
    <row r="2108" spans="3:7">
      <c r="C2108" s="799"/>
      <c r="D2108" s="801"/>
      <c r="E2108" s="799"/>
      <c r="F2108" s="525"/>
      <c r="G2108" s="799"/>
    </row>
    <row r="2109" spans="3:7">
      <c r="C2109" s="799"/>
      <c r="D2109" s="801"/>
      <c r="E2109" s="799"/>
      <c r="F2109" s="525"/>
      <c r="G2109" s="799"/>
    </row>
    <row r="2110" spans="3:7">
      <c r="C2110" s="799"/>
      <c r="D2110" s="801"/>
      <c r="E2110" s="799"/>
      <c r="F2110" s="525"/>
      <c r="G2110" s="799"/>
    </row>
    <row r="2111" spans="3:7">
      <c r="C2111" s="799"/>
      <c r="D2111" s="801"/>
      <c r="E2111" s="799"/>
      <c r="F2111" s="525"/>
      <c r="G2111" s="799"/>
    </row>
    <row r="2112" spans="3:7">
      <c r="C2112" s="799"/>
      <c r="D2112" s="801"/>
      <c r="E2112" s="799"/>
      <c r="F2112" s="525"/>
      <c r="G2112" s="799"/>
    </row>
    <row r="2113" spans="3:7">
      <c r="C2113" s="799"/>
      <c r="D2113" s="801"/>
      <c r="E2113" s="799"/>
      <c r="F2113" s="525"/>
      <c r="G2113" s="799"/>
    </row>
    <row r="2114" spans="3:7">
      <c r="C2114" s="799"/>
      <c r="D2114" s="801"/>
      <c r="E2114" s="799"/>
      <c r="F2114" s="525"/>
      <c r="G2114" s="799"/>
    </row>
    <row r="2115" spans="3:7">
      <c r="C2115" s="799"/>
      <c r="D2115" s="801"/>
      <c r="E2115" s="799"/>
      <c r="F2115" s="525"/>
      <c r="G2115" s="799"/>
    </row>
    <row r="2116" spans="3:7">
      <c r="C2116" s="799"/>
      <c r="D2116" s="801"/>
      <c r="E2116" s="799"/>
      <c r="F2116" s="525"/>
      <c r="G2116" s="799"/>
    </row>
    <row r="2117" spans="3:7">
      <c r="C2117" s="799"/>
      <c r="D2117" s="801"/>
      <c r="E2117" s="799"/>
      <c r="F2117" s="525"/>
      <c r="G2117" s="799"/>
    </row>
    <row r="2118" spans="3:7">
      <c r="C2118" s="799"/>
      <c r="D2118" s="801"/>
      <c r="E2118" s="799"/>
      <c r="F2118" s="525"/>
      <c r="G2118" s="799"/>
    </row>
    <row r="2119" spans="3:7">
      <c r="C2119" s="799"/>
      <c r="D2119" s="801"/>
      <c r="E2119" s="799"/>
      <c r="F2119" s="525"/>
      <c r="G2119" s="799"/>
    </row>
    <row r="2120" spans="3:7">
      <c r="C2120" s="799"/>
      <c r="D2120" s="801"/>
      <c r="E2120" s="799"/>
      <c r="F2120" s="525"/>
      <c r="G2120" s="799"/>
    </row>
    <row r="2121" spans="3:7">
      <c r="C2121" s="799"/>
      <c r="D2121" s="801"/>
      <c r="E2121" s="799"/>
      <c r="F2121" s="525"/>
      <c r="G2121" s="799"/>
    </row>
    <row r="2122" spans="3:7">
      <c r="C2122" s="799"/>
      <c r="D2122" s="801"/>
      <c r="E2122" s="799"/>
      <c r="F2122" s="525"/>
      <c r="G2122" s="799"/>
    </row>
    <row r="2123" spans="3:7">
      <c r="C2123" s="799"/>
      <c r="D2123" s="801"/>
      <c r="E2123" s="799"/>
      <c r="F2123" s="525"/>
      <c r="G2123" s="799"/>
    </row>
    <row r="2124" spans="3:7">
      <c r="C2124" s="799"/>
      <c r="D2124" s="801"/>
      <c r="E2124" s="799"/>
      <c r="F2124" s="525"/>
      <c r="G2124" s="799"/>
    </row>
    <row r="2125" spans="3:7">
      <c r="C2125" s="799"/>
      <c r="D2125" s="801"/>
      <c r="E2125" s="799"/>
      <c r="F2125" s="525"/>
      <c r="G2125" s="799"/>
    </row>
    <row r="2126" spans="3:7">
      <c r="C2126" s="799"/>
      <c r="D2126" s="801"/>
      <c r="E2126" s="799"/>
      <c r="F2126" s="525"/>
      <c r="G2126" s="799"/>
    </row>
    <row r="2127" spans="3:7">
      <c r="C2127" s="799"/>
      <c r="D2127" s="801"/>
      <c r="E2127" s="799"/>
      <c r="F2127" s="525"/>
      <c r="G2127" s="799"/>
    </row>
    <row r="2128" spans="3:7">
      <c r="C2128" s="799"/>
      <c r="D2128" s="801"/>
      <c r="E2128" s="799"/>
      <c r="F2128" s="525"/>
      <c r="G2128" s="799"/>
    </row>
    <row r="2129" spans="3:7">
      <c r="C2129" s="799"/>
      <c r="D2129" s="801"/>
      <c r="E2129" s="799"/>
      <c r="F2129" s="525"/>
      <c r="G2129" s="799"/>
    </row>
    <row r="2130" spans="3:7">
      <c r="C2130" s="799"/>
      <c r="D2130" s="801"/>
      <c r="E2130" s="799"/>
      <c r="F2130" s="525"/>
      <c r="G2130" s="799"/>
    </row>
    <row r="2131" spans="3:7">
      <c r="C2131" s="799"/>
      <c r="D2131" s="801"/>
      <c r="E2131" s="799"/>
      <c r="F2131" s="525"/>
      <c r="G2131" s="799"/>
    </row>
    <row r="2132" spans="3:7">
      <c r="C2132" s="799"/>
      <c r="D2132" s="801"/>
      <c r="E2132" s="799"/>
      <c r="F2132" s="525"/>
      <c r="G2132" s="799"/>
    </row>
    <row r="2133" spans="3:7">
      <c r="C2133" s="799"/>
      <c r="D2133" s="801"/>
      <c r="E2133" s="799"/>
      <c r="F2133" s="525"/>
      <c r="G2133" s="799"/>
    </row>
    <row r="2134" spans="3:7">
      <c r="C2134" s="799"/>
      <c r="D2134" s="801"/>
      <c r="E2134" s="799"/>
      <c r="F2134" s="525"/>
      <c r="G2134" s="799"/>
    </row>
    <row r="2135" spans="3:7">
      <c r="C2135" s="799"/>
      <c r="D2135" s="801"/>
      <c r="E2135" s="799"/>
      <c r="F2135" s="525"/>
      <c r="G2135" s="799"/>
    </row>
    <row r="2136" spans="3:7">
      <c r="C2136" s="799"/>
      <c r="D2136" s="801"/>
      <c r="E2136" s="799"/>
      <c r="F2136" s="525"/>
      <c r="G2136" s="799"/>
    </row>
    <row r="2137" spans="3:7">
      <c r="C2137" s="799"/>
      <c r="D2137" s="801"/>
      <c r="E2137" s="799"/>
      <c r="F2137" s="525"/>
      <c r="G2137" s="799"/>
    </row>
    <row r="2138" spans="3:7">
      <c r="C2138" s="799"/>
      <c r="D2138" s="801"/>
      <c r="E2138" s="799"/>
      <c r="F2138" s="525"/>
      <c r="G2138" s="799"/>
    </row>
    <row r="2139" spans="3:7">
      <c r="C2139" s="799"/>
      <c r="D2139" s="801"/>
      <c r="E2139" s="799"/>
      <c r="F2139" s="525"/>
      <c r="G2139" s="799"/>
    </row>
    <row r="2140" spans="3:7">
      <c r="C2140" s="799"/>
      <c r="D2140" s="801"/>
      <c r="E2140" s="799"/>
      <c r="F2140" s="525"/>
      <c r="G2140" s="799"/>
    </row>
    <row r="2141" spans="3:7">
      <c r="C2141" s="799"/>
      <c r="D2141" s="801"/>
      <c r="E2141" s="799"/>
      <c r="F2141" s="525"/>
      <c r="G2141" s="799"/>
    </row>
    <row r="2142" spans="3:7">
      <c r="C2142" s="799"/>
      <c r="D2142" s="801"/>
      <c r="E2142" s="799"/>
      <c r="F2142" s="525"/>
      <c r="G2142" s="799"/>
    </row>
    <row r="2143" spans="3:7">
      <c r="C2143" s="799"/>
      <c r="D2143" s="801"/>
      <c r="E2143" s="799"/>
      <c r="F2143" s="525"/>
      <c r="G2143" s="799"/>
    </row>
    <row r="2144" spans="3:7">
      <c r="C2144" s="799"/>
      <c r="D2144" s="801"/>
      <c r="E2144" s="799"/>
      <c r="F2144" s="525"/>
      <c r="G2144" s="799"/>
    </row>
    <row r="2145" spans="3:7">
      <c r="C2145" s="799"/>
      <c r="D2145" s="801"/>
      <c r="E2145" s="799"/>
      <c r="F2145" s="525"/>
      <c r="G2145" s="799"/>
    </row>
    <row r="2146" spans="3:7">
      <c r="C2146" s="799"/>
      <c r="D2146" s="801"/>
      <c r="E2146" s="799"/>
      <c r="F2146" s="525"/>
      <c r="G2146" s="799"/>
    </row>
    <row r="2147" spans="3:7">
      <c r="C2147" s="799"/>
      <c r="D2147" s="801"/>
      <c r="E2147" s="799"/>
      <c r="F2147" s="525"/>
      <c r="G2147" s="799"/>
    </row>
    <row r="2148" spans="3:7">
      <c r="C2148" s="799"/>
      <c r="D2148" s="801"/>
      <c r="E2148" s="799"/>
      <c r="F2148" s="525"/>
      <c r="G2148" s="799"/>
    </row>
    <row r="2149" spans="3:7">
      <c r="C2149" s="799"/>
      <c r="D2149" s="801"/>
      <c r="E2149" s="799"/>
      <c r="F2149" s="525"/>
      <c r="G2149" s="799"/>
    </row>
    <row r="2150" spans="3:7">
      <c r="C2150" s="799"/>
      <c r="D2150" s="801"/>
      <c r="E2150" s="799"/>
      <c r="F2150" s="525"/>
      <c r="G2150" s="799"/>
    </row>
    <row r="2151" spans="3:7">
      <c r="C2151" s="799"/>
      <c r="D2151" s="801"/>
      <c r="E2151" s="799"/>
      <c r="F2151" s="525"/>
      <c r="G2151" s="799"/>
    </row>
    <row r="2152" spans="3:7">
      <c r="C2152" s="799"/>
      <c r="D2152" s="801"/>
      <c r="E2152" s="799"/>
      <c r="F2152" s="525"/>
      <c r="G2152" s="799"/>
    </row>
    <row r="2153" spans="3:7">
      <c r="C2153" s="799"/>
      <c r="D2153" s="801"/>
      <c r="E2153" s="799"/>
      <c r="F2153" s="525"/>
      <c r="G2153" s="799"/>
    </row>
    <row r="2154" spans="3:7">
      <c r="C2154" s="799"/>
      <c r="D2154" s="801"/>
      <c r="E2154" s="799"/>
      <c r="F2154" s="525"/>
      <c r="G2154" s="799"/>
    </row>
    <row r="2155" spans="3:7">
      <c r="C2155" s="799"/>
      <c r="D2155" s="801"/>
      <c r="E2155" s="799"/>
      <c r="F2155" s="525"/>
      <c r="G2155" s="799"/>
    </row>
    <row r="2156" spans="3:7">
      <c r="C2156" s="799"/>
      <c r="D2156" s="801"/>
      <c r="E2156" s="799"/>
      <c r="F2156" s="525"/>
      <c r="G2156" s="799"/>
    </row>
    <row r="2157" spans="3:7">
      <c r="C2157" s="799"/>
      <c r="D2157" s="801"/>
      <c r="E2157" s="799"/>
      <c r="F2157" s="525"/>
      <c r="G2157" s="799"/>
    </row>
    <row r="2158" spans="3:7">
      <c r="C2158" s="799"/>
      <c r="D2158" s="801"/>
      <c r="E2158" s="799"/>
      <c r="F2158" s="525"/>
      <c r="G2158" s="799"/>
    </row>
    <row r="2159" spans="3:7">
      <c r="C2159" s="799"/>
      <c r="D2159" s="801"/>
      <c r="E2159" s="799"/>
      <c r="F2159" s="525"/>
      <c r="G2159" s="799"/>
    </row>
    <row r="2160" spans="3:7">
      <c r="C2160" s="799"/>
      <c r="D2160" s="801"/>
      <c r="E2160" s="799"/>
      <c r="F2160" s="525"/>
      <c r="G2160" s="799"/>
    </row>
    <row r="2161" spans="3:7">
      <c r="C2161" s="799"/>
      <c r="D2161" s="801"/>
      <c r="E2161" s="799"/>
      <c r="F2161" s="525"/>
      <c r="G2161" s="799"/>
    </row>
    <row r="2162" spans="3:7">
      <c r="C2162" s="799"/>
      <c r="D2162" s="801"/>
      <c r="E2162" s="799"/>
      <c r="F2162" s="525"/>
      <c r="G2162" s="799"/>
    </row>
    <row r="2163" spans="3:7">
      <c r="C2163" s="799"/>
      <c r="D2163" s="801"/>
      <c r="E2163" s="799"/>
      <c r="F2163" s="525"/>
      <c r="G2163" s="799"/>
    </row>
    <row r="2164" spans="3:7">
      <c r="C2164" s="799"/>
      <c r="D2164" s="801"/>
      <c r="E2164" s="799"/>
      <c r="F2164" s="525"/>
      <c r="G2164" s="799"/>
    </row>
    <row r="2165" spans="3:7">
      <c r="C2165" s="799"/>
      <c r="D2165" s="801"/>
      <c r="E2165" s="799"/>
      <c r="F2165" s="525"/>
      <c r="G2165" s="799"/>
    </row>
    <row r="2166" spans="3:7">
      <c r="C2166" s="799"/>
      <c r="D2166" s="801"/>
      <c r="E2166" s="799"/>
      <c r="F2166" s="525"/>
      <c r="G2166" s="799"/>
    </row>
    <row r="2167" spans="3:7">
      <c r="C2167" s="799"/>
      <c r="D2167" s="801"/>
      <c r="E2167" s="799"/>
      <c r="F2167" s="525"/>
      <c r="G2167" s="799"/>
    </row>
    <row r="2168" spans="3:7">
      <c r="C2168" s="799"/>
      <c r="D2168" s="801"/>
      <c r="E2168" s="799"/>
      <c r="F2168" s="525"/>
      <c r="G2168" s="799"/>
    </row>
    <row r="2169" spans="3:7">
      <c r="C2169" s="799"/>
      <c r="D2169" s="801"/>
      <c r="E2169" s="799"/>
      <c r="F2169" s="525"/>
      <c r="G2169" s="799"/>
    </row>
    <row r="2170" spans="3:7">
      <c r="C2170" s="799"/>
      <c r="D2170" s="801"/>
      <c r="E2170" s="799"/>
      <c r="F2170" s="525"/>
      <c r="G2170" s="799"/>
    </row>
    <row r="2171" spans="3:7">
      <c r="C2171" s="799"/>
      <c r="D2171" s="801"/>
      <c r="E2171" s="799"/>
      <c r="F2171" s="525"/>
      <c r="G2171" s="799"/>
    </row>
    <row r="2172" spans="3:7">
      <c r="C2172" s="799"/>
      <c r="D2172" s="801"/>
      <c r="E2172" s="799"/>
      <c r="F2172" s="525"/>
      <c r="G2172" s="799"/>
    </row>
    <row r="2173" spans="3:7">
      <c r="C2173" s="799"/>
      <c r="D2173" s="801"/>
      <c r="E2173" s="799"/>
      <c r="F2173" s="525"/>
      <c r="G2173" s="799"/>
    </row>
    <row r="2174" spans="3:7">
      <c r="C2174" s="799"/>
      <c r="D2174" s="801"/>
      <c r="E2174" s="799"/>
      <c r="F2174" s="525"/>
      <c r="G2174" s="799"/>
    </row>
    <row r="2175" spans="3:7">
      <c r="C2175" s="799"/>
      <c r="D2175" s="801"/>
      <c r="E2175" s="799"/>
      <c r="F2175" s="525"/>
      <c r="G2175" s="799"/>
    </row>
    <row r="2176" spans="3:7">
      <c r="C2176" s="799"/>
      <c r="D2176" s="801"/>
      <c r="E2176" s="799"/>
      <c r="F2176" s="525"/>
      <c r="G2176" s="799"/>
    </row>
    <row r="2177" spans="3:7">
      <c r="C2177" s="799"/>
      <c r="D2177" s="801"/>
      <c r="E2177" s="799"/>
      <c r="F2177" s="525"/>
      <c r="G2177" s="799"/>
    </row>
    <row r="2178" spans="3:7">
      <c r="C2178" s="799"/>
      <c r="D2178" s="801"/>
      <c r="E2178" s="799"/>
      <c r="F2178" s="525"/>
      <c r="G2178" s="799"/>
    </row>
    <row r="2179" spans="3:7">
      <c r="C2179" s="799"/>
      <c r="D2179" s="801"/>
      <c r="E2179" s="799"/>
      <c r="F2179" s="525"/>
      <c r="G2179" s="799"/>
    </row>
    <row r="2180" spans="3:7">
      <c r="C2180" s="799"/>
      <c r="D2180" s="801"/>
      <c r="E2180" s="799"/>
      <c r="F2180" s="525"/>
      <c r="G2180" s="799"/>
    </row>
    <row r="2181" spans="3:7">
      <c r="C2181" s="799"/>
      <c r="D2181" s="801"/>
      <c r="E2181" s="799"/>
      <c r="F2181" s="525"/>
      <c r="G2181" s="799"/>
    </row>
    <row r="2182" spans="3:7">
      <c r="C2182" s="799"/>
      <c r="D2182" s="801"/>
      <c r="E2182" s="799"/>
      <c r="F2182" s="525"/>
      <c r="G2182" s="799"/>
    </row>
    <row r="2183" spans="3:7">
      <c r="C2183" s="799"/>
      <c r="D2183" s="801"/>
      <c r="E2183" s="799"/>
      <c r="F2183" s="525"/>
      <c r="G2183" s="799"/>
    </row>
    <row r="2184" spans="3:7">
      <c r="C2184" s="799"/>
      <c r="D2184" s="801"/>
      <c r="E2184" s="799"/>
      <c r="F2184" s="525"/>
      <c r="G2184" s="799"/>
    </row>
    <row r="2185" spans="3:7">
      <c r="C2185" s="799"/>
      <c r="D2185" s="801"/>
      <c r="E2185" s="799"/>
      <c r="F2185" s="525"/>
      <c r="G2185" s="799"/>
    </row>
    <row r="2186" spans="3:7">
      <c r="C2186" s="799"/>
      <c r="D2186" s="801"/>
      <c r="E2186" s="799"/>
      <c r="F2186" s="525"/>
      <c r="G2186" s="799"/>
    </row>
    <row r="2187" spans="3:7">
      <c r="C2187" s="799"/>
      <c r="D2187" s="801"/>
      <c r="E2187" s="799"/>
      <c r="F2187" s="525"/>
      <c r="G2187" s="799"/>
    </row>
    <row r="2188" spans="3:7">
      <c r="C2188" s="799"/>
      <c r="D2188" s="801"/>
      <c r="E2188" s="799"/>
      <c r="F2188" s="525"/>
      <c r="G2188" s="799"/>
    </row>
    <row r="2189" spans="3:7">
      <c r="C2189" s="799"/>
      <c r="D2189" s="801"/>
      <c r="E2189" s="799"/>
      <c r="F2189" s="525"/>
      <c r="G2189" s="799"/>
    </row>
    <row r="2190" spans="3:7">
      <c r="C2190" s="799"/>
      <c r="D2190" s="801"/>
      <c r="E2190" s="799"/>
      <c r="F2190" s="525"/>
      <c r="G2190" s="799"/>
    </row>
    <row r="2191" spans="3:7">
      <c r="C2191" s="799"/>
      <c r="D2191" s="801"/>
      <c r="E2191" s="799"/>
      <c r="F2191" s="525"/>
      <c r="G2191" s="799"/>
    </row>
    <row r="2192" spans="3:7">
      <c r="C2192" s="799"/>
      <c r="D2192" s="801"/>
      <c r="E2192" s="799"/>
      <c r="F2192" s="525"/>
      <c r="G2192" s="799"/>
    </row>
    <row r="2193" spans="3:7">
      <c r="C2193" s="799"/>
      <c r="D2193" s="801"/>
      <c r="E2193" s="799"/>
      <c r="F2193" s="525"/>
      <c r="G2193" s="799"/>
    </row>
    <row r="2194" spans="3:7">
      <c r="C2194" s="799"/>
      <c r="D2194" s="801"/>
      <c r="E2194" s="799"/>
      <c r="F2194" s="525"/>
      <c r="G2194" s="799"/>
    </row>
    <row r="2195" spans="3:7">
      <c r="C2195" s="799"/>
      <c r="D2195" s="801"/>
      <c r="E2195" s="799"/>
      <c r="F2195" s="525"/>
      <c r="G2195" s="799"/>
    </row>
    <row r="2196" spans="3:7">
      <c r="C2196" s="799"/>
      <c r="D2196" s="801"/>
      <c r="E2196" s="799"/>
      <c r="F2196" s="525"/>
      <c r="G2196" s="799"/>
    </row>
    <row r="2197" spans="3:7">
      <c r="C2197" s="799"/>
      <c r="D2197" s="801"/>
      <c r="E2197" s="799"/>
      <c r="F2197" s="525"/>
      <c r="G2197" s="799"/>
    </row>
    <row r="2198" spans="3:7">
      <c r="C2198" s="799"/>
      <c r="D2198" s="801"/>
      <c r="E2198" s="799"/>
      <c r="F2198" s="525"/>
      <c r="G2198" s="799"/>
    </row>
    <row r="2199" spans="3:7">
      <c r="C2199" s="799"/>
      <c r="D2199" s="801"/>
      <c r="E2199" s="799"/>
      <c r="F2199" s="525"/>
      <c r="G2199" s="799"/>
    </row>
    <row r="2200" spans="3:7">
      <c r="C2200" s="799"/>
      <c r="D2200" s="801"/>
      <c r="E2200" s="799"/>
      <c r="F2200" s="525"/>
      <c r="G2200" s="799"/>
    </row>
    <row r="2201" spans="3:7">
      <c r="C2201" s="799"/>
      <c r="D2201" s="801"/>
      <c r="E2201" s="799"/>
      <c r="F2201" s="525"/>
      <c r="G2201" s="799"/>
    </row>
    <row r="2202" spans="3:7">
      <c r="C2202" s="799"/>
      <c r="D2202" s="801"/>
      <c r="E2202" s="799"/>
      <c r="F2202" s="525"/>
      <c r="G2202" s="799"/>
    </row>
    <row r="2203" spans="3:7">
      <c r="C2203" s="799"/>
      <c r="D2203" s="801"/>
      <c r="E2203" s="799"/>
      <c r="F2203" s="525"/>
      <c r="G2203" s="799"/>
    </row>
    <row r="2204" spans="3:7">
      <c r="C2204" s="799"/>
      <c r="D2204" s="801"/>
      <c r="E2204" s="799"/>
      <c r="F2204" s="525"/>
      <c r="G2204" s="799"/>
    </row>
    <row r="2205" spans="3:7">
      <c r="C2205" s="799"/>
      <c r="D2205" s="801"/>
      <c r="E2205" s="799"/>
      <c r="F2205" s="525"/>
      <c r="G2205" s="799"/>
    </row>
    <row r="2206" spans="3:7">
      <c r="C2206" s="799"/>
      <c r="D2206" s="801"/>
      <c r="E2206" s="799"/>
      <c r="F2206" s="525"/>
      <c r="G2206" s="799"/>
    </row>
    <row r="2207" spans="3:7">
      <c r="C2207" s="799"/>
      <c r="D2207" s="801"/>
      <c r="E2207" s="799"/>
      <c r="F2207" s="525"/>
      <c r="G2207" s="799"/>
    </row>
    <row r="2208" spans="3:7">
      <c r="C2208" s="799"/>
      <c r="D2208" s="801"/>
      <c r="E2208" s="799"/>
      <c r="F2208" s="525"/>
      <c r="G2208" s="799"/>
    </row>
    <row r="2209" spans="3:7">
      <c r="C2209" s="799"/>
      <c r="D2209" s="801"/>
      <c r="E2209" s="799"/>
      <c r="F2209" s="525"/>
      <c r="G2209" s="799"/>
    </row>
    <row r="2210" spans="3:7">
      <c r="C2210" s="799"/>
      <c r="D2210" s="801"/>
      <c r="E2210" s="799"/>
      <c r="F2210" s="525"/>
      <c r="G2210" s="799"/>
    </row>
    <row r="2211" spans="3:7">
      <c r="C2211" s="799"/>
      <c r="D2211" s="801"/>
      <c r="E2211" s="799"/>
      <c r="F2211" s="525"/>
      <c r="G2211" s="799"/>
    </row>
    <row r="2212" spans="3:7">
      <c r="C2212" s="799"/>
      <c r="D2212" s="801"/>
      <c r="E2212" s="799"/>
      <c r="F2212" s="525"/>
      <c r="G2212" s="799"/>
    </row>
    <row r="2213" spans="3:7">
      <c r="C2213" s="799"/>
      <c r="D2213" s="801"/>
      <c r="E2213" s="799"/>
      <c r="F2213" s="525"/>
      <c r="G2213" s="799"/>
    </row>
    <row r="2214" spans="3:7">
      <c r="C2214" s="799"/>
      <c r="D2214" s="801"/>
      <c r="E2214" s="799"/>
      <c r="F2214" s="525"/>
      <c r="G2214" s="799"/>
    </row>
    <row r="2215" spans="3:7">
      <c r="C2215" s="799"/>
      <c r="D2215" s="801"/>
      <c r="E2215" s="799"/>
      <c r="F2215" s="525"/>
      <c r="G2215" s="799"/>
    </row>
    <row r="2216" spans="3:7">
      <c r="C2216" s="799"/>
      <c r="D2216" s="801"/>
      <c r="E2216" s="799"/>
      <c r="F2216" s="525"/>
      <c r="G2216" s="799"/>
    </row>
    <row r="2217" spans="3:7">
      <c r="C2217" s="799"/>
      <c r="D2217" s="801"/>
      <c r="E2217" s="799"/>
      <c r="F2217" s="525"/>
      <c r="G2217" s="799"/>
    </row>
    <row r="2218" spans="3:7">
      <c r="C2218" s="799"/>
      <c r="D2218" s="801"/>
      <c r="E2218" s="799"/>
      <c r="F2218" s="525"/>
      <c r="G2218" s="799"/>
    </row>
    <row r="2219" spans="3:7">
      <c r="C2219" s="799"/>
      <c r="D2219" s="801"/>
      <c r="E2219" s="799"/>
      <c r="F2219" s="525"/>
      <c r="G2219" s="799"/>
    </row>
    <row r="2220" spans="3:7">
      <c r="C2220" s="799"/>
      <c r="D2220" s="801"/>
      <c r="E2220" s="799"/>
      <c r="F2220" s="525"/>
      <c r="G2220" s="799"/>
    </row>
    <row r="2221" spans="3:7">
      <c r="C2221" s="799"/>
      <c r="D2221" s="801"/>
      <c r="E2221" s="799"/>
      <c r="F2221" s="525"/>
      <c r="G2221" s="799"/>
    </row>
    <row r="2222" spans="3:7">
      <c r="C2222" s="799"/>
      <c r="D2222" s="801"/>
      <c r="E2222" s="799"/>
      <c r="F2222" s="525"/>
      <c r="G2222" s="799"/>
    </row>
    <row r="2223" spans="3:7">
      <c r="C2223" s="799"/>
      <c r="D2223" s="801"/>
      <c r="E2223" s="799"/>
      <c r="F2223" s="525"/>
      <c r="G2223" s="799"/>
    </row>
    <row r="2224" spans="3:7">
      <c r="C2224" s="799"/>
      <c r="D2224" s="801"/>
      <c r="E2224" s="799"/>
      <c r="F2224" s="525"/>
      <c r="G2224" s="799"/>
    </row>
    <row r="2225" spans="3:7">
      <c r="C2225" s="799"/>
      <c r="D2225" s="801"/>
      <c r="E2225" s="799"/>
      <c r="F2225" s="525"/>
      <c r="G2225" s="799"/>
    </row>
    <row r="2226" spans="3:7">
      <c r="C2226" s="799"/>
      <c r="D2226" s="801"/>
      <c r="E2226" s="799"/>
      <c r="F2226" s="525"/>
      <c r="G2226" s="799"/>
    </row>
    <row r="2227" spans="3:7">
      <c r="C2227" s="799"/>
      <c r="D2227" s="801"/>
      <c r="E2227" s="799"/>
      <c r="F2227" s="525"/>
      <c r="G2227" s="799"/>
    </row>
    <row r="2228" spans="3:7">
      <c r="C2228" s="799"/>
      <c r="D2228" s="801"/>
      <c r="E2228" s="799"/>
      <c r="F2228" s="525"/>
      <c r="G2228" s="799"/>
    </row>
    <row r="2229" spans="3:7">
      <c r="C2229" s="799"/>
      <c r="D2229" s="801"/>
      <c r="E2229" s="799"/>
      <c r="F2229" s="525"/>
      <c r="G2229" s="799"/>
    </row>
    <row r="2230" spans="3:7">
      <c r="C2230" s="799"/>
      <c r="D2230" s="801"/>
      <c r="E2230" s="799"/>
      <c r="F2230" s="525"/>
      <c r="G2230" s="799"/>
    </row>
    <row r="2231" spans="3:7">
      <c r="C2231" s="799"/>
      <c r="D2231" s="801"/>
      <c r="E2231" s="799"/>
      <c r="F2231" s="525"/>
      <c r="G2231" s="799"/>
    </row>
    <row r="2232" spans="3:7">
      <c r="C2232" s="799"/>
      <c r="D2232" s="801"/>
      <c r="E2232" s="799"/>
      <c r="F2232" s="525"/>
      <c r="G2232" s="799"/>
    </row>
    <row r="2233" spans="3:7">
      <c r="C2233" s="799"/>
      <c r="D2233" s="801"/>
      <c r="E2233" s="799"/>
      <c r="F2233" s="525"/>
      <c r="G2233" s="799"/>
    </row>
    <row r="2234" spans="3:7">
      <c r="C2234" s="799"/>
      <c r="D2234" s="801"/>
      <c r="E2234" s="799"/>
      <c r="F2234" s="525"/>
      <c r="G2234" s="799"/>
    </row>
    <row r="2235" spans="3:7">
      <c r="C2235" s="799"/>
      <c r="D2235" s="801"/>
      <c r="E2235" s="799"/>
      <c r="F2235" s="525"/>
      <c r="G2235" s="799"/>
    </row>
    <row r="2236" spans="3:7">
      <c r="C2236" s="799"/>
      <c r="D2236" s="801"/>
      <c r="E2236" s="799"/>
      <c r="F2236" s="525"/>
      <c r="G2236" s="799"/>
    </row>
    <row r="2237" spans="3:7">
      <c r="C2237" s="799"/>
      <c r="D2237" s="801"/>
      <c r="E2237" s="799"/>
      <c r="F2237" s="525"/>
      <c r="G2237" s="799"/>
    </row>
    <row r="2238" spans="3:7">
      <c r="C2238" s="799"/>
      <c r="D2238" s="801"/>
      <c r="E2238" s="799"/>
      <c r="F2238" s="525"/>
      <c r="G2238" s="799"/>
    </row>
    <row r="2239" spans="3:7">
      <c r="C2239" s="799"/>
      <c r="D2239" s="801"/>
      <c r="E2239" s="799"/>
      <c r="F2239" s="525"/>
      <c r="G2239" s="799"/>
    </row>
    <row r="2240" spans="3:7">
      <c r="C2240" s="799"/>
      <c r="D2240" s="801"/>
      <c r="E2240" s="799"/>
      <c r="F2240" s="525"/>
      <c r="G2240" s="799"/>
    </row>
    <row r="2241" spans="3:7">
      <c r="C2241" s="799"/>
      <c r="D2241" s="801"/>
      <c r="E2241" s="799"/>
      <c r="F2241" s="525"/>
      <c r="G2241" s="799"/>
    </row>
    <row r="2242" spans="3:7">
      <c r="C2242" s="799"/>
      <c r="D2242" s="801"/>
      <c r="E2242" s="799"/>
      <c r="F2242" s="525"/>
      <c r="G2242" s="799"/>
    </row>
    <row r="2243" spans="3:7">
      <c r="C2243" s="799"/>
      <c r="D2243" s="801"/>
      <c r="E2243" s="799"/>
      <c r="F2243" s="525"/>
      <c r="G2243" s="799"/>
    </row>
    <row r="2244" spans="3:7">
      <c r="C2244" s="799"/>
      <c r="D2244" s="801"/>
      <c r="E2244" s="799"/>
      <c r="F2244" s="525"/>
      <c r="G2244" s="799"/>
    </row>
    <row r="2245" spans="3:7">
      <c r="C2245" s="799"/>
      <c r="D2245" s="801"/>
      <c r="E2245" s="799"/>
      <c r="F2245" s="525"/>
      <c r="G2245" s="799"/>
    </row>
    <row r="2246" spans="3:7">
      <c r="C2246" s="799"/>
      <c r="D2246" s="801"/>
      <c r="E2246" s="799"/>
      <c r="F2246" s="525"/>
      <c r="G2246" s="799"/>
    </row>
    <row r="2247" spans="3:7">
      <c r="C2247" s="799"/>
      <c r="D2247" s="801"/>
      <c r="E2247" s="799"/>
      <c r="F2247" s="525"/>
      <c r="G2247" s="799"/>
    </row>
    <row r="2248" spans="3:7">
      <c r="C2248" s="799"/>
      <c r="D2248" s="801"/>
      <c r="E2248" s="799"/>
      <c r="F2248" s="525"/>
      <c r="G2248" s="799"/>
    </row>
    <row r="2249" spans="3:7">
      <c r="C2249" s="799"/>
      <c r="D2249" s="801"/>
      <c r="E2249" s="799"/>
      <c r="F2249" s="525"/>
      <c r="G2249" s="799"/>
    </row>
    <row r="2250" spans="3:7">
      <c r="C2250" s="799"/>
      <c r="D2250" s="801"/>
      <c r="E2250" s="799"/>
      <c r="F2250" s="525"/>
      <c r="G2250" s="799"/>
    </row>
    <row r="2251" spans="3:7">
      <c r="C2251" s="799"/>
      <c r="D2251" s="801"/>
      <c r="E2251" s="799"/>
      <c r="F2251" s="525"/>
      <c r="G2251" s="799"/>
    </row>
    <row r="2252" spans="3:7">
      <c r="C2252" s="799"/>
      <c r="D2252" s="801"/>
      <c r="E2252" s="799"/>
      <c r="F2252" s="525"/>
      <c r="G2252" s="799"/>
    </row>
    <row r="2253" spans="3:7">
      <c r="C2253" s="799"/>
      <c r="D2253" s="801"/>
      <c r="E2253" s="799"/>
      <c r="F2253" s="525"/>
      <c r="G2253" s="799"/>
    </row>
    <row r="2254" spans="3:7">
      <c r="C2254" s="799"/>
      <c r="D2254" s="801"/>
      <c r="E2254" s="799"/>
      <c r="F2254" s="525"/>
      <c r="G2254" s="799"/>
    </row>
    <row r="2255" spans="3:7">
      <c r="C2255" s="799"/>
      <c r="D2255" s="801"/>
      <c r="E2255" s="799"/>
      <c r="F2255" s="525"/>
      <c r="G2255" s="799"/>
    </row>
    <row r="2256" spans="3:7">
      <c r="C2256" s="799"/>
      <c r="D2256" s="801"/>
      <c r="E2256" s="799"/>
      <c r="F2256" s="525"/>
      <c r="G2256" s="799"/>
    </row>
    <row r="2257" spans="3:7">
      <c r="C2257" s="799"/>
      <c r="D2257" s="801"/>
      <c r="E2257" s="799"/>
      <c r="F2257" s="525"/>
      <c r="G2257" s="799"/>
    </row>
    <row r="2258" spans="3:7">
      <c r="C2258" s="799"/>
      <c r="D2258" s="801"/>
      <c r="E2258" s="799"/>
      <c r="F2258" s="525"/>
      <c r="G2258" s="799"/>
    </row>
    <row r="2259" spans="3:7">
      <c r="C2259" s="799"/>
      <c r="D2259" s="801"/>
      <c r="E2259" s="799"/>
      <c r="F2259" s="525"/>
      <c r="G2259" s="799"/>
    </row>
    <row r="2260" spans="3:7">
      <c r="C2260" s="799"/>
      <c r="D2260" s="801"/>
      <c r="E2260" s="799"/>
      <c r="F2260" s="525"/>
      <c r="G2260" s="799"/>
    </row>
    <row r="2261" spans="3:7">
      <c r="C2261" s="799"/>
      <c r="D2261" s="801"/>
      <c r="E2261" s="799"/>
      <c r="F2261" s="525"/>
      <c r="G2261" s="799"/>
    </row>
    <row r="2262" spans="3:7">
      <c r="C2262" s="799"/>
      <c r="D2262" s="801"/>
      <c r="E2262" s="799"/>
      <c r="F2262" s="525"/>
      <c r="G2262" s="799"/>
    </row>
    <row r="2263" spans="3:7">
      <c r="C2263" s="799"/>
      <c r="D2263" s="801"/>
      <c r="E2263" s="799"/>
      <c r="F2263" s="525"/>
      <c r="G2263" s="799"/>
    </row>
    <row r="2264" spans="3:7">
      <c r="C2264" s="799"/>
      <c r="D2264" s="801"/>
      <c r="E2264" s="799"/>
      <c r="F2264" s="525"/>
      <c r="G2264" s="799"/>
    </row>
    <row r="2265" spans="3:7">
      <c r="C2265" s="799"/>
      <c r="D2265" s="801"/>
      <c r="E2265" s="799"/>
      <c r="F2265" s="525"/>
      <c r="G2265" s="799"/>
    </row>
    <row r="2266" spans="3:7">
      <c r="C2266" s="799"/>
      <c r="D2266" s="801"/>
      <c r="E2266" s="799"/>
      <c r="F2266" s="525"/>
      <c r="G2266" s="799"/>
    </row>
    <row r="2267" spans="3:7">
      <c r="C2267" s="799"/>
      <c r="D2267" s="801"/>
      <c r="E2267" s="799"/>
      <c r="F2267" s="525"/>
      <c r="G2267" s="799"/>
    </row>
    <row r="2268" spans="3:7">
      <c r="C2268" s="799"/>
      <c r="D2268" s="801"/>
      <c r="E2268" s="799"/>
      <c r="F2268" s="525"/>
      <c r="G2268" s="799"/>
    </row>
    <row r="2269" spans="3:7">
      <c r="C2269" s="799"/>
      <c r="D2269" s="801"/>
      <c r="E2269" s="799"/>
      <c r="F2269" s="525"/>
      <c r="G2269" s="799"/>
    </row>
    <row r="2270" spans="3:7">
      <c r="C2270" s="799"/>
      <c r="D2270" s="801"/>
      <c r="E2270" s="799"/>
      <c r="F2270" s="525"/>
      <c r="G2270" s="799"/>
    </row>
    <row r="2271" spans="3:7">
      <c r="C2271" s="799"/>
      <c r="D2271" s="801"/>
      <c r="E2271" s="799"/>
      <c r="F2271" s="525"/>
      <c r="G2271" s="799"/>
    </row>
    <row r="2272" spans="3:7">
      <c r="C2272" s="799"/>
      <c r="D2272" s="801"/>
      <c r="E2272" s="799"/>
      <c r="F2272" s="525"/>
      <c r="G2272" s="799"/>
    </row>
    <row r="2273" spans="3:7">
      <c r="C2273" s="799"/>
      <c r="D2273" s="801"/>
      <c r="E2273" s="799"/>
      <c r="F2273" s="525"/>
      <c r="G2273" s="799"/>
    </row>
    <row r="2274" spans="3:7">
      <c r="C2274" s="799"/>
      <c r="D2274" s="801"/>
      <c r="E2274" s="799"/>
      <c r="F2274" s="525"/>
      <c r="G2274" s="799"/>
    </row>
    <row r="2275" spans="3:7">
      <c r="C2275" s="799"/>
      <c r="D2275" s="801"/>
      <c r="E2275" s="799"/>
      <c r="F2275" s="525"/>
      <c r="G2275" s="799"/>
    </row>
    <row r="2276" spans="3:7">
      <c r="C2276" s="799"/>
      <c r="D2276" s="801"/>
      <c r="E2276" s="799"/>
      <c r="F2276" s="525"/>
      <c r="G2276" s="799"/>
    </row>
    <row r="2277" spans="3:7">
      <c r="C2277" s="799"/>
      <c r="D2277" s="801"/>
      <c r="E2277" s="799"/>
      <c r="F2277" s="525"/>
      <c r="G2277" s="799"/>
    </row>
    <row r="2278" spans="3:7">
      <c r="C2278" s="799"/>
      <c r="D2278" s="801"/>
      <c r="E2278" s="799"/>
      <c r="F2278" s="525"/>
      <c r="G2278" s="799"/>
    </row>
    <row r="2279" spans="3:7">
      <c r="C2279" s="799"/>
      <c r="D2279" s="801"/>
      <c r="E2279" s="799"/>
      <c r="F2279" s="525"/>
      <c r="G2279" s="799"/>
    </row>
    <row r="2280" spans="3:7">
      <c r="C2280" s="799"/>
      <c r="D2280" s="801"/>
      <c r="E2280" s="799"/>
      <c r="F2280" s="525"/>
      <c r="G2280" s="799"/>
    </row>
    <row r="2281" spans="3:7">
      <c r="C2281" s="799"/>
      <c r="D2281" s="801"/>
      <c r="E2281" s="799"/>
      <c r="F2281" s="525"/>
      <c r="G2281" s="799"/>
    </row>
    <row r="2282" spans="3:7">
      <c r="C2282" s="799"/>
      <c r="D2282" s="801"/>
      <c r="E2282" s="799"/>
      <c r="F2282" s="525"/>
      <c r="G2282" s="799"/>
    </row>
    <row r="2283" spans="3:7">
      <c r="C2283" s="799"/>
      <c r="D2283" s="801"/>
      <c r="E2283" s="799"/>
      <c r="F2283" s="525"/>
      <c r="G2283" s="799"/>
    </row>
    <row r="2284" spans="3:7">
      <c r="C2284" s="799"/>
      <c r="D2284" s="801"/>
      <c r="E2284" s="799"/>
      <c r="F2284" s="525"/>
      <c r="G2284" s="799"/>
    </row>
    <row r="2285" spans="3:7">
      <c r="C2285" s="799"/>
      <c r="D2285" s="801"/>
      <c r="E2285" s="799"/>
      <c r="F2285" s="525"/>
      <c r="G2285" s="799"/>
    </row>
    <row r="2286" spans="3:7">
      <c r="C2286" s="799"/>
      <c r="D2286" s="801"/>
      <c r="E2286" s="799"/>
      <c r="F2286" s="525"/>
      <c r="G2286" s="799"/>
    </row>
    <row r="2287" spans="3:7">
      <c r="C2287" s="799"/>
      <c r="D2287" s="801"/>
      <c r="E2287" s="799"/>
      <c r="F2287" s="525"/>
      <c r="G2287" s="799"/>
    </row>
    <row r="2288" spans="3:7">
      <c r="C2288" s="799"/>
      <c r="D2288" s="801"/>
      <c r="E2288" s="799"/>
      <c r="F2288" s="525"/>
      <c r="G2288" s="799"/>
    </row>
    <row r="2289" spans="3:7">
      <c r="C2289" s="799"/>
      <c r="D2289" s="801"/>
      <c r="E2289" s="799"/>
      <c r="F2289" s="525"/>
      <c r="G2289" s="799"/>
    </row>
    <row r="2290" spans="3:7">
      <c r="C2290" s="799"/>
      <c r="D2290" s="801"/>
      <c r="E2290" s="799"/>
      <c r="F2290" s="525"/>
      <c r="G2290" s="799"/>
    </row>
    <row r="2291" spans="3:7">
      <c r="C2291" s="799"/>
      <c r="D2291" s="801"/>
      <c r="E2291" s="799"/>
      <c r="F2291" s="525"/>
      <c r="G2291" s="799"/>
    </row>
    <row r="2292" spans="3:7">
      <c r="C2292" s="799"/>
      <c r="D2292" s="801"/>
      <c r="E2292" s="799"/>
      <c r="F2292" s="525"/>
      <c r="G2292" s="799"/>
    </row>
    <row r="2293" spans="3:7">
      <c r="C2293" s="799"/>
      <c r="D2293" s="801"/>
      <c r="E2293" s="799"/>
      <c r="F2293" s="525"/>
      <c r="G2293" s="799"/>
    </row>
    <row r="2294" spans="3:7">
      <c r="C2294" s="799"/>
      <c r="D2294" s="801"/>
      <c r="E2294" s="799"/>
      <c r="F2294" s="525"/>
      <c r="G2294" s="799"/>
    </row>
    <row r="2295" spans="3:7">
      <c r="C2295" s="799"/>
      <c r="D2295" s="801"/>
      <c r="E2295" s="799"/>
      <c r="F2295" s="525"/>
      <c r="G2295" s="799"/>
    </row>
    <row r="2296" spans="3:7">
      <c r="C2296" s="799"/>
      <c r="D2296" s="801"/>
      <c r="E2296" s="799"/>
      <c r="F2296" s="525"/>
      <c r="G2296" s="799"/>
    </row>
    <row r="2297" spans="3:7">
      <c r="C2297" s="799"/>
      <c r="D2297" s="801"/>
      <c r="E2297" s="799"/>
      <c r="F2297" s="525"/>
      <c r="G2297" s="799"/>
    </row>
    <row r="2298" spans="3:7">
      <c r="C2298" s="799"/>
      <c r="D2298" s="801"/>
      <c r="E2298" s="799"/>
      <c r="F2298" s="525"/>
      <c r="G2298" s="799"/>
    </row>
    <row r="2299" spans="3:7">
      <c r="C2299" s="799"/>
      <c r="D2299" s="801"/>
      <c r="E2299" s="799"/>
      <c r="F2299" s="525"/>
      <c r="G2299" s="799"/>
    </row>
    <row r="2300" spans="3:7">
      <c r="C2300" s="799"/>
      <c r="D2300" s="801"/>
      <c r="E2300" s="799"/>
      <c r="F2300" s="525"/>
      <c r="G2300" s="799"/>
    </row>
    <row r="2301" spans="3:7">
      <c r="C2301" s="799"/>
      <c r="D2301" s="801"/>
      <c r="E2301" s="799"/>
      <c r="F2301" s="525"/>
      <c r="G2301" s="799"/>
    </row>
    <row r="2302" spans="3:7">
      <c r="C2302" s="799"/>
      <c r="D2302" s="801"/>
      <c r="E2302" s="799"/>
      <c r="F2302" s="525"/>
      <c r="G2302" s="799"/>
    </row>
    <row r="2303" spans="3:7">
      <c r="C2303" s="799"/>
      <c r="D2303" s="801"/>
      <c r="E2303" s="799"/>
      <c r="F2303" s="525"/>
      <c r="G2303" s="799"/>
    </row>
    <row r="2304" spans="3:7">
      <c r="C2304" s="799"/>
      <c r="D2304" s="801"/>
      <c r="E2304" s="799"/>
      <c r="F2304" s="525"/>
      <c r="G2304" s="799"/>
    </row>
    <row r="2305" spans="3:7">
      <c r="C2305" s="799"/>
      <c r="D2305" s="801"/>
      <c r="E2305" s="799"/>
      <c r="F2305" s="525"/>
      <c r="G2305" s="799"/>
    </row>
    <row r="2306" spans="3:7">
      <c r="C2306" s="799"/>
      <c r="D2306" s="801"/>
      <c r="E2306" s="799"/>
      <c r="F2306" s="525"/>
      <c r="G2306" s="799"/>
    </row>
    <row r="2307" spans="3:7">
      <c r="C2307" s="799"/>
      <c r="D2307" s="801"/>
      <c r="E2307" s="799"/>
      <c r="F2307" s="525"/>
      <c r="G2307" s="799"/>
    </row>
    <row r="2308" spans="3:7">
      <c r="C2308" s="799"/>
      <c r="D2308" s="801"/>
      <c r="E2308" s="799"/>
      <c r="F2308" s="525"/>
      <c r="G2308" s="799"/>
    </row>
    <row r="2309" spans="3:7">
      <c r="C2309" s="799"/>
      <c r="D2309" s="801"/>
      <c r="E2309" s="799"/>
      <c r="F2309" s="525"/>
      <c r="G2309" s="799"/>
    </row>
    <row r="2310" spans="3:7">
      <c r="C2310" s="799"/>
      <c r="D2310" s="801"/>
      <c r="E2310" s="799"/>
      <c r="F2310" s="525"/>
      <c r="G2310" s="799"/>
    </row>
    <row r="2311" spans="3:7">
      <c r="C2311" s="799"/>
      <c r="D2311" s="801"/>
      <c r="E2311" s="799"/>
      <c r="F2311" s="525"/>
      <c r="G2311" s="799"/>
    </row>
    <row r="2312" spans="3:7">
      <c r="C2312" s="799"/>
      <c r="D2312" s="801"/>
      <c r="E2312" s="799"/>
      <c r="F2312" s="525"/>
      <c r="G2312" s="799"/>
    </row>
    <row r="2313" spans="3:7">
      <c r="C2313" s="799"/>
      <c r="D2313" s="801"/>
      <c r="E2313" s="799"/>
      <c r="F2313" s="525"/>
      <c r="G2313" s="799"/>
    </row>
    <row r="2314" spans="3:7">
      <c r="C2314" s="799"/>
      <c r="D2314" s="801"/>
      <c r="E2314" s="799"/>
      <c r="F2314" s="525"/>
      <c r="G2314" s="799"/>
    </row>
    <row r="2315" spans="3:7">
      <c r="C2315" s="799"/>
      <c r="D2315" s="801"/>
      <c r="E2315" s="799"/>
      <c r="F2315" s="525"/>
      <c r="G2315" s="799"/>
    </row>
    <row r="2316" spans="3:7">
      <c r="C2316" s="799"/>
      <c r="D2316" s="801"/>
      <c r="E2316" s="799"/>
      <c r="F2316" s="525"/>
      <c r="G2316" s="799"/>
    </row>
    <row r="2317" spans="3:7">
      <c r="C2317" s="799"/>
      <c r="D2317" s="801"/>
      <c r="E2317" s="799"/>
      <c r="F2317" s="525"/>
      <c r="G2317" s="799"/>
    </row>
    <row r="2318" spans="3:7">
      <c r="C2318" s="799"/>
      <c r="D2318" s="801"/>
      <c r="E2318" s="799"/>
      <c r="F2318" s="525"/>
      <c r="G2318" s="799"/>
    </row>
    <row r="2319" spans="3:7">
      <c r="C2319" s="799"/>
      <c r="D2319" s="801"/>
      <c r="E2319" s="799"/>
      <c r="F2319" s="525"/>
      <c r="G2319" s="799"/>
    </row>
    <row r="2320" spans="3:7">
      <c r="C2320" s="799"/>
      <c r="D2320" s="801"/>
      <c r="E2320" s="799"/>
      <c r="F2320" s="525"/>
      <c r="G2320" s="799"/>
    </row>
    <row r="2321" spans="3:7">
      <c r="C2321" s="799"/>
      <c r="D2321" s="801"/>
      <c r="E2321" s="799"/>
      <c r="F2321" s="525"/>
      <c r="G2321" s="799"/>
    </row>
    <row r="2322" spans="3:7">
      <c r="C2322" s="799"/>
      <c r="D2322" s="801"/>
      <c r="E2322" s="799"/>
      <c r="F2322" s="525"/>
      <c r="G2322" s="799"/>
    </row>
    <row r="2323" spans="3:7">
      <c r="C2323" s="799"/>
      <c r="D2323" s="801"/>
      <c r="E2323" s="799"/>
      <c r="F2323" s="525"/>
      <c r="G2323" s="799"/>
    </row>
    <row r="2324" spans="3:7">
      <c r="C2324" s="799"/>
      <c r="D2324" s="801"/>
      <c r="E2324" s="799"/>
      <c r="F2324" s="525"/>
      <c r="G2324" s="799"/>
    </row>
    <row r="2325" spans="3:7">
      <c r="C2325" s="799"/>
      <c r="D2325" s="801"/>
      <c r="E2325" s="799"/>
      <c r="F2325" s="525"/>
      <c r="G2325" s="799"/>
    </row>
    <row r="2326" spans="3:7">
      <c r="C2326" s="799"/>
      <c r="D2326" s="801"/>
      <c r="E2326" s="799"/>
      <c r="F2326" s="525"/>
      <c r="G2326" s="799"/>
    </row>
    <row r="2327" spans="3:7">
      <c r="C2327" s="799"/>
      <c r="D2327" s="801"/>
      <c r="E2327" s="799"/>
      <c r="F2327" s="525"/>
      <c r="G2327" s="799"/>
    </row>
    <row r="2328" spans="3:7">
      <c r="C2328" s="799"/>
      <c r="D2328" s="801"/>
      <c r="E2328" s="799"/>
      <c r="F2328" s="525"/>
      <c r="G2328" s="799"/>
    </row>
    <row r="2329" spans="3:7">
      <c r="C2329" s="799"/>
      <c r="D2329" s="801"/>
      <c r="E2329" s="799"/>
      <c r="F2329" s="525"/>
      <c r="G2329" s="799"/>
    </row>
    <row r="2330" spans="3:7">
      <c r="C2330" s="799"/>
      <c r="D2330" s="801"/>
      <c r="E2330" s="799"/>
      <c r="F2330" s="525"/>
      <c r="G2330" s="799"/>
    </row>
    <row r="2331" spans="3:7">
      <c r="C2331" s="799"/>
      <c r="D2331" s="801"/>
      <c r="E2331" s="799"/>
      <c r="F2331" s="525"/>
      <c r="G2331" s="799"/>
    </row>
    <row r="2332" spans="3:7">
      <c r="C2332" s="799"/>
      <c r="D2332" s="801"/>
      <c r="E2332" s="799"/>
      <c r="F2332" s="525"/>
      <c r="G2332" s="799"/>
    </row>
    <row r="2333" spans="3:7">
      <c r="C2333" s="799"/>
      <c r="D2333" s="801"/>
      <c r="E2333" s="799"/>
      <c r="F2333" s="525"/>
      <c r="G2333" s="799"/>
    </row>
    <row r="2334" spans="3:7">
      <c r="C2334" s="799"/>
      <c r="D2334" s="801"/>
      <c r="E2334" s="799"/>
      <c r="F2334" s="525"/>
      <c r="G2334" s="799"/>
    </row>
    <row r="2335" spans="3:7">
      <c r="C2335" s="799"/>
      <c r="D2335" s="801"/>
      <c r="E2335" s="799"/>
      <c r="F2335" s="525"/>
      <c r="G2335" s="799"/>
    </row>
    <row r="2336" spans="3:7">
      <c r="C2336" s="799"/>
      <c r="D2336" s="801"/>
      <c r="E2336" s="799"/>
      <c r="F2336" s="525"/>
      <c r="G2336" s="799"/>
    </row>
    <row r="2337" spans="3:7">
      <c r="C2337" s="799"/>
      <c r="D2337" s="801"/>
      <c r="E2337" s="799"/>
      <c r="F2337" s="525"/>
      <c r="G2337" s="799"/>
    </row>
    <row r="2338" spans="3:7">
      <c r="C2338" s="799"/>
      <c r="D2338" s="801"/>
      <c r="E2338" s="799"/>
      <c r="F2338" s="525"/>
      <c r="G2338" s="799"/>
    </row>
    <row r="2339" spans="3:7">
      <c r="C2339" s="799"/>
      <c r="D2339" s="801"/>
      <c r="E2339" s="799"/>
      <c r="F2339" s="525"/>
      <c r="G2339" s="799"/>
    </row>
    <row r="2340" spans="3:7">
      <c r="C2340" s="799"/>
      <c r="D2340" s="801"/>
      <c r="E2340" s="799"/>
      <c r="F2340" s="525"/>
      <c r="G2340" s="799"/>
    </row>
    <row r="2341" spans="3:7">
      <c r="C2341" s="799"/>
      <c r="D2341" s="801"/>
      <c r="E2341" s="799"/>
      <c r="F2341" s="525"/>
      <c r="G2341" s="799"/>
    </row>
    <row r="2342" spans="3:7">
      <c r="C2342" s="799"/>
      <c r="D2342" s="801"/>
      <c r="E2342" s="799"/>
      <c r="F2342" s="525"/>
      <c r="G2342" s="799"/>
    </row>
    <row r="2343" spans="3:7">
      <c r="C2343" s="799"/>
      <c r="D2343" s="801"/>
      <c r="E2343" s="799"/>
      <c r="F2343" s="525"/>
      <c r="G2343" s="799"/>
    </row>
    <row r="2344" spans="3:7">
      <c r="C2344" s="799"/>
      <c r="D2344" s="801"/>
      <c r="E2344" s="799"/>
      <c r="F2344" s="525"/>
      <c r="G2344" s="799"/>
    </row>
    <row r="2345" spans="3:7">
      <c r="C2345" s="799"/>
      <c r="D2345" s="801"/>
      <c r="E2345" s="799"/>
      <c r="F2345" s="525"/>
      <c r="G2345" s="799"/>
    </row>
    <row r="2346" spans="3:7">
      <c r="C2346" s="799"/>
      <c r="D2346" s="801"/>
      <c r="E2346" s="799"/>
      <c r="F2346" s="525"/>
      <c r="G2346" s="799"/>
    </row>
    <row r="2347" spans="3:7">
      <c r="C2347" s="799"/>
      <c r="D2347" s="801"/>
      <c r="E2347" s="799"/>
      <c r="F2347" s="525"/>
      <c r="G2347" s="799"/>
    </row>
    <row r="2348" spans="3:7">
      <c r="C2348" s="799"/>
      <c r="D2348" s="801"/>
      <c r="E2348" s="799"/>
      <c r="F2348" s="525"/>
      <c r="G2348" s="799"/>
    </row>
    <row r="2349" spans="3:7">
      <c r="C2349" s="799"/>
      <c r="D2349" s="801"/>
      <c r="E2349" s="799"/>
      <c r="F2349" s="525"/>
      <c r="G2349" s="799"/>
    </row>
    <row r="2350" spans="3:7">
      <c r="C2350" s="799"/>
      <c r="D2350" s="801"/>
      <c r="E2350" s="799"/>
      <c r="F2350" s="525"/>
      <c r="G2350" s="799"/>
    </row>
    <row r="2351" spans="3:7">
      <c r="C2351" s="799"/>
      <c r="D2351" s="801"/>
      <c r="E2351" s="799"/>
      <c r="F2351" s="525"/>
      <c r="G2351" s="799"/>
    </row>
    <row r="2352" spans="3:7">
      <c r="C2352" s="799"/>
      <c r="D2352" s="801"/>
      <c r="E2352" s="799"/>
      <c r="F2352" s="525"/>
      <c r="G2352" s="799"/>
    </row>
    <row r="2353" spans="3:7">
      <c r="C2353" s="799"/>
      <c r="D2353" s="801"/>
      <c r="E2353" s="799"/>
      <c r="F2353" s="525"/>
      <c r="G2353" s="799"/>
    </row>
    <row r="2354" spans="3:7">
      <c r="C2354" s="799"/>
      <c r="D2354" s="801"/>
      <c r="E2354" s="799"/>
      <c r="F2354" s="525"/>
      <c r="G2354" s="799"/>
    </row>
    <row r="2355" spans="3:7">
      <c r="C2355" s="799"/>
      <c r="D2355" s="801"/>
      <c r="E2355" s="799"/>
      <c r="F2355" s="525"/>
      <c r="G2355" s="799"/>
    </row>
    <row r="2356" spans="3:7">
      <c r="C2356" s="799"/>
      <c r="D2356" s="801"/>
      <c r="E2356" s="799"/>
      <c r="F2356" s="525"/>
      <c r="G2356" s="799"/>
    </row>
    <row r="2357" spans="3:7">
      <c r="C2357" s="799"/>
      <c r="D2357" s="801"/>
      <c r="E2357" s="799"/>
      <c r="F2357" s="525"/>
      <c r="G2357" s="799"/>
    </row>
    <row r="2358" spans="3:7">
      <c r="C2358" s="799"/>
      <c r="D2358" s="801"/>
      <c r="E2358" s="799"/>
      <c r="F2358" s="525"/>
      <c r="G2358" s="799"/>
    </row>
    <row r="2359" spans="3:7">
      <c r="C2359" s="799"/>
      <c r="D2359" s="801"/>
      <c r="E2359" s="799"/>
      <c r="F2359" s="525"/>
      <c r="G2359" s="799"/>
    </row>
    <row r="2360" spans="3:7">
      <c r="C2360" s="799"/>
      <c r="D2360" s="801"/>
      <c r="E2360" s="799"/>
      <c r="F2360" s="525"/>
      <c r="G2360" s="799"/>
    </row>
    <row r="2361" spans="3:7">
      <c r="C2361" s="799"/>
      <c r="D2361" s="801"/>
      <c r="E2361" s="799"/>
      <c r="F2361" s="525"/>
      <c r="G2361" s="799"/>
    </row>
    <row r="2362" spans="3:7">
      <c r="C2362" s="799"/>
      <c r="D2362" s="801"/>
      <c r="E2362" s="799"/>
      <c r="F2362" s="525"/>
      <c r="G2362" s="799"/>
    </row>
    <row r="2363" spans="3:7">
      <c r="C2363" s="799"/>
      <c r="D2363" s="801"/>
      <c r="E2363" s="799"/>
      <c r="F2363" s="525"/>
      <c r="G2363" s="799"/>
    </row>
    <row r="2364" spans="3:7">
      <c r="C2364" s="799"/>
      <c r="D2364" s="801"/>
      <c r="E2364" s="799"/>
      <c r="F2364" s="525"/>
      <c r="G2364" s="799"/>
    </row>
    <row r="2365" spans="3:7">
      <c r="C2365" s="799"/>
      <c r="D2365" s="801"/>
      <c r="E2365" s="799"/>
      <c r="F2365" s="525"/>
      <c r="G2365" s="799"/>
    </row>
    <row r="2366" spans="3:7">
      <c r="C2366" s="799"/>
      <c r="D2366" s="801"/>
      <c r="E2366" s="799"/>
      <c r="F2366" s="525"/>
      <c r="G2366" s="799"/>
    </row>
    <row r="2367" spans="3:7">
      <c r="C2367" s="799"/>
      <c r="D2367" s="801"/>
      <c r="E2367" s="799"/>
      <c r="F2367" s="525"/>
      <c r="G2367" s="799"/>
    </row>
    <row r="2368" spans="3:7">
      <c r="C2368" s="799"/>
      <c r="D2368" s="801"/>
      <c r="E2368" s="799"/>
      <c r="F2368" s="525"/>
      <c r="G2368" s="799"/>
    </row>
    <row r="2369" spans="3:7">
      <c r="C2369" s="799"/>
      <c r="D2369" s="801"/>
      <c r="E2369" s="799"/>
      <c r="F2369" s="525"/>
      <c r="G2369" s="799"/>
    </row>
    <row r="2370" spans="3:7">
      <c r="C2370" s="799"/>
      <c r="D2370" s="801"/>
      <c r="E2370" s="799"/>
      <c r="F2370" s="525"/>
      <c r="G2370" s="799"/>
    </row>
    <row r="2371" spans="3:7">
      <c r="C2371" s="799"/>
      <c r="D2371" s="801"/>
      <c r="E2371" s="799"/>
      <c r="F2371" s="525"/>
      <c r="G2371" s="799"/>
    </row>
    <row r="2372" spans="3:7">
      <c r="C2372" s="799"/>
      <c r="D2372" s="801"/>
      <c r="E2372" s="799"/>
      <c r="F2372" s="525"/>
      <c r="G2372" s="799"/>
    </row>
    <row r="2373" spans="3:7">
      <c r="C2373" s="799"/>
      <c r="D2373" s="801"/>
      <c r="E2373" s="799"/>
      <c r="F2373" s="525"/>
      <c r="G2373" s="799"/>
    </row>
    <row r="2374" spans="3:7">
      <c r="C2374" s="799"/>
      <c r="D2374" s="801"/>
      <c r="E2374" s="799"/>
      <c r="F2374" s="525"/>
      <c r="G2374" s="799"/>
    </row>
    <row r="2375" spans="3:7">
      <c r="C2375" s="799"/>
      <c r="D2375" s="801"/>
      <c r="E2375" s="799"/>
      <c r="F2375" s="525"/>
      <c r="G2375" s="799"/>
    </row>
    <row r="2376" spans="3:7">
      <c r="C2376" s="799"/>
      <c r="D2376" s="801"/>
      <c r="E2376" s="799"/>
      <c r="F2376" s="525"/>
      <c r="G2376" s="799"/>
    </row>
    <row r="2377" spans="3:7">
      <c r="C2377" s="799"/>
      <c r="D2377" s="801"/>
      <c r="E2377" s="799"/>
      <c r="F2377" s="525"/>
      <c r="G2377" s="799"/>
    </row>
    <row r="2378" spans="3:7">
      <c r="C2378" s="799"/>
      <c r="D2378" s="801"/>
      <c r="E2378" s="799"/>
      <c r="F2378" s="525"/>
      <c r="G2378" s="799"/>
    </row>
    <row r="2379" spans="3:7">
      <c r="C2379" s="799"/>
      <c r="D2379" s="801"/>
      <c r="E2379" s="799"/>
      <c r="F2379" s="525"/>
      <c r="G2379" s="799"/>
    </row>
    <row r="2380" spans="3:7">
      <c r="C2380" s="799"/>
      <c r="D2380" s="801"/>
      <c r="E2380" s="799"/>
      <c r="F2380" s="525"/>
      <c r="G2380" s="799"/>
    </row>
    <row r="2381" spans="3:7">
      <c r="C2381" s="799"/>
      <c r="D2381" s="801"/>
      <c r="E2381" s="799"/>
      <c r="F2381" s="525"/>
      <c r="G2381" s="799"/>
    </row>
    <row r="2382" spans="3:7">
      <c r="C2382" s="799"/>
      <c r="D2382" s="801"/>
      <c r="E2382" s="799"/>
      <c r="F2382" s="525"/>
      <c r="G2382" s="799"/>
    </row>
    <row r="2383" spans="3:7">
      <c r="C2383" s="799"/>
      <c r="D2383" s="801"/>
      <c r="E2383" s="799"/>
      <c r="F2383" s="525"/>
      <c r="G2383" s="799"/>
    </row>
    <row r="2384" spans="3:7">
      <c r="C2384" s="799"/>
      <c r="D2384" s="801"/>
      <c r="E2384" s="799"/>
      <c r="F2384" s="525"/>
      <c r="G2384" s="799"/>
    </row>
    <row r="2385" spans="3:7">
      <c r="C2385" s="799"/>
      <c r="D2385" s="801"/>
      <c r="E2385" s="799"/>
      <c r="F2385" s="525"/>
      <c r="G2385" s="799"/>
    </row>
    <row r="2386" spans="3:7">
      <c r="C2386" s="799"/>
      <c r="D2386" s="801"/>
      <c r="E2386" s="799"/>
      <c r="F2386" s="525"/>
      <c r="G2386" s="799"/>
    </row>
    <row r="2387" spans="3:7">
      <c r="C2387" s="799"/>
      <c r="D2387" s="801"/>
      <c r="E2387" s="799"/>
      <c r="F2387" s="525"/>
      <c r="G2387" s="799"/>
    </row>
    <row r="2388" spans="3:7">
      <c r="C2388" s="799"/>
      <c r="D2388" s="801"/>
      <c r="E2388" s="799"/>
      <c r="F2388" s="525"/>
      <c r="G2388" s="799"/>
    </row>
    <row r="2389" spans="3:7">
      <c r="C2389" s="799"/>
      <c r="D2389" s="801"/>
      <c r="E2389" s="799"/>
      <c r="F2389" s="525"/>
      <c r="G2389" s="799"/>
    </row>
    <row r="2390" spans="3:7">
      <c r="C2390" s="799"/>
      <c r="D2390" s="801"/>
      <c r="E2390" s="799"/>
      <c r="F2390" s="525"/>
      <c r="G2390" s="799"/>
    </row>
    <row r="2391" spans="3:7">
      <c r="C2391" s="799"/>
      <c r="D2391" s="801"/>
      <c r="E2391" s="799"/>
      <c r="F2391" s="525"/>
      <c r="G2391" s="799"/>
    </row>
    <row r="2392" spans="3:7">
      <c r="C2392" s="799"/>
      <c r="D2392" s="801"/>
      <c r="E2392" s="799"/>
      <c r="F2392" s="525"/>
      <c r="G2392" s="799"/>
    </row>
    <row r="2393" spans="3:7">
      <c r="C2393" s="799"/>
      <c r="D2393" s="801"/>
      <c r="E2393" s="799"/>
      <c r="F2393" s="525"/>
      <c r="G2393" s="799"/>
    </row>
    <row r="2394" spans="3:7">
      <c r="C2394" s="799"/>
      <c r="D2394" s="801"/>
      <c r="E2394" s="799"/>
      <c r="F2394" s="525"/>
      <c r="G2394" s="799"/>
    </row>
    <row r="2395" spans="3:7">
      <c r="C2395" s="799"/>
      <c r="D2395" s="801"/>
      <c r="E2395" s="799"/>
      <c r="F2395" s="525"/>
      <c r="G2395" s="799"/>
    </row>
    <row r="2396" spans="3:7">
      <c r="C2396" s="799"/>
      <c r="D2396" s="801"/>
      <c r="E2396" s="799"/>
      <c r="F2396" s="525"/>
      <c r="G2396" s="799"/>
    </row>
    <row r="2397" spans="3:7">
      <c r="C2397" s="799"/>
      <c r="D2397" s="801"/>
      <c r="E2397" s="799"/>
      <c r="F2397" s="525"/>
      <c r="G2397" s="799"/>
    </row>
    <row r="2398" spans="3:7">
      <c r="C2398" s="799"/>
      <c r="D2398" s="801"/>
      <c r="E2398" s="799"/>
      <c r="F2398" s="525"/>
      <c r="G2398" s="799"/>
    </row>
    <row r="2399" spans="3:7">
      <c r="C2399" s="799"/>
      <c r="D2399" s="801"/>
      <c r="E2399" s="799"/>
      <c r="F2399" s="525"/>
      <c r="G2399" s="799"/>
    </row>
    <row r="2400" spans="3:7">
      <c r="C2400" s="799"/>
      <c r="D2400" s="801"/>
      <c r="E2400" s="799"/>
      <c r="F2400" s="525"/>
      <c r="G2400" s="799"/>
    </row>
    <row r="2401" spans="3:7">
      <c r="C2401" s="799"/>
      <c r="D2401" s="801"/>
      <c r="E2401" s="799"/>
      <c r="F2401" s="525"/>
      <c r="G2401" s="799"/>
    </row>
    <row r="2402" spans="3:7">
      <c r="C2402" s="799"/>
      <c r="D2402" s="801"/>
      <c r="E2402" s="799"/>
      <c r="F2402" s="525"/>
      <c r="G2402" s="799"/>
    </row>
    <row r="2403" spans="3:7">
      <c r="C2403" s="799"/>
      <c r="D2403" s="801"/>
      <c r="E2403" s="799"/>
      <c r="F2403" s="525"/>
      <c r="G2403" s="799"/>
    </row>
    <row r="2404" spans="3:7">
      <c r="C2404" s="799"/>
      <c r="D2404" s="801"/>
      <c r="E2404" s="799"/>
      <c r="F2404" s="525"/>
      <c r="G2404" s="799"/>
    </row>
    <row r="2405" spans="3:7">
      <c r="C2405" s="799"/>
      <c r="D2405" s="801"/>
      <c r="E2405" s="799"/>
      <c r="F2405" s="525"/>
      <c r="G2405" s="799"/>
    </row>
    <row r="2406" spans="3:7">
      <c r="C2406" s="799"/>
      <c r="D2406" s="801"/>
      <c r="E2406" s="799"/>
      <c r="F2406" s="525"/>
      <c r="G2406" s="799"/>
    </row>
    <row r="2407" spans="3:7">
      <c r="C2407" s="799"/>
      <c r="D2407" s="801"/>
      <c r="E2407" s="799"/>
      <c r="F2407" s="525"/>
      <c r="G2407" s="799"/>
    </row>
    <row r="2408" spans="3:7">
      <c r="C2408" s="799"/>
      <c r="D2408" s="801"/>
      <c r="E2408" s="799"/>
      <c r="F2408" s="525"/>
      <c r="G2408" s="799"/>
    </row>
    <row r="2409" spans="3:7">
      <c r="C2409" s="799"/>
      <c r="D2409" s="801"/>
      <c r="E2409" s="799"/>
      <c r="F2409" s="525"/>
      <c r="G2409" s="799"/>
    </row>
    <row r="2410" spans="3:7">
      <c r="C2410" s="799"/>
      <c r="D2410" s="801"/>
      <c r="E2410" s="799"/>
      <c r="F2410" s="525"/>
      <c r="G2410" s="799"/>
    </row>
    <row r="2411" spans="3:7">
      <c r="C2411" s="799"/>
      <c r="D2411" s="801"/>
      <c r="E2411" s="799"/>
      <c r="F2411" s="525"/>
      <c r="G2411" s="799"/>
    </row>
    <row r="2412" spans="3:7">
      <c r="C2412" s="799"/>
      <c r="D2412" s="801"/>
      <c r="E2412" s="799"/>
      <c r="F2412" s="525"/>
      <c r="G2412" s="799"/>
    </row>
    <row r="2413" spans="3:7">
      <c r="C2413" s="799"/>
      <c r="D2413" s="801"/>
      <c r="E2413" s="799"/>
      <c r="F2413" s="525"/>
      <c r="G2413" s="799"/>
    </row>
    <row r="2414" spans="3:7">
      <c r="C2414" s="799"/>
      <c r="D2414" s="801"/>
      <c r="E2414" s="799"/>
      <c r="F2414" s="525"/>
      <c r="G2414" s="799"/>
    </row>
    <row r="2415" spans="3:7">
      <c r="C2415" s="799"/>
      <c r="D2415" s="801"/>
      <c r="E2415" s="799"/>
      <c r="F2415" s="525"/>
      <c r="G2415" s="799"/>
    </row>
    <row r="2416" spans="3:7">
      <c r="C2416" s="799"/>
      <c r="D2416" s="801"/>
      <c r="E2416" s="799"/>
      <c r="F2416" s="525"/>
      <c r="G2416" s="799"/>
    </row>
    <row r="2417" spans="3:7">
      <c r="C2417" s="799"/>
      <c r="D2417" s="801"/>
      <c r="E2417" s="799"/>
      <c r="F2417" s="525"/>
      <c r="G2417" s="799"/>
    </row>
    <row r="2418" spans="3:7">
      <c r="C2418" s="799"/>
      <c r="D2418" s="801"/>
      <c r="E2418" s="799"/>
      <c r="F2418" s="525"/>
      <c r="G2418" s="799"/>
    </row>
    <row r="2419" spans="3:7">
      <c r="C2419" s="799"/>
      <c r="D2419" s="801"/>
      <c r="E2419" s="799"/>
      <c r="F2419" s="525"/>
      <c r="G2419" s="799"/>
    </row>
    <row r="2420" spans="3:7">
      <c r="C2420" s="799"/>
      <c r="D2420" s="801"/>
      <c r="E2420" s="799"/>
      <c r="F2420" s="525"/>
      <c r="G2420" s="799"/>
    </row>
    <row r="2421" spans="3:7">
      <c r="C2421" s="799"/>
      <c r="D2421" s="801"/>
      <c r="E2421" s="799"/>
      <c r="F2421" s="525"/>
      <c r="G2421" s="799"/>
    </row>
    <row r="2422" spans="3:7">
      <c r="C2422" s="799"/>
      <c r="D2422" s="801"/>
      <c r="E2422" s="799"/>
      <c r="F2422" s="525"/>
      <c r="G2422" s="799"/>
    </row>
    <row r="2423" spans="3:7">
      <c r="C2423" s="799"/>
      <c r="D2423" s="801"/>
      <c r="E2423" s="799"/>
      <c r="F2423" s="525"/>
      <c r="G2423" s="799"/>
    </row>
    <row r="2424" spans="3:7">
      <c r="C2424" s="799"/>
      <c r="D2424" s="801"/>
      <c r="E2424" s="799"/>
      <c r="F2424" s="525"/>
      <c r="G2424" s="799"/>
    </row>
    <row r="2425" spans="3:7">
      <c r="C2425" s="799"/>
      <c r="D2425" s="801"/>
      <c r="E2425" s="799"/>
      <c r="F2425" s="525"/>
      <c r="G2425" s="799"/>
    </row>
    <row r="2426" spans="3:7">
      <c r="C2426" s="799"/>
      <c r="D2426" s="801"/>
      <c r="E2426" s="799"/>
      <c r="F2426" s="525"/>
      <c r="G2426" s="799"/>
    </row>
    <row r="2427" spans="3:7">
      <c r="C2427" s="799"/>
      <c r="D2427" s="801"/>
      <c r="E2427" s="799"/>
      <c r="F2427" s="525"/>
      <c r="G2427" s="799"/>
    </row>
    <row r="2428" spans="3:7">
      <c r="C2428" s="799"/>
      <c r="D2428" s="801"/>
      <c r="E2428" s="799"/>
      <c r="F2428" s="525"/>
      <c r="G2428" s="799"/>
    </row>
    <row r="2429" spans="3:7">
      <c r="C2429" s="799"/>
      <c r="D2429" s="801"/>
      <c r="E2429" s="799"/>
      <c r="F2429" s="525"/>
      <c r="G2429" s="799"/>
    </row>
    <row r="2430" spans="3:7">
      <c r="C2430" s="799"/>
      <c r="D2430" s="801"/>
      <c r="E2430" s="799"/>
      <c r="F2430" s="525"/>
      <c r="G2430" s="799"/>
    </row>
    <row r="2431" spans="3:7">
      <c r="C2431" s="799"/>
      <c r="D2431" s="801"/>
      <c r="E2431" s="799"/>
      <c r="F2431" s="525"/>
      <c r="G2431" s="799"/>
    </row>
    <row r="2432" spans="3:7">
      <c r="C2432" s="799"/>
      <c r="D2432" s="801"/>
      <c r="E2432" s="799"/>
      <c r="F2432" s="525"/>
      <c r="G2432" s="799"/>
    </row>
    <row r="2433" spans="3:7">
      <c r="C2433" s="799"/>
      <c r="D2433" s="801"/>
      <c r="E2433" s="799"/>
      <c r="F2433" s="525"/>
      <c r="G2433" s="799"/>
    </row>
    <row r="2434" spans="3:7">
      <c r="C2434" s="799"/>
      <c r="D2434" s="801"/>
      <c r="E2434" s="799"/>
      <c r="F2434" s="525"/>
      <c r="G2434" s="799"/>
    </row>
    <row r="2435" spans="3:7">
      <c r="C2435" s="799"/>
      <c r="D2435" s="801"/>
      <c r="E2435" s="799"/>
      <c r="F2435" s="525"/>
      <c r="G2435" s="799"/>
    </row>
    <row r="2436" spans="3:7">
      <c r="C2436" s="799"/>
      <c r="D2436" s="801"/>
      <c r="E2436" s="799"/>
      <c r="F2436" s="525"/>
      <c r="G2436" s="799"/>
    </row>
    <row r="2437" spans="3:7">
      <c r="C2437" s="799"/>
      <c r="D2437" s="801"/>
      <c r="E2437" s="799"/>
      <c r="F2437" s="525"/>
      <c r="G2437" s="799"/>
    </row>
    <row r="2438" spans="3:7">
      <c r="C2438" s="799"/>
      <c r="D2438" s="801"/>
      <c r="E2438" s="799"/>
      <c r="F2438" s="525"/>
      <c r="G2438" s="799"/>
    </row>
    <row r="2439" spans="3:7">
      <c r="C2439" s="799"/>
      <c r="D2439" s="801"/>
      <c r="E2439" s="799"/>
      <c r="F2439" s="525"/>
      <c r="G2439" s="799"/>
    </row>
    <row r="2440" spans="3:7">
      <c r="C2440" s="799"/>
      <c r="D2440" s="801"/>
      <c r="E2440" s="799"/>
      <c r="F2440" s="525"/>
      <c r="G2440" s="799"/>
    </row>
    <row r="2441" spans="3:7">
      <c r="C2441" s="799"/>
      <c r="D2441" s="801"/>
      <c r="E2441" s="799"/>
      <c r="F2441" s="525"/>
      <c r="G2441" s="799"/>
    </row>
    <row r="2442" spans="3:7">
      <c r="C2442" s="799"/>
      <c r="D2442" s="801"/>
      <c r="E2442" s="799"/>
      <c r="F2442" s="525"/>
      <c r="G2442" s="799"/>
    </row>
    <row r="2443" spans="3:7">
      <c r="C2443" s="799"/>
      <c r="D2443" s="801"/>
      <c r="E2443" s="799"/>
      <c r="F2443" s="525"/>
      <c r="G2443" s="799"/>
    </row>
    <row r="2444" spans="3:7">
      <c r="C2444" s="799"/>
      <c r="D2444" s="801"/>
      <c r="E2444" s="799"/>
      <c r="F2444" s="525"/>
      <c r="G2444" s="799"/>
    </row>
    <row r="2445" spans="3:7">
      <c r="C2445" s="799"/>
      <c r="D2445" s="801"/>
      <c r="E2445" s="799"/>
      <c r="F2445" s="525"/>
      <c r="G2445" s="799"/>
    </row>
    <row r="2446" spans="3:7">
      <c r="C2446" s="799"/>
      <c r="D2446" s="801"/>
      <c r="E2446" s="799"/>
      <c r="F2446" s="525"/>
      <c r="G2446" s="799"/>
    </row>
    <row r="2447" spans="3:7">
      <c r="C2447" s="799"/>
      <c r="D2447" s="801"/>
      <c r="E2447" s="799"/>
      <c r="F2447" s="525"/>
      <c r="G2447" s="799"/>
    </row>
    <row r="2448" spans="3:7">
      <c r="C2448" s="799"/>
      <c r="D2448" s="801"/>
      <c r="E2448" s="799"/>
      <c r="F2448" s="525"/>
      <c r="G2448" s="799"/>
    </row>
    <row r="2449" spans="3:7">
      <c r="C2449" s="799"/>
      <c r="D2449" s="801"/>
      <c r="E2449" s="799"/>
      <c r="F2449" s="525"/>
      <c r="G2449" s="799"/>
    </row>
    <row r="2450" spans="3:7">
      <c r="C2450" s="799"/>
      <c r="D2450" s="801"/>
      <c r="E2450" s="799"/>
      <c r="F2450" s="525"/>
      <c r="G2450" s="799"/>
    </row>
    <row r="2451" spans="3:7">
      <c r="C2451" s="799"/>
      <c r="D2451" s="801"/>
      <c r="E2451" s="799"/>
      <c r="F2451" s="525"/>
      <c r="G2451" s="799"/>
    </row>
    <row r="2452" spans="3:7">
      <c r="C2452" s="799"/>
      <c r="D2452" s="801"/>
      <c r="E2452" s="799"/>
      <c r="F2452" s="525"/>
      <c r="G2452" s="799"/>
    </row>
    <row r="2453" spans="3:7">
      <c r="C2453" s="799"/>
      <c r="D2453" s="801"/>
      <c r="E2453" s="799"/>
      <c r="F2453" s="525"/>
      <c r="G2453" s="799"/>
    </row>
    <row r="2454" spans="3:7">
      <c r="C2454" s="799"/>
      <c r="D2454" s="801"/>
      <c r="E2454" s="799"/>
      <c r="F2454" s="525"/>
      <c r="G2454" s="799"/>
    </row>
    <row r="2455" spans="3:7">
      <c r="C2455" s="799"/>
      <c r="D2455" s="801"/>
      <c r="E2455" s="799"/>
      <c r="F2455" s="525"/>
      <c r="G2455" s="799"/>
    </row>
    <row r="2456" spans="3:7">
      <c r="C2456" s="799"/>
      <c r="D2456" s="801"/>
      <c r="E2456" s="799"/>
      <c r="F2456" s="525"/>
      <c r="G2456" s="799"/>
    </row>
    <row r="2457" spans="3:7">
      <c r="C2457" s="799"/>
      <c r="D2457" s="801"/>
      <c r="E2457" s="799"/>
      <c r="F2457" s="525"/>
      <c r="G2457" s="799"/>
    </row>
    <row r="2458" spans="3:7">
      <c r="C2458" s="799"/>
      <c r="D2458" s="801"/>
      <c r="E2458" s="799"/>
      <c r="F2458" s="525"/>
      <c r="G2458" s="799"/>
    </row>
    <row r="2459" spans="3:7">
      <c r="C2459" s="799"/>
      <c r="D2459" s="801"/>
      <c r="E2459" s="799"/>
      <c r="F2459" s="525"/>
      <c r="G2459" s="799"/>
    </row>
    <row r="2460" spans="3:7">
      <c r="C2460" s="799"/>
      <c r="D2460" s="801"/>
      <c r="E2460" s="799"/>
      <c r="F2460" s="525"/>
      <c r="G2460" s="799"/>
    </row>
    <row r="2461" spans="3:7">
      <c r="C2461" s="799"/>
      <c r="D2461" s="801"/>
      <c r="E2461" s="799"/>
      <c r="F2461" s="525"/>
      <c r="G2461" s="799"/>
    </row>
    <row r="2462" spans="3:7">
      <c r="C2462" s="799"/>
      <c r="D2462" s="801"/>
      <c r="E2462" s="799"/>
      <c r="F2462" s="525"/>
      <c r="G2462" s="799"/>
    </row>
    <row r="2463" spans="3:7">
      <c r="C2463" s="799"/>
      <c r="D2463" s="801"/>
      <c r="E2463" s="799"/>
      <c r="F2463" s="525"/>
      <c r="G2463" s="799"/>
    </row>
    <row r="2464" spans="3:7">
      <c r="C2464" s="799"/>
      <c r="D2464" s="801"/>
      <c r="E2464" s="799"/>
      <c r="F2464" s="525"/>
      <c r="G2464" s="799"/>
    </row>
    <row r="2465" spans="3:7">
      <c r="C2465" s="799"/>
      <c r="D2465" s="801"/>
      <c r="E2465" s="799"/>
      <c r="F2465" s="525"/>
      <c r="G2465" s="799"/>
    </row>
    <row r="2466" spans="3:7">
      <c r="C2466" s="799"/>
      <c r="D2466" s="801"/>
      <c r="E2466" s="799"/>
      <c r="F2466" s="525"/>
      <c r="G2466" s="799"/>
    </row>
    <row r="2467" spans="3:7">
      <c r="C2467" s="799"/>
      <c r="D2467" s="801"/>
      <c r="E2467" s="799"/>
      <c r="F2467" s="525"/>
      <c r="G2467" s="799"/>
    </row>
    <row r="2468" spans="3:7">
      <c r="C2468" s="799"/>
      <c r="D2468" s="801"/>
      <c r="E2468" s="799"/>
      <c r="F2468" s="525"/>
      <c r="G2468" s="799"/>
    </row>
    <row r="2469" spans="3:7">
      <c r="C2469" s="799"/>
      <c r="D2469" s="801"/>
      <c r="E2469" s="799"/>
      <c r="F2469" s="525"/>
      <c r="G2469" s="799"/>
    </row>
    <row r="2470" spans="3:7">
      <c r="C2470" s="799"/>
      <c r="D2470" s="801"/>
      <c r="E2470" s="799"/>
      <c r="F2470" s="525"/>
      <c r="G2470" s="799"/>
    </row>
    <row r="2471" spans="3:7">
      <c r="C2471" s="799"/>
      <c r="D2471" s="801"/>
      <c r="E2471" s="799"/>
      <c r="F2471" s="525"/>
      <c r="G2471" s="799"/>
    </row>
    <row r="2472" spans="3:7">
      <c r="C2472" s="799"/>
      <c r="D2472" s="801"/>
      <c r="E2472" s="799"/>
      <c r="F2472" s="525"/>
      <c r="G2472" s="799"/>
    </row>
    <row r="2473" spans="3:7">
      <c r="C2473" s="799"/>
      <c r="D2473" s="801"/>
      <c r="E2473" s="799"/>
      <c r="F2473" s="525"/>
      <c r="G2473" s="799"/>
    </row>
    <row r="2474" spans="3:7">
      <c r="C2474" s="799"/>
      <c r="D2474" s="801"/>
      <c r="E2474" s="799"/>
      <c r="F2474" s="525"/>
      <c r="G2474" s="799"/>
    </row>
    <row r="2475" spans="3:7">
      <c r="C2475" s="799"/>
      <c r="D2475" s="801"/>
      <c r="E2475" s="799"/>
      <c r="F2475" s="525"/>
      <c r="G2475" s="799"/>
    </row>
    <row r="2476" spans="3:7">
      <c r="C2476" s="799"/>
      <c r="D2476" s="801"/>
      <c r="E2476" s="799"/>
      <c r="F2476" s="525"/>
      <c r="G2476" s="799"/>
    </row>
    <row r="2477" spans="3:7">
      <c r="C2477" s="799"/>
      <c r="D2477" s="801"/>
      <c r="E2477" s="799"/>
      <c r="F2477" s="525"/>
      <c r="G2477" s="799"/>
    </row>
    <row r="2478" spans="3:7">
      <c r="C2478" s="799"/>
      <c r="D2478" s="801"/>
      <c r="E2478" s="799"/>
      <c r="F2478" s="525"/>
      <c r="G2478" s="799"/>
    </row>
    <row r="2479" spans="3:7">
      <c r="C2479" s="799"/>
      <c r="D2479" s="801"/>
      <c r="E2479" s="799"/>
      <c r="F2479" s="525"/>
      <c r="G2479" s="799"/>
    </row>
    <row r="2480" spans="3:7">
      <c r="C2480" s="799"/>
      <c r="D2480" s="801"/>
      <c r="E2480" s="799"/>
      <c r="F2480" s="525"/>
      <c r="G2480" s="799"/>
    </row>
    <row r="2481" spans="3:7">
      <c r="C2481" s="799"/>
      <c r="D2481" s="801"/>
      <c r="E2481" s="799"/>
      <c r="F2481" s="525"/>
      <c r="G2481" s="799"/>
    </row>
    <row r="2482" spans="3:7">
      <c r="C2482" s="799"/>
      <c r="D2482" s="801"/>
      <c r="E2482" s="799"/>
      <c r="F2482" s="525"/>
      <c r="G2482" s="799"/>
    </row>
    <row r="2483" spans="3:7">
      <c r="C2483" s="799"/>
      <c r="D2483" s="801"/>
      <c r="E2483" s="799"/>
      <c r="F2483" s="525"/>
      <c r="G2483" s="799"/>
    </row>
    <row r="2484" spans="3:7">
      <c r="C2484" s="799"/>
      <c r="D2484" s="801"/>
      <c r="E2484" s="799"/>
      <c r="F2484" s="525"/>
      <c r="G2484" s="799"/>
    </row>
    <row r="2485" spans="3:7">
      <c r="C2485" s="799"/>
      <c r="D2485" s="801"/>
      <c r="E2485" s="799"/>
      <c r="F2485" s="525"/>
      <c r="G2485" s="799"/>
    </row>
    <row r="2486" spans="3:7">
      <c r="C2486" s="799"/>
      <c r="D2486" s="801"/>
      <c r="E2486" s="799"/>
      <c r="F2486" s="525"/>
      <c r="G2486" s="799"/>
    </row>
    <row r="2487" spans="3:7">
      <c r="C2487" s="799"/>
      <c r="D2487" s="801"/>
      <c r="E2487" s="799"/>
      <c r="F2487" s="525"/>
      <c r="G2487" s="799"/>
    </row>
    <row r="2488" spans="3:7">
      <c r="C2488" s="799"/>
      <c r="D2488" s="801"/>
      <c r="E2488" s="799"/>
      <c r="F2488" s="525"/>
      <c r="G2488" s="799"/>
    </row>
    <row r="2489" spans="3:7">
      <c r="C2489" s="799"/>
      <c r="D2489" s="801"/>
      <c r="E2489" s="799"/>
      <c r="F2489" s="525"/>
      <c r="G2489" s="799"/>
    </row>
    <row r="2490" spans="3:7">
      <c r="C2490" s="799"/>
      <c r="D2490" s="801"/>
      <c r="E2490" s="799"/>
      <c r="F2490" s="525"/>
      <c r="G2490" s="799"/>
    </row>
    <row r="2491" spans="3:7">
      <c r="C2491" s="799"/>
      <c r="D2491" s="801"/>
      <c r="E2491" s="799"/>
      <c r="F2491" s="525"/>
      <c r="G2491" s="799"/>
    </row>
    <row r="2492" spans="3:7">
      <c r="C2492" s="799"/>
      <c r="D2492" s="801"/>
      <c r="E2492" s="799"/>
      <c r="F2492" s="525"/>
      <c r="G2492" s="799"/>
    </row>
    <row r="2493" spans="3:7">
      <c r="C2493" s="799"/>
      <c r="D2493" s="801"/>
      <c r="E2493" s="799"/>
      <c r="F2493" s="525"/>
      <c r="G2493" s="799"/>
    </row>
    <row r="2494" spans="3:7">
      <c r="C2494" s="799"/>
      <c r="D2494" s="801"/>
      <c r="E2494" s="799"/>
      <c r="F2494" s="525"/>
      <c r="G2494" s="799"/>
    </row>
    <row r="2495" spans="3:7">
      <c r="C2495" s="799"/>
      <c r="D2495" s="801"/>
      <c r="E2495" s="799"/>
      <c r="F2495" s="525"/>
      <c r="G2495" s="799"/>
    </row>
    <row r="2496" spans="3:7">
      <c r="C2496" s="799"/>
      <c r="D2496" s="801"/>
      <c r="E2496" s="799"/>
      <c r="F2496" s="525"/>
      <c r="G2496" s="799"/>
    </row>
    <row r="2497" spans="3:7">
      <c r="C2497" s="799"/>
      <c r="D2497" s="801"/>
      <c r="E2497" s="799"/>
      <c r="F2497" s="525"/>
      <c r="G2497" s="799"/>
    </row>
    <row r="2498" spans="3:7">
      <c r="C2498" s="799"/>
      <c r="D2498" s="801"/>
      <c r="E2498" s="799"/>
      <c r="F2498" s="525"/>
      <c r="G2498" s="799"/>
    </row>
    <row r="2499" spans="3:7">
      <c r="C2499" s="799"/>
      <c r="D2499" s="801"/>
      <c r="E2499" s="799"/>
      <c r="F2499" s="525"/>
      <c r="G2499" s="799"/>
    </row>
    <row r="2500" spans="3:7">
      <c r="C2500" s="799"/>
      <c r="D2500" s="801"/>
      <c r="E2500" s="799"/>
      <c r="F2500" s="525"/>
      <c r="G2500" s="799"/>
    </row>
    <row r="2501" spans="3:7">
      <c r="C2501" s="799"/>
      <c r="D2501" s="801"/>
      <c r="E2501" s="799"/>
      <c r="F2501" s="525"/>
      <c r="G2501" s="799"/>
    </row>
    <row r="2502" spans="3:7">
      <c r="C2502" s="799"/>
      <c r="D2502" s="801"/>
      <c r="E2502" s="799"/>
      <c r="F2502" s="525"/>
      <c r="G2502" s="799"/>
    </row>
    <row r="2503" spans="3:7">
      <c r="C2503" s="799"/>
      <c r="D2503" s="801"/>
      <c r="E2503" s="799"/>
      <c r="F2503" s="525"/>
      <c r="G2503" s="799"/>
    </row>
    <row r="2504" spans="3:7">
      <c r="C2504" s="799"/>
      <c r="D2504" s="801"/>
      <c r="E2504" s="799"/>
      <c r="F2504" s="525"/>
      <c r="G2504" s="799"/>
    </row>
    <row r="2505" spans="3:7">
      <c r="C2505" s="799"/>
      <c r="D2505" s="801"/>
      <c r="E2505" s="799"/>
      <c r="F2505" s="525"/>
      <c r="G2505" s="799"/>
    </row>
    <row r="2506" spans="3:7">
      <c r="C2506" s="799"/>
      <c r="D2506" s="801"/>
      <c r="E2506" s="799"/>
      <c r="F2506" s="525"/>
      <c r="G2506" s="799"/>
    </row>
    <row r="2507" spans="3:7">
      <c r="C2507" s="799"/>
      <c r="D2507" s="801"/>
      <c r="E2507" s="799"/>
      <c r="F2507" s="525"/>
      <c r="G2507" s="799"/>
    </row>
    <row r="2508" spans="3:7">
      <c r="C2508" s="799"/>
      <c r="D2508" s="801"/>
      <c r="E2508" s="799"/>
      <c r="F2508" s="525"/>
      <c r="G2508" s="799"/>
    </row>
    <row r="2509" spans="3:7">
      <c r="C2509" s="799"/>
      <c r="D2509" s="801"/>
      <c r="E2509" s="799"/>
      <c r="F2509" s="525"/>
      <c r="G2509" s="799"/>
    </row>
    <row r="2510" spans="3:7">
      <c r="C2510" s="799"/>
      <c r="D2510" s="801"/>
      <c r="E2510" s="799"/>
      <c r="F2510" s="525"/>
      <c r="G2510" s="799"/>
    </row>
    <row r="2511" spans="3:7">
      <c r="C2511" s="799"/>
      <c r="D2511" s="801"/>
      <c r="E2511" s="799"/>
      <c r="F2511" s="525"/>
      <c r="G2511" s="799"/>
    </row>
    <row r="2512" spans="3:7">
      <c r="C2512" s="799"/>
      <c r="D2512" s="801"/>
      <c r="E2512" s="799"/>
      <c r="F2512" s="525"/>
      <c r="G2512" s="799"/>
    </row>
    <row r="2513" spans="3:7">
      <c r="C2513" s="799"/>
      <c r="D2513" s="801"/>
      <c r="E2513" s="799"/>
      <c r="F2513" s="525"/>
      <c r="G2513" s="799"/>
    </row>
    <row r="2514" spans="3:7">
      <c r="C2514" s="799"/>
      <c r="D2514" s="801"/>
      <c r="E2514" s="799"/>
      <c r="F2514" s="525"/>
      <c r="G2514" s="799"/>
    </row>
    <row r="2515" spans="3:7">
      <c r="C2515" s="799"/>
      <c r="D2515" s="801"/>
      <c r="E2515" s="799"/>
      <c r="F2515" s="525"/>
      <c r="G2515" s="799"/>
    </row>
    <row r="2516" spans="3:7">
      <c r="C2516" s="799"/>
      <c r="D2516" s="801"/>
      <c r="E2516" s="799"/>
      <c r="F2516" s="525"/>
      <c r="G2516" s="799"/>
    </row>
    <row r="2517" spans="3:7">
      <c r="C2517" s="799"/>
      <c r="D2517" s="801"/>
      <c r="E2517" s="799"/>
      <c r="F2517" s="525"/>
      <c r="G2517" s="799"/>
    </row>
    <row r="2518" spans="3:7">
      <c r="C2518" s="799"/>
      <c r="D2518" s="801"/>
      <c r="E2518" s="799"/>
      <c r="F2518" s="525"/>
      <c r="G2518" s="799"/>
    </row>
    <row r="2519" spans="3:7">
      <c r="C2519" s="799"/>
      <c r="D2519" s="801"/>
      <c r="E2519" s="799"/>
      <c r="F2519" s="525"/>
      <c r="G2519" s="799"/>
    </row>
    <row r="2520" spans="3:7">
      <c r="C2520" s="799"/>
      <c r="D2520" s="801"/>
      <c r="E2520" s="799"/>
      <c r="F2520" s="525"/>
      <c r="G2520" s="799"/>
    </row>
    <row r="2521" spans="3:7">
      <c r="C2521" s="799"/>
      <c r="D2521" s="801"/>
      <c r="E2521" s="799"/>
      <c r="F2521" s="525"/>
      <c r="G2521" s="799"/>
    </row>
    <row r="2522" spans="3:7">
      <c r="C2522" s="799"/>
      <c r="D2522" s="801"/>
      <c r="E2522" s="799"/>
      <c r="F2522" s="525"/>
      <c r="G2522" s="799"/>
    </row>
    <row r="2523" spans="3:7">
      <c r="C2523" s="799"/>
      <c r="D2523" s="801"/>
      <c r="E2523" s="799"/>
      <c r="F2523" s="525"/>
      <c r="G2523" s="799"/>
    </row>
    <row r="2524" spans="3:7">
      <c r="C2524" s="799"/>
      <c r="D2524" s="801"/>
      <c r="E2524" s="799"/>
      <c r="F2524" s="525"/>
      <c r="G2524" s="799"/>
    </row>
    <row r="2525" spans="3:7">
      <c r="C2525" s="799"/>
      <c r="D2525" s="801"/>
      <c r="E2525" s="799"/>
      <c r="F2525" s="525"/>
      <c r="G2525" s="799"/>
    </row>
    <row r="2526" spans="3:7">
      <c r="C2526" s="799"/>
      <c r="D2526" s="801"/>
      <c r="E2526" s="799"/>
      <c r="F2526" s="525"/>
      <c r="G2526" s="799"/>
    </row>
    <row r="2527" spans="3:7">
      <c r="C2527" s="799"/>
      <c r="D2527" s="801"/>
      <c r="E2527" s="799"/>
      <c r="F2527" s="525"/>
      <c r="G2527" s="799"/>
    </row>
    <row r="2528" spans="3:7">
      <c r="C2528" s="799"/>
      <c r="D2528" s="801"/>
      <c r="E2528" s="799"/>
      <c r="F2528" s="525"/>
      <c r="G2528" s="799"/>
    </row>
    <row r="2529" spans="3:7">
      <c r="C2529" s="799"/>
      <c r="D2529" s="801"/>
      <c r="E2529" s="799"/>
      <c r="F2529" s="525"/>
      <c r="G2529" s="799"/>
    </row>
    <row r="2530" spans="3:7">
      <c r="C2530" s="799"/>
      <c r="D2530" s="801"/>
      <c r="E2530" s="799"/>
      <c r="F2530" s="525"/>
      <c r="G2530" s="799"/>
    </row>
    <row r="2531" spans="3:7">
      <c r="C2531" s="799"/>
      <c r="D2531" s="801"/>
      <c r="E2531" s="799"/>
      <c r="F2531" s="525"/>
      <c r="G2531" s="799"/>
    </row>
    <row r="2532" spans="3:7">
      <c r="C2532" s="799"/>
      <c r="D2532" s="801"/>
      <c r="E2532" s="799"/>
      <c r="F2532" s="525"/>
      <c r="G2532" s="799"/>
    </row>
    <row r="2533" spans="3:7">
      <c r="C2533" s="799"/>
      <c r="D2533" s="801"/>
      <c r="E2533" s="799"/>
      <c r="F2533" s="525"/>
      <c r="G2533" s="799"/>
    </row>
    <row r="2534" spans="3:7">
      <c r="C2534" s="799"/>
      <c r="D2534" s="801"/>
      <c r="E2534" s="799"/>
      <c r="F2534" s="525"/>
      <c r="G2534" s="799"/>
    </row>
    <row r="2535" spans="3:7">
      <c r="C2535" s="799"/>
      <c r="D2535" s="801"/>
      <c r="E2535" s="799"/>
      <c r="F2535" s="525"/>
      <c r="G2535" s="799"/>
    </row>
    <row r="2536" spans="3:7">
      <c r="C2536" s="799"/>
      <c r="D2536" s="801"/>
      <c r="E2536" s="799"/>
      <c r="F2536" s="525"/>
      <c r="G2536" s="799"/>
    </row>
    <row r="2537" spans="3:7">
      <c r="C2537" s="799"/>
      <c r="D2537" s="801"/>
      <c r="E2537" s="799"/>
      <c r="F2537" s="525"/>
      <c r="G2537" s="799"/>
    </row>
    <row r="2538" spans="3:7">
      <c r="C2538" s="799"/>
      <c r="D2538" s="801"/>
      <c r="E2538" s="799"/>
      <c r="F2538" s="525"/>
      <c r="G2538" s="799"/>
    </row>
    <row r="2539" spans="3:7">
      <c r="C2539" s="799"/>
      <c r="D2539" s="801"/>
      <c r="E2539" s="799"/>
      <c r="F2539" s="525"/>
      <c r="G2539" s="799"/>
    </row>
    <row r="2540" spans="3:7">
      <c r="C2540" s="799"/>
      <c r="D2540" s="801"/>
      <c r="E2540" s="799"/>
      <c r="F2540" s="525"/>
      <c r="G2540" s="799"/>
    </row>
    <row r="2541" spans="3:7">
      <c r="C2541" s="799"/>
      <c r="D2541" s="801"/>
      <c r="E2541" s="799"/>
      <c r="F2541" s="525"/>
      <c r="G2541" s="799"/>
    </row>
    <row r="2542" spans="3:7">
      <c r="C2542" s="799"/>
      <c r="D2542" s="801"/>
      <c r="E2542" s="799"/>
      <c r="F2542" s="525"/>
      <c r="G2542" s="799"/>
    </row>
    <row r="2543" spans="3:7">
      <c r="C2543" s="799"/>
      <c r="D2543" s="801"/>
      <c r="E2543" s="799"/>
      <c r="F2543" s="525"/>
      <c r="G2543" s="799"/>
    </row>
    <row r="2544" spans="3:7">
      <c r="C2544" s="799"/>
      <c r="D2544" s="801"/>
      <c r="E2544" s="799"/>
      <c r="F2544" s="525"/>
      <c r="G2544" s="799"/>
    </row>
    <row r="2545" spans="3:7">
      <c r="C2545" s="799"/>
      <c r="D2545" s="801"/>
      <c r="E2545" s="799"/>
      <c r="F2545" s="525"/>
      <c r="G2545" s="799"/>
    </row>
    <row r="2546" spans="3:7">
      <c r="C2546" s="799"/>
      <c r="D2546" s="801"/>
      <c r="E2546" s="799"/>
      <c r="F2546" s="525"/>
      <c r="G2546" s="799"/>
    </row>
    <row r="2547" spans="3:7">
      <c r="C2547" s="799"/>
      <c r="D2547" s="801"/>
      <c r="E2547" s="799"/>
      <c r="F2547" s="525"/>
      <c r="G2547" s="799"/>
    </row>
    <row r="2548" spans="3:7">
      <c r="C2548" s="799"/>
      <c r="D2548" s="801"/>
      <c r="E2548" s="799"/>
      <c r="F2548" s="525"/>
      <c r="G2548" s="799"/>
    </row>
    <row r="2549" spans="3:7">
      <c r="C2549" s="799"/>
      <c r="D2549" s="801"/>
      <c r="E2549" s="799"/>
      <c r="F2549" s="525"/>
      <c r="G2549" s="799"/>
    </row>
    <row r="2550" spans="3:7">
      <c r="C2550" s="799"/>
      <c r="D2550" s="801"/>
      <c r="E2550" s="799"/>
      <c r="F2550" s="525"/>
      <c r="G2550" s="799"/>
    </row>
    <row r="2551" spans="3:7">
      <c r="C2551" s="799"/>
      <c r="D2551" s="801"/>
      <c r="E2551" s="799"/>
      <c r="F2551" s="525"/>
      <c r="G2551" s="799"/>
    </row>
    <row r="2552" spans="3:7">
      <c r="C2552" s="799"/>
      <c r="D2552" s="801"/>
      <c r="E2552" s="799"/>
      <c r="F2552" s="525"/>
      <c r="G2552" s="799"/>
    </row>
    <row r="2553" spans="3:7">
      <c r="C2553" s="799"/>
      <c r="D2553" s="801"/>
      <c r="E2553" s="799"/>
      <c r="F2553" s="525"/>
      <c r="G2553" s="799"/>
    </row>
    <row r="2554" spans="3:7">
      <c r="C2554" s="799"/>
      <c r="D2554" s="801"/>
      <c r="E2554" s="799"/>
      <c r="F2554" s="525"/>
      <c r="G2554" s="799"/>
    </row>
    <row r="2555" spans="3:7">
      <c r="C2555" s="799"/>
      <c r="D2555" s="801"/>
      <c r="E2555" s="799"/>
      <c r="F2555" s="525"/>
      <c r="G2555" s="799"/>
    </row>
    <row r="2556" spans="3:7">
      <c r="C2556" s="799"/>
      <c r="D2556" s="801"/>
      <c r="E2556" s="799"/>
      <c r="F2556" s="525"/>
      <c r="G2556" s="799"/>
    </row>
    <row r="2557" spans="3:7">
      <c r="C2557" s="799"/>
      <c r="D2557" s="801"/>
      <c r="E2557" s="799"/>
      <c r="F2557" s="525"/>
      <c r="G2557" s="799"/>
    </row>
    <row r="2558" spans="3:7">
      <c r="C2558" s="799"/>
      <c r="D2558" s="801"/>
      <c r="E2558" s="799"/>
      <c r="F2558" s="525"/>
      <c r="G2558" s="799"/>
    </row>
    <row r="2559" spans="3:7">
      <c r="C2559" s="799"/>
      <c r="D2559" s="801"/>
      <c r="E2559" s="799"/>
      <c r="F2559" s="525"/>
      <c r="G2559" s="799"/>
    </row>
    <row r="2560" spans="3:7">
      <c r="C2560" s="799"/>
      <c r="D2560" s="801"/>
      <c r="E2560" s="799"/>
      <c r="F2560" s="525"/>
      <c r="G2560" s="799"/>
    </row>
    <row r="2561" spans="3:7">
      <c r="C2561" s="799"/>
      <c r="D2561" s="801"/>
      <c r="E2561" s="799"/>
      <c r="F2561" s="525"/>
      <c r="G2561" s="799"/>
    </row>
    <row r="2562" spans="3:7">
      <c r="C2562" s="799"/>
      <c r="D2562" s="801"/>
      <c r="E2562" s="799"/>
      <c r="F2562" s="525"/>
      <c r="G2562" s="799"/>
    </row>
    <row r="2563" spans="3:7">
      <c r="C2563" s="799"/>
      <c r="D2563" s="801"/>
      <c r="E2563" s="799"/>
      <c r="F2563" s="525"/>
      <c r="G2563" s="799"/>
    </row>
    <row r="2564" spans="3:7">
      <c r="C2564" s="799"/>
      <c r="D2564" s="801"/>
      <c r="E2564" s="799"/>
      <c r="F2564" s="525"/>
      <c r="G2564" s="799"/>
    </row>
    <row r="2565" spans="3:7">
      <c r="C2565" s="799"/>
      <c r="D2565" s="801"/>
      <c r="E2565" s="799"/>
      <c r="F2565" s="525"/>
      <c r="G2565" s="799"/>
    </row>
    <row r="2566" spans="3:7">
      <c r="C2566" s="799"/>
      <c r="D2566" s="801"/>
      <c r="E2566" s="799"/>
      <c r="F2566" s="525"/>
      <c r="G2566" s="799"/>
    </row>
    <row r="2567" spans="3:7">
      <c r="C2567" s="799"/>
      <c r="D2567" s="801"/>
      <c r="E2567" s="799"/>
      <c r="F2567" s="525"/>
      <c r="G2567" s="799"/>
    </row>
    <row r="2568" spans="3:7">
      <c r="C2568" s="799"/>
      <c r="D2568" s="801"/>
      <c r="E2568" s="799"/>
      <c r="F2568" s="525"/>
      <c r="G2568" s="799"/>
    </row>
    <row r="2569" spans="3:7">
      <c r="C2569" s="799"/>
      <c r="D2569" s="801"/>
      <c r="E2569" s="799"/>
      <c r="F2569" s="525"/>
      <c r="G2569" s="799"/>
    </row>
    <row r="2570" spans="3:7">
      <c r="C2570" s="799"/>
      <c r="D2570" s="801"/>
      <c r="E2570" s="799"/>
      <c r="F2570" s="525"/>
      <c r="G2570" s="799"/>
    </row>
    <row r="2571" spans="3:7">
      <c r="C2571" s="799"/>
      <c r="D2571" s="801"/>
      <c r="E2571" s="799"/>
      <c r="F2571" s="525"/>
      <c r="G2571" s="799"/>
    </row>
    <row r="2572" spans="3:7">
      <c r="C2572" s="799"/>
      <c r="D2572" s="801"/>
      <c r="E2572" s="799"/>
      <c r="F2572" s="525"/>
      <c r="G2572" s="799"/>
    </row>
    <row r="2573" spans="3:7">
      <c r="C2573" s="799"/>
      <c r="D2573" s="801"/>
      <c r="E2573" s="799"/>
      <c r="F2573" s="525"/>
      <c r="G2573" s="799"/>
    </row>
    <row r="2574" spans="3:7">
      <c r="C2574" s="799"/>
      <c r="D2574" s="801"/>
      <c r="E2574" s="799"/>
      <c r="F2574" s="525"/>
      <c r="G2574" s="799"/>
    </row>
    <row r="2575" spans="3:7">
      <c r="C2575" s="799"/>
      <c r="D2575" s="801"/>
      <c r="E2575" s="799"/>
      <c r="F2575" s="525"/>
      <c r="G2575" s="799"/>
    </row>
    <row r="2576" spans="3:7">
      <c r="C2576" s="799"/>
      <c r="D2576" s="801"/>
      <c r="E2576" s="799"/>
      <c r="F2576" s="525"/>
      <c r="G2576" s="799"/>
    </row>
    <row r="2577" spans="3:7">
      <c r="C2577" s="799"/>
      <c r="D2577" s="801"/>
      <c r="E2577" s="799"/>
      <c r="F2577" s="525"/>
      <c r="G2577" s="799"/>
    </row>
    <row r="2578" spans="3:7">
      <c r="C2578" s="799"/>
      <c r="D2578" s="801"/>
      <c r="E2578" s="799"/>
      <c r="F2578" s="525"/>
      <c r="G2578" s="799"/>
    </row>
    <row r="2579" spans="3:7">
      <c r="C2579" s="799"/>
      <c r="D2579" s="801"/>
      <c r="E2579" s="799"/>
      <c r="F2579" s="525"/>
      <c r="G2579" s="799"/>
    </row>
    <row r="2580" spans="3:7">
      <c r="C2580" s="799"/>
      <c r="D2580" s="801"/>
      <c r="E2580" s="799"/>
      <c r="F2580" s="525"/>
      <c r="G2580" s="799"/>
    </row>
    <row r="2581" spans="3:7">
      <c r="C2581" s="799"/>
      <c r="D2581" s="801"/>
      <c r="E2581" s="799"/>
      <c r="F2581" s="525"/>
      <c r="G2581" s="799"/>
    </row>
    <row r="2582" spans="3:7">
      <c r="C2582" s="799"/>
      <c r="D2582" s="801"/>
      <c r="E2582" s="799"/>
      <c r="F2582" s="525"/>
      <c r="G2582" s="799"/>
    </row>
    <row r="2583" spans="3:7">
      <c r="C2583" s="799"/>
      <c r="D2583" s="801"/>
      <c r="E2583" s="799"/>
      <c r="F2583" s="525"/>
      <c r="G2583" s="799"/>
    </row>
    <row r="2584" spans="3:7">
      <c r="C2584" s="799"/>
      <c r="D2584" s="801"/>
      <c r="E2584" s="799"/>
      <c r="F2584" s="525"/>
      <c r="G2584" s="799"/>
    </row>
    <row r="2585" spans="3:7">
      <c r="C2585" s="799"/>
      <c r="D2585" s="801"/>
      <c r="E2585" s="799"/>
      <c r="F2585" s="525"/>
      <c r="G2585" s="799"/>
    </row>
    <row r="2586" spans="3:7">
      <c r="C2586" s="799"/>
      <c r="D2586" s="801"/>
      <c r="E2586" s="799"/>
      <c r="F2586" s="525"/>
      <c r="G2586" s="799"/>
    </row>
    <row r="2587" spans="3:7">
      <c r="C2587" s="799"/>
      <c r="D2587" s="801"/>
      <c r="E2587" s="799"/>
      <c r="F2587" s="525"/>
      <c r="G2587" s="799"/>
    </row>
    <row r="2588" spans="3:7">
      <c r="C2588" s="799"/>
      <c r="D2588" s="801"/>
      <c r="E2588" s="799"/>
      <c r="F2588" s="525"/>
      <c r="G2588" s="799"/>
    </row>
    <row r="2589" spans="3:7">
      <c r="C2589" s="799"/>
      <c r="D2589" s="801"/>
      <c r="E2589" s="799"/>
      <c r="F2589" s="525"/>
      <c r="G2589" s="799"/>
    </row>
    <row r="2590" spans="3:7">
      <c r="C2590" s="799"/>
      <c r="D2590" s="801"/>
      <c r="E2590" s="799"/>
      <c r="F2590" s="525"/>
      <c r="G2590" s="799"/>
    </row>
    <row r="2591" spans="3:7">
      <c r="C2591" s="799"/>
      <c r="D2591" s="801"/>
      <c r="E2591" s="799"/>
      <c r="F2591" s="525"/>
      <c r="G2591" s="799"/>
    </row>
    <row r="2592" spans="3:7">
      <c r="C2592" s="799"/>
      <c r="D2592" s="801"/>
      <c r="E2592" s="799"/>
      <c r="F2592" s="525"/>
      <c r="G2592" s="799"/>
    </row>
    <row r="2593" spans="3:7">
      <c r="C2593" s="799"/>
      <c r="D2593" s="801"/>
      <c r="E2593" s="799"/>
      <c r="F2593" s="525"/>
      <c r="G2593" s="799"/>
    </row>
    <row r="2594" spans="3:7">
      <c r="C2594" s="799"/>
      <c r="D2594" s="801"/>
      <c r="E2594" s="799"/>
      <c r="F2594" s="525"/>
      <c r="G2594" s="799"/>
    </row>
    <row r="2595" spans="3:7">
      <c r="C2595" s="799"/>
      <c r="D2595" s="801"/>
      <c r="E2595" s="799"/>
      <c r="F2595" s="525"/>
      <c r="G2595" s="799"/>
    </row>
    <row r="2596" spans="3:7">
      <c r="C2596" s="799"/>
      <c r="D2596" s="801"/>
      <c r="E2596" s="799"/>
      <c r="F2596" s="525"/>
      <c r="G2596" s="799"/>
    </row>
    <row r="2597" spans="3:7">
      <c r="C2597" s="799"/>
      <c r="D2597" s="801"/>
      <c r="E2597" s="799"/>
      <c r="F2597" s="525"/>
      <c r="G2597" s="799"/>
    </row>
    <row r="2598" spans="3:7">
      <c r="C2598" s="799"/>
      <c r="D2598" s="801"/>
      <c r="E2598" s="799"/>
      <c r="F2598" s="525"/>
      <c r="G2598" s="799"/>
    </row>
    <row r="2599" spans="3:7">
      <c r="C2599" s="799"/>
      <c r="D2599" s="801"/>
      <c r="E2599" s="799"/>
      <c r="F2599" s="525"/>
      <c r="G2599" s="799"/>
    </row>
    <row r="2600" spans="3:7">
      <c r="C2600" s="799"/>
      <c r="D2600" s="801"/>
      <c r="E2600" s="799"/>
      <c r="F2600" s="525"/>
      <c r="G2600" s="799"/>
    </row>
    <row r="2601" spans="3:7">
      <c r="C2601" s="799"/>
      <c r="D2601" s="801"/>
      <c r="E2601" s="799"/>
      <c r="F2601" s="525"/>
      <c r="G2601" s="799"/>
    </row>
    <row r="2602" spans="3:7">
      <c r="C2602" s="799"/>
      <c r="D2602" s="801"/>
      <c r="E2602" s="799"/>
      <c r="F2602" s="525"/>
      <c r="G2602" s="799"/>
    </row>
    <row r="2603" spans="3:7">
      <c r="C2603" s="799"/>
      <c r="D2603" s="801"/>
      <c r="E2603" s="799"/>
      <c r="F2603" s="525"/>
      <c r="G2603" s="799"/>
    </row>
    <row r="2604" spans="3:7">
      <c r="C2604" s="799"/>
      <c r="D2604" s="801"/>
      <c r="E2604" s="799"/>
      <c r="F2604" s="525"/>
      <c r="G2604" s="799"/>
    </row>
    <row r="2605" spans="3:7">
      <c r="C2605" s="799"/>
      <c r="D2605" s="801"/>
      <c r="E2605" s="799"/>
      <c r="F2605" s="525"/>
      <c r="G2605" s="799"/>
    </row>
    <row r="2606" spans="3:7">
      <c r="C2606" s="799"/>
      <c r="D2606" s="801"/>
      <c r="E2606" s="799"/>
      <c r="F2606" s="525"/>
      <c r="G2606" s="799"/>
    </row>
    <row r="2607" spans="3:7">
      <c r="C2607" s="799"/>
      <c r="D2607" s="801"/>
      <c r="E2607" s="799"/>
      <c r="F2607" s="525"/>
      <c r="G2607" s="799"/>
    </row>
    <row r="2608" spans="3:7">
      <c r="C2608" s="799"/>
      <c r="D2608" s="801"/>
      <c r="E2608" s="799"/>
      <c r="F2608" s="525"/>
      <c r="G2608" s="799"/>
    </row>
    <row r="2609" spans="3:7">
      <c r="C2609" s="799"/>
      <c r="D2609" s="801"/>
      <c r="E2609" s="799"/>
      <c r="F2609" s="525"/>
      <c r="G2609" s="799"/>
    </row>
    <row r="2610" spans="3:7">
      <c r="C2610" s="799"/>
      <c r="D2610" s="801"/>
      <c r="E2610" s="799"/>
      <c r="F2610" s="525"/>
      <c r="G2610" s="799"/>
    </row>
    <row r="2611" spans="3:7">
      <c r="C2611" s="799"/>
      <c r="D2611" s="801"/>
      <c r="E2611" s="799"/>
      <c r="F2611" s="525"/>
      <c r="G2611" s="799"/>
    </row>
    <row r="2612" spans="3:7">
      <c r="C2612" s="799"/>
      <c r="D2612" s="801"/>
      <c r="E2612" s="799"/>
      <c r="F2612" s="525"/>
      <c r="G2612" s="799"/>
    </row>
    <row r="2613" spans="3:7">
      <c r="C2613" s="799"/>
      <c r="D2613" s="801"/>
      <c r="E2613" s="799"/>
      <c r="F2613" s="525"/>
      <c r="G2613" s="799"/>
    </row>
    <row r="2614" spans="3:7">
      <c r="C2614" s="799"/>
      <c r="D2614" s="801"/>
      <c r="E2614" s="799"/>
      <c r="F2614" s="525"/>
      <c r="G2614" s="799"/>
    </row>
    <row r="2615" spans="3:7">
      <c r="C2615" s="799"/>
      <c r="D2615" s="801"/>
      <c r="E2615" s="799"/>
      <c r="F2615" s="525"/>
      <c r="G2615" s="799"/>
    </row>
    <row r="2616" spans="3:7">
      <c r="C2616" s="799"/>
      <c r="D2616" s="801"/>
      <c r="E2616" s="799"/>
      <c r="F2616" s="525"/>
      <c r="G2616" s="799"/>
    </row>
    <row r="2617" spans="3:7">
      <c r="C2617" s="799"/>
      <c r="D2617" s="801"/>
      <c r="E2617" s="799"/>
      <c r="F2617" s="525"/>
      <c r="G2617" s="799"/>
    </row>
    <row r="2618" spans="3:7">
      <c r="C2618" s="799"/>
      <c r="D2618" s="801"/>
      <c r="E2618" s="799"/>
      <c r="F2618" s="525"/>
      <c r="G2618" s="799"/>
    </row>
    <row r="2619" spans="3:7">
      <c r="C2619" s="799"/>
      <c r="D2619" s="801"/>
      <c r="E2619" s="799"/>
      <c r="F2619" s="525"/>
      <c r="G2619" s="799"/>
    </row>
    <row r="2620" spans="3:7">
      <c r="C2620" s="799"/>
      <c r="D2620" s="801"/>
      <c r="E2620" s="799"/>
      <c r="F2620" s="525"/>
      <c r="G2620" s="799"/>
    </row>
    <row r="2621" spans="3:7">
      <c r="C2621" s="799"/>
      <c r="D2621" s="801"/>
      <c r="E2621" s="799"/>
      <c r="F2621" s="525"/>
      <c r="G2621" s="799"/>
    </row>
    <row r="2622" spans="3:7">
      <c r="C2622" s="799"/>
      <c r="D2622" s="801"/>
      <c r="E2622" s="799"/>
      <c r="F2622" s="525"/>
      <c r="G2622" s="799"/>
    </row>
    <row r="2623" spans="3:7">
      <c r="C2623" s="799"/>
      <c r="D2623" s="801"/>
      <c r="E2623" s="799"/>
      <c r="F2623" s="525"/>
      <c r="G2623" s="799"/>
    </row>
    <row r="2624" spans="3:7">
      <c r="C2624" s="799"/>
      <c r="D2624" s="801"/>
      <c r="E2624" s="799"/>
      <c r="F2624" s="525"/>
      <c r="G2624" s="799"/>
    </row>
    <row r="2625" spans="3:7">
      <c r="C2625" s="799"/>
      <c r="D2625" s="801"/>
      <c r="E2625" s="799"/>
      <c r="F2625" s="525"/>
      <c r="G2625" s="799"/>
    </row>
    <row r="2626" spans="3:7">
      <c r="C2626" s="799"/>
      <c r="D2626" s="801"/>
      <c r="E2626" s="799"/>
      <c r="F2626" s="525"/>
      <c r="G2626" s="799"/>
    </row>
    <row r="2627" spans="3:7">
      <c r="C2627" s="799"/>
      <c r="D2627" s="801"/>
      <c r="E2627" s="799"/>
      <c r="F2627" s="525"/>
      <c r="G2627" s="799"/>
    </row>
    <row r="2628" spans="3:7">
      <c r="C2628" s="799"/>
      <c r="D2628" s="801"/>
      <c r="E2628" s="799"/>
      <c r="F2628" s="525"/>
      <c r="G2628" s="799"/>
    </row>
    <row r="2629" spans="3:7">
      <c r="C2629" s="799"/>
      <c r="D2629" s="801"/>
      <c r="E2629" s="799"/>
      <c r="F2629" s="525"/>
      <c r="G2629" s="799"/>
    </row>
    <row r="2630" spans="3:7">
      <c r="C2630" s="799"/>
      <c r="D2630" s="801"/>
      <c r="E2630" s="799"/>
      <c r="F2630" s="525"/>
      <c r="G2630" s="799"/>
    </row>
    <row r="2631" spans="3:7">
      <c r="C2631" s="799"/>
      <c r="D2631" s="801"/>
      <c r="E2631" s="799"/>
      <c r="F2631" s="525"/>
      <c r="G2631" s="799"/>
    </row>
    <row r="2632" spans="3:7">
      <c r="C2632" s="799"/>
      <c r="D2632" s="801"/>
      <c r="E2632" s="799"/>
      <c r="F2632" s="525"/>
      <c r="G2632" s="799"/>
    </row>
    <row r="2633" spans="3:7">
      <c r="C2633" s="799"/>
      <c r="D2633" s="801"/>
      <c r="E2633" s="799"/>
      <c r="F2633" s="525"/>
      <c r="G2633" s="799"/>
    </row>
    <row r="2634" spans="3:7">
      <c r="C2634" s="799"/>
      <c r="D2634" s="801"/>
      <c r="E2634" s="799"/>
      <c r="F2634" s="525"/>
      <c r="G2634" s="799"/>
    </row>
    <row r="2635" spans="3:7">
      <c r="C2635" s="799"/>
      <c r="D2635" s="801"/>
      <c r="E2635" s="799"/>
      <c r="F2635" s="525"/>
      <c r="G2635" s="799"/>
    </row>
    <row r="2636" spans="3:7">
      <c r="C2636" s="799"/>
      <c r="D2636" s="801"/>
      <c r="E2636" s="799"/>
      <c r="F2636" s="525"/>
      <c r="G2636" s="799"/>
    </row>
    <row r="2637" spans="3:7">
      <c r="C2637" s="799"/>
      <c r="D2637" s="801"/>
      <c r="E2637" s="799"/>
      <c r="F2637" s="525"/>
      <c r="G2637" s="799"/>
    </row>
    <row r="2638" spans="3:7">
      <c r="C2638" s="799"/>
      <c r="D2638" s="801"/>
      <c r="E2638" s="799"/>
      <c r="F2638" s="525"/>
      <c r="G2638" s="799"/>
    </row>
    <row r="2639" spans="3:7">
      <c r="C2639" s="799"/>
      <c r="D2639" s="801"/>
      <c r="E2639" s="799"/>
      <c r="F2639" s="525"/>
      <c r="G2639" s="799"/>
    </row>
    <row r="2640" spans="3:7">
      <c r="C2640" s="799"/>
      <c r="D2640" s="801"/>
      <c r="E2640" s="799"/>
      <c r="F2640" s="525"/>
      <c r="G2640" s="799"/>
    </row>
    <row r="2641" spans="3:7">
      <c r="C2641" s="799"/>
      <c r="D2641" s="801"/>
      <c r="E2641" s="799"/>
      <c r="F2641" s="525"/>
      <c r="G2641" s="799"/>
    </row>
    <row r="2642" spans="3:7">
      <c r="C2642" s="799"/>
      <c r="D2642" s="801"/>
      <c r="E2642" s="799"/>
      <c r="F2642" s="525"/>
      <c r="G2642" s="799"/>
    </row>
    <row r="2643" spans="3:7">
      <c r="C2643" s="799"/>
      <c r="D2643" s="801"/>
      <c r="E2643" s="799"/>
      <c r="F2643" s="525"/>
      <c r="G2643" s="799"/>
    </row>
    <row r="2644" spans="3:7">
      <c r="C2644" s="799"/>
      <c r="D2644" s="801"/>
      <c r="E2644" s="799"/>
      <c r="F2644" s="525"/>
      <c r="G2644" s="799"/>
    </row>
    <row r="2645" spans="3:7">
      <c r="C2645" s="799"/>
      <c r="D2645" s="801"/>
      <c r="E2645" s="799"/>
      <c r="F2645" s="525"/>
      <c r="G2645" s="799"/>
    </row>
    <row r="2646" spans="3:7">
      <c r="C2646" s="799"/>
      <c r="D2646" s="801"/>
      <c r="E2646" s="799"/>
      <c r="F2646" s="525"/>
      <c r="G2646" s="799"/>
    </row>
    <row r="2647" spans="3:7">
      <c r="C2647" s="799"/>
      <c r="D2647" s="801"/>
      <c r="E2647" s="799"/>
      <c r="F2647" s="525"/>
      <c r="G2647" s="799"/>
    </row>
    <row r="2648" spans="3:7">
      <c r="C2648" s="799"/>
      <c r="D2648" s="801"/>
      <c r="E2648" s="799"/>
      <c r="F2648" s="525"/>
      <c r="G2648" s="799"/>
    </row>
    <row r="2649" spans="3:7">
      <c r="C2649" s="799"/>
      <c r="D2649" s="801"/>
      <c r="E2649" s="799"/>
      <c r="F2649" s="525"/>
      <c r="G2649" s="799"/>
    </row>
    <row r="2650" spans="3:7">
      <c r="C2650" s="799"/>
      <c r="D2650" s="801"/>
      <c r="E2650" s="799"/>
      <c r="F2650" s="525"/>
      <c r="G2650" s="799"/>
    </row>
    <row r="2651" spans="3:7">
      <c r="C2651" s="799"/>
      <c r="D2651" s="801"/>
      <c r="E2651" s="799"/>
      <c r="F2651" s="525"/>
      <c r="G2651" s="799"/>
    </row>
    <row r="2652" spans="3:7">
      <c r="C2652" s="799"/>
      <c r="D2652" s="801"/>
      <c r="E2652" s="799"/>
      <c r="F2652" s="525"/>
      <c r="G2652" s="799"/>
    </row>
    <row r="2653" spans="3:7">
      <c r="C2653" s="799"/>
      <c r="D2653" s="801"/>
      <c r="E2653" s="799"/>
      <c r="F2653" s="525"/>
      <c r="G2653" s="799"/>
    </row>
    <row r="2654" spans="3:7">
      <c r="C2654" s="799"/>
      <c r="D2654" s="801"/>
      <c r="E2654" s="799"/>
      <c r="F2654" s="525"/>
      <c r="G2654" s="799"/>
    </row>
    <row r="2655" spans="3:7">
      <c r="C2655" s="799"/>
      <c r="D2655" s="801"/>
      <c r="E2655" s="799"/>
      <c r="F2655" s="525"/>
      <c r="G2655" s="799"/>
    </row>
    <row r="2656" spans="3:7">
      <c r="C2656" s="799"/>
      <c r="D2656" s="801"/>
      <c r="E2656" s="799"/>
      <c r="F2656" s="525"/>
      <c r="G2656" s="799"/>
    </row>
    <row r="2657" spans="3:7">
      <c r="C2657" s="799"/>
      <c r="D2657" s="801"/>
      <c r="E2657" s="799"/>
      <c r="F2657" s="525"/>
      <c r="G2657" s="799"/>
    </row>
    <row r="2658" spans="3:7">
      <c r="C2658" s="799"/>
      <c r="D2658" s="801"/>
      <c r="E2658" s="799"/>
      <c r="F2658" s="525"/>
      <c r="G2658" s="799"/>
    </row>
    <row r="2659" spans="3:7">
      <c r="C2659" s="799"/>
      <c r="D2659" s="801"/>
      <c r="E2659" s="799"/>
      <c r="F2659" s="525"/>
      <c r="G2659" s="799"/>
    </row>
    <row r="2660" spans="3:7">
      <c r="C2660" s="799"/>
      <c r="D2660" s="801"/>
      <c r="E2660" s="799"/>
      <c r="F2660" s="525"/>
      <c r="G2660" s="799"/>
    </row>
    <row r="2661" spans="3:7">
      <c r="C2661" s="799"/>
      <c r="D2661" s="801"/>
      <c r="E2661" s="799"/>
      <c r="F2661" s="525"/>
      <c r="G2661" s="799"/>
    </row>
    <row r="2662" spans="3:7">
      <c r="C2662" s="799"/>
      <c r="D2662" s="801"/>
      <c r="E2662" s="799"/>
      <c r="F2662" s="525"/>
      <c r="G2662" s="799"/>
    </row>
    <row r="2663" spans="3:7">
      <c r="C2663" s="799"/>
      <c r="D2663" s="801"/>
      <c r="E2663" s="799"/>
      <c r="F2663" s="525"/>
      <c r="G2663" s="799"/>
    </row>
    <row r="2664" spans="3:7">
      <c r="C2664" s="799"/>
      <c r="D2664" s="801"/>
      <c r="E2664" s="799"/>
      <c r="F2664" s="525"/>
      <c r="G2664" s="799"/>
    </row>
    <row r="2665" spans="3:7">
      <c r="C2665" s="799"/>
      <c r="D2665" s="801"/>
      <c r="E2665" s="799"/>
      <c r="F2665" s="525"/>
      <c r="G2665" s="799"/>
    </row>
    <row r="2666" spans="3:7">
      <c r="C2666" s="799"/>
      <c r="D2666" s="801"/>
      <c r="E2666" s="799"/>
      <c r="F2666" s="525"/>
      <c r="G2666" s="799"/>
    </row>
    <row r="2667" spans="3:7">
      <c r="C2667" s="799"/>
      <c r="D2667" s="801"/>
      <c r="E2667" s="799"/>
      <c r="F2667" s="525"/>
      <c r="G2667" s="799"/>
    </row>
    <row r="2668" spans="3:7">
      <c r="C2668" s="799"/>
      <c r="D2668" s="801"/>
      <c r="E2668" s="799"/>
      <c r="F2668" s="525"/>
      <c r="G2668" s="799"/>
    </row>
    <row r="2669" spans="3:7">
      <c r="C2669" s="799"/>
      <c r="D2669" s="801"/>
      <c r="E2669" s="799"/>
      <c r="F2669" s="525"/>
      <c r="G2669" s="799"/>
    </row>
    <row r="2670" spans="3:7">
      <c r="C2670" s="799"/>
      <c r="D2670" s="801"/>
      <c r="E2670" s="799"/>
      <c r="F2670" s="525"/>
      <c r="G2670" s="799"/>
    </row>
    <row r="2671" spans="3:7">
      <c r="C2671" s="799"/>
      <c r="D2671" s="801"/>
      <c r="E2671" s="799"/>
      <c r="F2671" s="525"/>
      <c r="G2671" s="799"/>
    </row>
    <row r="2672" spans="3:7">
      <c r="C2672" s="799"/>
      <c r="D2672" s="801"/>
      <c r="E2672" s="799"/>
      <c r="F2672" s="525"/>
      <c r="G2672" s="799"/>
    </row>
    <row r="2673" spans="3:7">
      <c r="C2673" s="799"/>
      <c r="D2673" s="801"/>
      <c r="E2673" s="799"/>
      <c r="F2673" s="525"/>
      <c r="G2673" s="799"/>
    </row>
    <row r="2674" spans="3:7">
      <c r="C2674" s="799"/>
      <c r="D2674" s="801"/>
      <c r="E2674" s="799"/>
      <c r="F2674" s="525"/>
      <c r="G2674" s="799"/>
    </row>
    <row r="2675" spans="3:7">
      <c r="C2675" s="799"/>
      <c r="D2675" s="801"/>
      <c r="E2675" s="799"/>
      <c r="F2675" s="525"/>
      <c r="G2675" s="799"/>
    </row>
    <row r="2676" spans="3:7">
      <c r="C2676" s="799"/>
      <c r="D2676" s="801"/>
      <c r="E2676" s="799"/>
      <c r="F2676" s="525"/>
      <c r="G2676" s="799"/>
    </row>
    <row r="2677" spans="3:7">
      <c r="C2677" s="799"/>
      <c r="D2677" s="801"/>
      <c r="E2677" s="799"/>
      <c r="F2677" s="525"/>
      <c r="G2677" s="799"/>
    </row>
    <row r="2678" spans="3:7">
      <c r="C2678" s="799"/>
      <c r="D2678" s="801"/>
      <c r="E2678" s="799"/>
      <c r="F2678" s="525"/>
      <c r="G2678" s="799"/>
    </row>
    <row r="2679" spans="3:7">
      <c r="C2679" s="799"/>
      <c r="D2679" s="801"/>
      <c r="E2679" s="799"/>
      <c r="F2679" s="525"/>
      <c r="G2679" s="799"/>
    </row>
    <row r="2680" spans="3:7">
      <c r="C2680" s="799"/>
      <c r="D2680" s="801"/>
      <c r="E2680" s="799"/>
      <c r="F2680" s="525"/>
      <c r="G2680" s="799"/>
    </row>
    <row r="2681" spans="3:7">
      <c r="C2681" s="799"/>
      <c r="D2681" s="801"/>
      <c r="E2681" s="799"/>
      <c r="F2681" s="525"/>
      <c r="G2681" s="799"/>
    </row>
    <row r="2682" spans="3:7">
      <c r="C2682" s="799"/>
      <c r="D2682" s="801"/>
      <c r="E2682" s="799"/>
      <c r="F2682" s="525"/>
      <c r="G2682" s="799"/>
    </row>
    <row r="2683" spans="3:7">
      <c r="C2683" s="799"/>
      <c r="D2683" s="801"/>
      <c r="E2683" s="799"/>
      <c r="F2683" s="525"/>
      <c r="G2683" s="799"/>
    </row>
    <row r="2684" spans="3:7">
      <c r="C2684" s="799"/>
      <c r="D2684" s="801"/>
      <c r="E2684" s="799"/>
      <c r="F2684" s="525"/>
      <c r="G2684" s="799"/>
    </row>
    <row r="2685" spans="3:7">
      <c r="C2685" s="799"/>
      <c r="D2685" s="801"/>
      <c r="E2685" s="799"/>
      <c r="F2685" s="525"/>
      <c r="G2685" s="799"/>
    </row>
    <row r="2686" spans="3:7">
      <c r="C2686" s="799"/>
      <c r="D2686" s="801"/>
      <c r="E2686" s="799"/>
      <c r="F2686" s="525"/>
      <c r="G2686" s="799"/>
    </row>
    <row r="2687" spans="3:7">
      <c r="C2687" s="799"/>
      <c r="D2687" s="801"/>
      <c r="E2687" s="799"/>
      <c r="F2687" s="525"/>
      <c r="G2687" s="799"/>
    </row>
    <row r="2688" spans="3:7">
      <c r="C2688" s="799"/>
      <c r="D2688" s="801"/>
      <c r="E2688" s="799"/>
      <c r="F2688" s="525"/>
      <c r="G2688" s="799"/>
    </row>
    <row r="2689" spans="3:7">
      <c r="C2689" s="799"/>
      <c r="D2689" s="801"/>
      <c r="E2689" s="799"/>
      <c r="F2689" s="525"/>
      <c r="G2689" s="799"/>
    </row>
    <row r="2690" spans="3:7">
      <c r="C2690" s="799"/>
      <c r="D2690" s="801"/>
      <c r="E2690" s="799"/>
      <c r="F2690" s="525"/>
      <c r="G2690" s="799"/>
    </row>
    <row r="2691" spans="3:7">
      <c r="C2691" s="799"/>
      <c r="D2691" s="801"/>
      <c r="E2691" s="799"/>
      <c r="F2691" s="525"/>
      <c r="G2691" s="799"/>
    </row>
    <row r="2692" spans="3:7">
      <c r="C2692" s="799"/>
      <c r="D2692" s="801"/>
      <c r="E2692" s="799"/>
      <c r="F2692" s="525"/>
      <c r="G2692" s="799"/>
    </row>
    <row r="2693" spans="3:7">
      <c r="C2693" s="799"/>
      <c r="D2693" s="801"/>
      <c r="E2693" s="799"/>
      <c r="F2693" s="525"/>
      <c r="G2693" s="799"/>
    </row>
    <row r="2694" spans="3:7">
      <c r="C2694" s="799"/>
      <c r="D2694" s="801"/>
      <c r="E2694" s="799"/>
      <c r="F2694" s="525"/>
      <c r="G2694" s="799"/>
    </row>
    <row r="2695" spans="3:7">
      <c r="C2695" s="799"/>
      <c r="D2695" s="801"/>
      <c r="E2695" s="799"/>
      <c r="F2695" s="525"/>
      <c r="G2695" s="799"/>
    </row>
    <row r="2696" spans="3:7">
      <c r="C2696" s="799"/>
      <c r="D2696" s="801"/>
      <c r="E2696" s="799"/>
      <c r="F2696" s="525"/>
      <c r="G2696" s="799"/>
    </row>
    <row r="2697" spans="3:7">
      <c r="C2697" s="799"/>
      <c r="D2697" s="801"/>
      <c r="E2697" s="799"/>
      <c r="F2697" s="525"/>
      <c r="G2697" s="799"/>
    </row>
    <row r="2698" spans="3:7">
      <c r="C2698" s="799"/>
      <c r="D2698" s="801"/>
      <c r="E2698" s="799"/>
      <c r="F2698" s="525"/>
      <c r="G2698" s="799"/>
    </row>
    <row r="2699" spans="3:7">
      <c r="C2699" s="799"/>
      <c r="D2699" s="801"/>
      <c r="E2699" s="799"/>
      <c r="F2699" s="525"/>
      <c r="G2699" s="799"/>
    </row>
    <row r="2700" spans="3:7">
      <c r="C2700" s="799"/>
      <c r="D2700" s="801"/>
      <c r="E2700" s="799"/>
      <c r="F2700" s="525"/>
      <c r="G2700" s="799"/>
    </row>
    <row r="2701" spans="3:7">
      <c r="C2701" s="799"/>
      <c r="D2701" s="801"/>
      <c r="E2701" s="799"/>
      <c r="F2701" s="525"/>
      <c r="G2701" s="799"/>
    </row>
    <row r="2702" spans="3:7">
      <c r="C2702" s="799"/>
      <c r="D2702" s="801"/>
      <c r="E2702" s="799"/>
      <c r="F2702" s="525"/>
      <c r="G2702" s="799"/>
    </row>
    <row r="2703" spans="3:7">
      <c r="C2703" s="799"/>
      <c r="D2703" s="801"/>
      <c r="E2703" s="799"/>
      <c r="F2703" s="525"/>
      <c r="G2703" s="799"/>
    </row>
    <row r="2704" spans="3:7">
      <c r="D2704" s="801"/>
      <c r="E2704" s="799"/>
      <c r="F2704" s="525"/>
      <c r="G2704" s="799"/>
    </row>
  </sheetData>
  <sheetProtection algorithmName="SHA-512" hashValue="Rmvx5WDDSGoBT1gTs4NkOPzh2zRkOo3hzq0hEt2xDrZGA96t4eVxauvHDAkGyfumLXOdzcQ25z0a/lNYkHlzfQ==" saltValue="f311acNQK/JhBqh04Q42GA==" spinCount="100000" sheet="1" objects="1" scenarios="1" formatColumns="0"/>
  <pageMargins left="0.70866141732283472" right="0.31496062992125984"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1"/>
  <sheetViews>
    <sheetView view="pageBreakPreview" zoomScaleNormal="100" zoomScaleSheetLayoutView="100" workbookViewId="0">
      <selection activeCell="S29" sqref="S29"/>
    </sheetView>
  </sheetViews>
  <sheetFormatPr defaultRowHeight="15"/>
  <cols>
    <col min="6" max="6" width="22.140625" customWidth="1"/>
    <col min="7" max="7" width="15.42578125" bestFit="1" customWidth="1"/>
  </cols>
  <sheetData>
    <row r="1" spans="1:8" ht="15.75">
      <c r="A1" s="1347" t="s">
        <v>461</v>
      </c>
      <c r="B1" s="1347"/>
      <c r="C1" s="1347"/>
      <c r="D1" s="1347"/>
      <c r="E1" s="1347"/>
      <c r="F1" s="1347"/>
      <c r="G1" s="1347"/>
    </row>
    <row r="2" spans="1:8">
      <c r="C2" s="1348" t="s">
        <v>472</v>
      </c>
      <c r="D2" s="1348"/>
      <c r="E2" s="1348"/>
      <c r="F2" s="1348"/>
    </row>
    <row r="5" spans="1:8" ht="15.75">
      <c r="B5" s="3"/>
      <c r="C5" s="3"/>
      <c r="D5" s="3"/>
      <c r="E5" s="3"/>
      <c r="F5" s="3"/>
      <c r="G5" s="4"/>
      <c r="H5" s="3"/>
    </row>
    <row r="6" spans="1:8" ht="15.75">
      <c r="B6" s="3"/>
      <c r="C6" s="3"/>
      <c r="D6" s="3"/>
      <c r="E6" s="3"/>
      <c r="F6" s="3"/>
      <c r="G6" s="4"/>
      <c r="H6" s="3"/>
    </row>
    <row r="7" spans="1:8" ht="15.75">
      <c r="B7" s="3"/>
      <c r="C7" s="4" t="s">
        <v>77</v>
      </c>
      <c r="D7" s="4"/>
      <c r="E7" s="4"/>
      <c r="F7" s="3"/>
      <c r="G7" s="4"/>
      <c r="H7" s="3"/>
    </row>
    <row r="8" spans="1:8" ht="16.5" thickBot="1">
      <c r="B8" s="6"/>
      <c r="C8" s="6"/>
      <c r="D8" s="6"/>
      <c r="E8" s="6"/>
      <c r="F8" s="6"/>
      <c r="G8" s="7"/>
      <c r="H8" s="3"/>
    </row>
    <row r="9" spans="1:8" ht="15.75">
      <c r="B9" s="3"/>
      <c r="C9" s="3"/>
      <c r="D9" s="3"/>
      <c r="E9" s="3"/>
      <c r="F9" s="3"/>
      <c r="G9" s="4"/>
      <c r="H9" s="3"/>
    </row>
    <row r="10" spans="1:8" ht="15.75">
      <c r="B10" s="14"/>
      <c r="C10" s="4"/>
      <c r="D10" s="4"/>
      <c r="E10" s="4"/>
      <c r="F10" s="4"/>
      <c r="G10" s="4"/>
      <c r="H10" s="3"/>
    </row>
    <row r="11" spans="1:8" ht="15.75">
      <c r="B11" s="14" t="s">
        <v>59</v>
      </c>
      <c r="C11" s="4" t="s">
        <v>472</v>
      </c>
      <c r="D11" s="4"/>
      <c r="E11" s="4"/>
      <c r="F11" s="4"/>
      <c r="G11" s="9">
        <f>'Predračun - SIGNALIZACIJA'!G70</f>
        <v>0</v>
      </c>
      <c r="H11" s="3"/>
    </row>
    <row r="12" spans="1:8" ht="15.75">
      <c r="B12" s="14"/>
      <c r="C12" s="4"/>
      <c r="D12" s="4"/>
      <c r="E12" s="4"/>
      <c r="F12" s="4"/>
      <c r="G12" s="9"/>
      <c r="H12" s="3"/>
    </row>
    <row r="13" spans="1:8" ht="15.75">
      <c r="B13" s="14" t="s">
        <v>442</v>
      </c>
      <c r="C13" s="4" t="s">
        <v>443</v>
      </c>
      <c r="D13" s="4"/>
      <c r="E13" s="4"/>
      <c r="F13" s="4"/>
      <c r="G13" s="9">
        <f>G11*0.05</f>
        <v>0</v>
      </c>
      <c r="H13" s="3"/>
    </row>
    <row r="14" spans="1:8" ht="16.5" thickBot="1">
      <c r="B14" s="6"/>
      <c r="C14" s="6"/>
      <c r="D14" s="6"/>
      <c r="E14" s="6"/>
      <c r="F14" s="6"/>
      <c r="G14" s="7"/>
      <c r="H14" s="3"/>
    </row>
    <row r="15" spans="1:8" ht="15.75">
      <c r="B15" s="3"/>
      <c r="C15" s="3"/>
      <c r="D15" s="3"/>
      <c r="E15" s="3"/>
      <c r="F15" s="3"/>
      <c r="G15" s="4"/>
      <c r="H15" s="3"/>
    </row>
    <row r="16" spans="1:8" ht="15.75">
      <c r="B16" s="3"/>
      <c r="C16" s="3"/>
      <c r="D16" s="3"/>
      <c r="E16" s="3"/>
      <c r="F16" s="3"/>
      <c r="G16" s="4"/>
      <c r="H16" s="3"/>
    </row>
    <row r="17" spans="2:8" ht="15.75">
      <c r="B17" s="3"/>
      <c r="C17" s="4" t="s">
        <v>28</v>
      </c>
      <c r="D17" s="4"/>
      <c r="E17" s="4" t="s">
        <v>79</v>
      </c>
      <c r="F17" s="3"/>
      <c r="G17" s="9">
        <f>SUM(G10:G16)</f>
        <v>0</v>
      </c>
      <c r="H17" s="3"/>
    </row>
    <row r="19" spans="2:8">
      <c r="B19" s="12"/>
      <c r="C19" s="12"/>
      <c r="D19" s="12"/>
      <c r="E19" s="12"/>
      <c r="F19" s="12"/>
      <c r="G19" s="12"/>
    </row>
    <row r="21" spans="2:8" ht="18.75">
      <c r="C21" s="5"/>
      <c r="D21" s="10"/>
      <c r="E21" s="10"/>
      <c r="F21" s="10"/>
      <c r="G21" s="11"/>
    </row>
  </sheetData>
  <sheetProtection algorithmName="SHA-512" hashValue="i+FkRBv2kpIUqS7peJTfogEM+C26lYTAM5hPUpAdQHnkRKMoDRD2nvdzqNknTdf6UaVBi0KLRUWgewBvcvmvKg==" saltValue="peffASSGMr9SMQ/4txmxoQ==" spinCount="100000" sheet="1" objects="1" scenarios="1" formatColumns="0"/>
  <mergeCells count="2">
    <mergeCell ref="A1:G1"/>
    <mergeCell ref="C2:F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068"/>
  <sheetViews>
    <sheetView view="pageBreakPreview" zoomScale="115" zoomScaleNormal="100" zoomScaleSheetLayoutView="115" workbookViewId="0"/>
  </sheetViews>
  <sheetFormatPr defaultRowHeight="14.25"/>
  <cols>
    <col min="1" max="1" width="4.85546875" style="555" customWidth="1"/>
    <col min="2" max="2" width="49.7109375" style="532" customWidth="1"/>
    <col min="3" max="3" width="0.28515625" style="532" customWidth="1"/>
    <col min="4" max="4" width="6.7109375" style="533" customWidth="1"/>
    <col min="5" max="5" width="9.140625" style="534"/>
    <col min="6" max="6" width="10.140625" style="522" bestFit="1" customWidth="1"/>
    <col min="7" max="7" width="11.28515625" style="548" bestFit="1" customWidth="1"/>
    <col min="8" max="16384" width="9.140625" style="521"/>
  </cols>
  <sheetData>
    <row r="1" spans="1:7" ht="15.75">
      <c r="A1" s="528" t="s">
        <v>461</v>
      </c>
      <c r="B1" s="528"/>
      <c r="C1" s="528"/>
      <c r="D1" s="528"/>
      <c r="E1" s="528"/>
      <c r="F1" s="527"/>
      <c r="G1" s="528"/>
    </row>
    <row r="2" spans="1:7" ht="15">
      <c r="A2" s="530"/>
      <c r="B2" s="530" t="s">
        <v>473</v>
      </c>
      <c r="C2" s="736"/>
      <c r="D2" s="737"/>
      <c r="E2" s="738"/>
    </row>
    <row r="3" spans="1:7" ht="15">
      <c r="A3" s="530"/>
      <c r="B3" s="530"/>
      <c r="C3" s="736"/>
      <c r="D3" s="737"/>
      <c r="E3" s="738"/>
    </row>
    <row r="4" spans="1:7">
      <c r="A4" s="535"/>
      <c r="B4" s="536"/>
      <c r="C4" s="536"/>
      <c r="D4" s="537"/>
      <c r="E4" s="538"/>
      <c r="F4" s="523"/>
      <c r="G4" s="556"/>
    </row>
    <row r="5" spans="1:7" ht="15">
      <c r="A5" s="539" t="s">
        <v>36</v>
      </c>
      <c r="B5" s="540" t="s">
        <v>37</v>
      </c>
      <c r="C5" s="536"/>
      <c r="D5" s="537"/>
      <c r="E5" s="538"/>
      <c r="F5" s="523"/>
      <c r="G5" s="556"/>
    </row>
    <row r="6" spans="1:7" ht="15">
      <c r="A6" s="539"/>
      <c r="B6" s="540"/>
      <c r="C6" s="536"/>
      <c r="D6" s="537"/>
      <c r="E6" s="538"/>
      <c r="F6" s="523"/>
      <c r="G6" s="556"/>
    </row>
    <row r="7" spans="1:7" ht="15">
      <c r="A7" s="539"/>
      <c r="B7" s="540"/>
      <c r="C7" s="536"/>
      <c r="D7" s="537"/>
      <c r="E7" s="538"/>
      <c r="F7" s="523"/>
      <c r="G7" s="556"/>
    </row>
    <row r="8" spans="1:7">
      <c r="A8" s="542" t="s">
        <v>2</v>
      </c>
      <c r="B8" s="543" t="s">
        <v>3</v>
      </c>
      <c r="C8" s="543"/>
      <c r="D8" s="537" t="s">
        <v>4</v>
      </c>
      <c r="E8" s="544" t="s">
        <v>5</v>
      </c>
      <c r="F8" s="524" t="s">
        <v>6</v>
      </c>
      <c r="G8" s="557" t="s">
        <v>7</v>
      </c>
    </row>
    <row r="9" spans="1:7">
      <c r="A9" s="739"/>
      <c r="B9" s="537"/>
      <c r="C9" s="537"/>
      <c r="D9" s="537"/>
      <c r="E9" s="740"/>
      <c r="F9" s="727"/>
      <c r="G9" s="765"/>
    </row>
    <row r="10" spans="1:7">
      <c r="A10" s="741" t="s">
        <v>38</v>
      </c>
      <c r="B10" s="742" t="s">
        <v>237</v>
      </c>
      <c r="C10" s="536"/>
      <c r="D10" s="537"/>
      <c r="E10" s="538"/>
      <c r="F10" s="523"/>
      <c r="G10" s="765"/>
    </row>
    <row r="11" spans="1:7">
      <c r="A11" s="535"/>
      <c r="B11" s="742" t="s">
        <v>186</v>
      </c>
      <c r="C11" s="536"/>
      <c r="D11" s="743"/>
      <c r="G11" s="532"/>
    </row>
    <row r="12" spans="1:7">
      <c r="A12" s="535"/>
      <c r="B12" s="742" t="s">
        <v>109</v>
      </c>
      <c r="C12" s="536"/>
      <c r="D12" s="537" t="s">
        <v>23</v>
      </c>
      <c r="E12" s="740">
        <v>0</v>
      </c>
      <c r="F12" s="727"/>
      <c r="G12" s="765">
        <f>E12*F12</f>
        <v>0</v>
      </c>
    </row>
    <row r="13" spans="1:7">
      <c r="A13" s="535"/>
      <c r="B13" s="536"/>
      <c r="C13" s="536"/>
      <c r="D13" s="537"/>
      <c r="E13" s="538"/>
      <c r="F13" s="727"/>
      <c r="G13" s="765"/>
    </row>
    <row r="14" spans="1:7">
      <c r="A14" s="741" t="s">
        <v>39</v>
      </c>
      <c r="B14" s="742" t="s">
        <v>110</v>
      </c>
      <c r="C14" s="742"/>
      <c r="D14" s="537"/>
      <c r="E14" s="538"/>
      <c r="F14" s="727"/>
      <c r="G14" s="765"/>
    </row>
    <row r="15" spans="1:7">
      <c r="A15" s="535"/>
      <c r="B15" s="742" t="s">
        <v>111</v>
      </c>
      <c r="C15" s="536"/>
      <c r="D15" s="537"/>
      <c r="E15" s="740"/>
      <c r="F15" s="727"/>
      <c r="G15" s="765"/>
    </row>
    <row r="16" spans="1:7">
      <c r="A16" s="535"/>
      <c r="B16" s="742" t="s">
        <v>187</v>
      </c>
      <c r="C16" s="536"/>
      <c r="D16" s="537"/>
      <c r="E16" s="740"/>
      <c r="F16" s="727"/>
      <c r="G16" s="765"/>
    </row>
    <row r="17" spans="1:7" ht="15">
      <c r="A17" s="535"/>
      <c r="B17" s="742" t="s">
        <v>112</v>
      </c>
      <c r="C17" s="536"/>
      <c r="D17" s="537"/>
      <c r="E17" s="740"/>
      <c r="F17" s="727"/>
      <c r="G17" s="765"/>
    </row>
    <row r="18" spans="1:7" ht="15">
      <c r="A18" s="535"/>
      <c r="B18" s="742" t="s">
        <v>113</v>
      </c>
      <c r="C18" s="536"/>
      <c r="D18" s="537" t="s">
        <v>23</v>
      </c>
      <c r="E18" s="740">
        <v>0</v>
      </c>
      <c r="F18" s="727"/>
      <c r="G18" s="765">
        <f t="shared" ref="G18" si="0">E18*F18</f>
        <v>0</v>
      </c>
    </row>
    <row r="19" spans="1:7">
      <c r="A19" s="535"/>
      <c r="B19" s="742"/>
      <c r="C19" s="536"/>
      <c r="D19" s="537"/>
      <c r="E19" s="740"/>
      <c r="F19" s="727"/>
      <c r="G19" s="765"/>
    </row>
    <row r="20" spans="1:7">
      <c r="A20" s="535" t="s">
        <v>40</v>
      </c>
      <c r="B20" s="742" t="s">
        <v>114</v>
      </c>
      <c r="C20" s="536"/>
      <c r="D20" s="537"/>
      <c r="E20" s="740"/>
      <c r="F20" s="727"/>
      <c r="G20" s="765"/>
    </row>
    <row r="21" spans="1:7">
      <c r="A21" s="535"/>
      <c r="B21" s="742" t="s">
        <v>214</v>
      </c>
      <c r="C21" s="536"/>
      <c r="D21" s="537" t="s">
        <v>15</v>
      </c>
      <c r="E21" s="740">
        <v>0</v>
      </c>
      <c r="F21" s="727"/>
      <c r="G21" s="765">
        <f>E21*F21</f>
        <v>0</v>
      </c>
    </row>
    <row r="22" spans="1:7">
      <c r="A22" s="535"/>
      <c r="B22" s="742"/>
      <c r="C22" s="536"/>
      <c r="D22" s="537"/>
      <c r="E22" s="740"/>
      <c r="F22" s="727"/>
      <c r="G22" s="765"/>
    </row>
    <row r="23" spans="1:7">
      <c r="A23" s="741" t="s">
        <v>41</v>
      </c>
      <c r="B23" s="742" t="s">
        <v>115</v>
      </c>
      <c r="C23" s="536"/>
      <c r="D23" s="537"/>
      <c r="E23" s="740"/>
      <c r="F23" s="727"/>
      <c r="G23" s="765"/>
    </row>
    <row r="24" spans="1:7">
      <c r="A24" s="535"/>
      <c r="B24" s="742" t="s">
        <v>188</v>
      </c>
      <c r="C24" s="536"/>
      <c r="D24" s="537" t="s">
        <v>15</v>
      </c>
      <c r="E24" s="740">
        <v>0</v>
      </c>
      <c r="F24" s="727"/>
      <c r="G24" s="765">
        <f t="shared" ref="G24:G27" si="1">E24*F24</f>
        <v>0</v>
      </c>
    </row>
    <row r="25" spans="1:7">
      <c r="A25" s="535"/>
      <c r="B25" s="742"/>
      <c r="C25" s="536"/>
      <c r="D25" s="537"/>
      <c r="E25" s="740"/>
      <c r="F25" s="727"/>
      <c r="G25" s="765"/>
    </row>
    <row r="26" spans="1:7">
      <c r="A26" s="535" t="s">
        <v>42</v>
      </c>
      <c r="B26" s="742" t="s">
        <v>116</v>
      </c>
      <c r="C26" s="536"/>
      <c r="D26" s="537"/>
      <c r="E26" s="740"/>
      <c r="F26" s="727"/>
      <c r="G26" s="765"/>
    </row>
    <row r="27" spans="1:7">
      <c r="A27" s="535"/>
      <c r="B27" s="742" t="s">
        <v>189</v>
      </c>
      <c r="C27" s="536"/>
      <c r="D27" s="537" t="s">
        <v>15</v>
      </c>
      <c r="E27" s="740">
        <v>0</v>
      </c>
      <c r="F27" s="727"/>
      <c r="G27" s="765">
        <f t="shared" si="1"/>
        <v>0</v>
      </c>
    </row>
    <row r="28" spans="1:7">
      <c r="A28" s="535"/>
      <c r="B28" s="742"/>
      <c r="C28" s="536"/>
      <c r="D28" s="537"/>
      <c r="E28" s="740"/>
      <c r="F28" s="727"/>
      <c r="G28" s="765"/>
    </row>
    <row r="29" spans="1:7">
      <c r="A29" s="741" t="s">
        <v>43</v>
      </c>
      <c r="B29" s="742" t="s">
        <v>191</v>
      </c>
      <c r="C29" s="536"/>
      <c r="D29" s="537" t="s">
        <v>9</v>
      </c>
      <c r="E29" s="740">
        <v>0</v>
      </c>
      <c r="F29" s="727"/>
      <c r="G29" s="765">
        <f>E29*F29</f>
        <v>0</v>
      </c>
    </row>
    <row r="30" spans="1:7">
      <c r="A30" s="535"/>
      <c r="B30" s="536"/>
      <c r="C30" s="536"/>
      <c r="D30" s="537"/>
      <c r="E30" s="740"/>
      <c r="F30" s="727"/>
      <c r="G30" s="765"/>
    </row>
    <row r="31" spans="1:7">
      <c r="A31" s="535" t="s">
        <v>44</v>
      </c>
      <c r="B31" s="536" t="s">
        <v>448</v>
      </c>
      <c r="C31" s="536"/>
      <c r="D31" s="537"/>
      <c r="E31" s="740"/>
      <c r="F31" s="727"/>
      <c r="G31" s="765"/>
    </row>
    <row r="32" spans="1:7">
      <c r="A32" s="535"/>
      <c r="B32" s="536" t="s">
        <v>238</v>
      </c>
      <c r="C32" s="536"/>
      <c r="D32" s="537"/>
      <c r="E32" s="740"/>
      <c r="F32" s="727"/>
      <c r="G32" s="765"/>
    </row>
    <row r="33" spans="1:7">
      <c r="A33" s="535"/>
      <c r="B33" s="536" t="s">
        <v>239</v>
      </c>
      <c r="C33" s="536"/>
      <c r="D33" s="537" t="s">
        <v>15</v>
      </c>
      <c r="E33" s="740">
        <v>0</v>
      </c>
      <c r="F33" s="727"/>
      <c r="G33" s="765">
        <f>E33*F33</f>
        <v>0</v>
      </c>
    </row>
    <row r="34" spans="1:7">
      <c r="A34" s="535"/>
      <c r="B34" s="536"/>
      <c r="C34" s="536"/>
      <c r="D34" s="537"/>
      <c r="E34" s="740"/>
      <c r="F34" s="727"/>
      <c r="G34" s="765"/>
    </row>
    <row r="35" spans="1:7">
      <c r="A35" s="535" t="s">
        <v>45</v>
      </c>
      <c r="B35" s="536" t="s">
        <v>449</v>
      </c>
      <c r="C35" s="536"/>
      <c r="D35" s="537"/>
      <c r="E35" s="740"/>
      <c r="F35" s="727"/>
      <c r="G35" s="765"/>
    </row>
    <row r="36" spans="1:7">
      <c r="A36" s="535"/>
      <c r="B36" s="536" t="s">
        <v>190</v>
      </c>
      <c r="C36" s="536"/>
      <c r="D36" s="537" t="s">
        <v>15</v>
      </c>
      <c r="E36" s="740">
        <v>0</v>
      </c>
      <c r="F36" s="727"/>
      <c r="G36" s="765">
        <f>E36*F36</f>
        <v>0</v>
      </c>
    </row>
    <row r="37" spans="1:7">
      <c r="A37" s="535"/>
      <c r="B37" s="536"/>
      <c r="C37" s="536"/>
      <c r="D37" s="537"/>
      <c r="E37" s="740"/>
      <c r="F37" s="727"/>
      <c r="G37" s="765"/>
    </row>
    <row r="38" spans="1:7">
      <c r="A38" s="535" t="s">
        <v>46</v>
      </c>
      <c r="B38" s="536" t="s">
        <v>240</v>
      </c>
      <c r="C38" s="536"/>
      <c r="D38" s="532"/>
      <c r="E38" s="532"/>
      <c r="G38" s="532"/>
    </row>
    <row r="39" spans="1:7">
      <c r="A39" s="535"/>
      <c r="B39" s="536" t="s">
        <v>241</v>
      </c>
      <c r="C39" s="536"/>
      <c r="D39" s="537"/>
      <c r="E39" s="740"/>
      <c r="F39" s="727"/>
      <c r="G39" s="765"/>
    </row>
    <row r="40" spans="1:7">
      <c r="A40" s="535"/>
      <c r="B40" s="536" t="s">
        <v>242</v>
      </c>
      <c r="C40" s="536"/>
      <c r="D40" s="537"/>
      <c r="E40" s="740"/>
      <c r="F40" s="727"/>
      <c r="G40" s="765"/>
    </row>
    <row r="41" spans="1:7">
      <c r="A41" s="535"/>
      <c r="B41" s="536" t="s">
        <v>243</v>
      </c>
      <c r="C41" s="536"/>
      <c r="D41" s="537" t="s">
        <v>15</v>
      </c>
      <c r="E41" s="740">
        <v>110</v>
      </c>
      <c r="F41" s="727"/>
      <c r="G41" s="765">
        <f>E41*F41</f>
        <v>0</v>
      </c>
    </row>
    <row r="42" spans="1:7">
      <c r="A42" s="535"/>
      <c r="B42" s="536"/>
      <c r="C42" s="536"/>
      <c r="D42" s="537"/>
      <c r="E42" s="740"/>
      <c r="F42" s="727"/>
      <c r="G42" s="765"/>
    </row>
    <row r="43" spans="1:7">
      <c r="A43" s="535" t="s">
        <v>117</v>
      </c>
      <c r="B43" s="536" t="s">
        <v>244</v>
      </c>
      <c r="C43" s="536"/>
      <c r="D43" s="537"/>
      <c r="E43" s="740"/>
      <c r="F43" s="727"/>
      <c r="G43" s="765"/>
    </row>
    <row r="44" spans="1:7">
      <c r="A44" s="535"/>
      <c r="B44" s="536" t="s">
        <v>245</v>
      </c>
      <c r="C44" s="536"/>
      <c r="D44" s="537"/>
      <c r="E44" s="740"/>
      <c r="F44" s="727"/>
      <c r="G44" s="765"/>
    </row>
    <row r="45" spans="1:7">
      <c r="A45" s="535"/>
      <c r="B45" s="536" t="s">
        <v>246</v>
      </c>
      <c r="C45" s="536"/>
      <c r="D45" s="537" t="s">
        <v>15</v>
      </c>
      <c r="E45" s="740">
        <v>56</v>
      </c>
      <c r="F45" s="727"/>
      <c r="G45" s="765">
        <f t="shared" ref="G45" si="2">E45*F45</f>
        <v>0</v>
      </c>
    </row>
    <row r="46" spans="1:7">
      <c r="A46" s="535"/>
      <c r="B46" s="536"/>
      <c r="C46" s="536"/>
      <c r="D46" s="532"/>
      <c r="E46" s="740"/>
      <c r="F46" s="727"/>
      <c r="G46" s="765"/>
    </row>
    <row r="47" spans="1:7">
      <c r="A47" s="535" t="s">
        <v>90</v>
      </c>
      <c r="B47" s="742" t="s">
        <v>192</v>
      </c>
      <c r="C47" s="536"/>
      <c r="D47" s="537"/>
      <c r="E47" s="740"/>
      <c r="F47" s="727"/>
      <c r="G47" s="765"/>
    </row>
    <row r="48" spans="1:7">
      <c r="A48" s="744"/>
      <c r="B48" s="536" t="s">
        <v>247</v>
      </c>
      <c r="C48" s="536"/>
      <c r="D48" s="537" t="s">
        <v>9</v>
      </c>
      <c r="E48" s="740">
        <v>0</v>
      </c>
      <c r="F48" s="727"/>
      <c r="G48" s="765">
        <f t="shared" ref="G48:G52" si="3">E48*F48</f>
        <v>0</v>
      </c>
    </row>
    <row r="49" spans="1:7">
      <c r="A49" s="535"/>
      <c r="B49" s="536"/>
      <c r="C49" s="536"/>
      <c r="D49" s="537"/>
      <c r="G49" s="765"/>
    </row>
    <row r="50" spans="1:7">
      <c r="A50" s="535" t="s">
        <v>91</v>
      </c>
      <c r="B50" s="536" t="s">
        <v>118</v>
      </c>
      <c r="C50" s="536"/>
      <c r="D50" s="537"/>
      <c r="E50" s="740"/>
      <c r="F50" s="727"/>
      <c r="G50" s="765"/>
    </row>
    <row r="51" spans="1:7">
      <c r="A51" s="535"/>
      <c r="B51" s="536" t="s">
        <v>92</v>
      </c>
      <c r="C51" s="536"/>
      <c r="D51" s="537"/>
      <c r="E51" s="740"/>
      <c r="F51" s="727"/>
      <c r="G51" s="765"/>
    </row>
    <row r="52" spans="1:7">
      <c r="A52" s="535"/>
      <c r="B52" s="536" t="s">
        <v>93</v>
      </c>
      <c r="C52" s="536"/>
      <c r="D52" s="537" t="s">
        <v>9</v>
      </c>
      <c r="E52" s="740">
        <v>0</v>
      </c>
      <c r="F52" s="727"/>
      <c r="G52" s="765">
        <f t="shared" si="3"/>
        <v>0</v>
      </c>
    </row>
    <row r="53" spans="1:7">
      <c r="A53" s="542" t="s">
        <v>2</v>
      </c>
      <c r="B53" s="543" t="s">
        <v>3</v>
      </c>
      <c r="C53" s="543"/>
      <c r="D53" s="537" t="s">
        <v>4</v>
      </c>
      <c r="E53" s="544" t="s">
        <v>5</v>
      </c>
      <c r="F53" s="524" t="s">
        <v>6</v>
      </c>
      <c r="G53" s="557" t="s">
        <v>7</v>
      </c>
    </row>
    <row r="54" spans="1:7">
      <c r="A54" s="535"/>
      <c r="B54" s="536"/>
      <c r="C54" s="536"/>
      <c r="D54" s="537"/>
      <c r="E54" s="740"/>
      <c r="F54" s="727"/>
      <c r="G54" s="765"/>
    </row>
    <row r="55" spans="1:7" ht="15">
      <c r="A55" s="741" t="s">
        <v>94</v>
      </c>
      <c r="B55" s="742" t="s">
        <v>95</v>
      </c>
      <c r="C55" s="536"/>
      <c r="D55" s="537"/>
      <c r="E55" s="538"/>
      <c r="F55" s="523"/>
      <c r="G55" s="766"/>
    </row>
    <row r="56" spans="1:7" ht="15">
      <c r="A56" s="741"/>
      <c r="B56" s="742" t="s">
        <v>96</v>
      </c>
      <c r="C56" s="536"/>
      <c r="D56" s="537"/>
      <c r="E56" s="538"/>
      <c r="F56" s="523"/>
      <c r="G56" s="766"/>
    </row>
    <row r="57" spans="1:7">
      <c r="A57" s="741"/>
      <c r="B57" s="742" t="s">
        <v>97</v>
      </c>
      <c r="C57" s="536"/>
      <c r="D57" s="537" t="s">
        <v>9</v>
      </c>
      <c r="E57" s="538">
        <v>0</v>
      </c>
      <c r="F57" s="523"/>
      <c r="G57" s="556">
        <f>E57*F57</f>
        <v>0</v>
      </c>
    </row>
    <row r="59" spans="1:7">
      <c r="A59" s="741" t="s">
        <v>176</v>
      </c>
      <c r="B59" s="742" t="s">
        <v>248</v>
      </c>
      <c r="C59" s="536"/>
      <c r="D59" s="537"/>
      <c r="E59" s="538"/>
      <c r="F59" s="523"/>
      <c r="G59" s="556"/>
    </row>
    <row r="60" spans="1:7">
      <c r="A60" s="741"/>
      <c r="B60" s="742" t="s">
        <v>98</v>
      </c>
      <c r="C60" s="536"/>
      <c r="D60" s="537" t="s">
        <v>9</v>
      </c>
      <c r="E60" s="538">
        <v>0</v>
      </c>
      <c r="F60" s="523"/>
      <c r="G60" s="556">
        <f>E60*F60</f>
        <v>0</v>
      </c>
    </row>
    <row r="61" spans="1:7">
      <c r="A61" s="741"/>
      <c r="B61" s="742"/>
      <c r="C61" s="536"/>
      <c r="D61" s="537"/>
      <c r="E61" s="538"/>
      <c r="F61" s="523"/>
      <c r="G61" s="556"/>
    </row>
    <row r="62" spans="1:7">
      <c r="A62" s="741" t="s">
        <v>193</v>
      </c>
      <c r="B62" s="742" t="s">
        <v>249</v>
      </c>
      <c r="C62" s="536"/>
      <c r="D62" s="537" t="s">
        <v>9</v>
      </c>
      <c r="E62" s="538">
        <v>25</v>
      </c>
      <c r="F62" s="523"/>
      <c r="G62" s="767">
        <f>E62*F62</f>
        <v>0</v>
      </c>
    </row>
    <row r="63" spans="1:7" ht="15">
      <c r="A63" s="741"/>
      <c r="B63" s="742"/>
      <c r="C63" s="536"/>
      <c r="D63" s="537"/>
      <c r="E63" s="538"/>
      <c r="F63" s="523"/>
      <c r="G63" s="766"/>
    </row>
    <row r="64" spans="1:7" ht="15">
      <c r="A64" s="741"/>
      <c r="B64" s="742"/>
      <c r="C64" s="536"/>
      <c r="D64" s="537"/>
      <c r="E64" s="538"/>
      <c r="F64" s="523"/>
      <c r="G64" s="766"/>
    </row>
    <row r="65" spans="1:7" ht="15">
      <c r="A65" s="741"/>
      <c r="B65" s="742" t="s">
        <v>28</v>
      </c>
      <c r="C65" s="536"/>
      <c r="D65" s="537"/>
      <c r="E65" s="538"/>
      <c r="F65" s="523"/>
      <c r="G65" s="766">
        <f>SUM(G12:G64)</f>
        <v>0</v>
      </c>
    </row>
    <row r="66" spans="1:7" ht="15">
      <c r="A66" s="741"/>
      <c r="B66" s="742"/>
      <c r="C66" s="536"/>
      <c r="D66" s="537"/>
      <c r="E66" s="538"/>
      <c r="F66" s="523"/>
      <c r="G66" s="766"/>
    </row>
    <row r="67" spans="1:7" ht="15">
      <c r="A67" s="741"/>
      <c r="B67" s="742"/>
      <c r="C67" s="536"/>
      <c r="D67" s="537"/>
      <c r="E67" s="538"/>
      <c r="F67" s="523"/>
      <c r="G67" s="766"/>
    </row>
    <row r="68" spans="1:7" ht="15">
      <c r="A68" s="741"/>
      <c r="B68" s="742"/>
      <c r="C68" s="536"/>
      <c r="D68" s="537"/>
      <c r="E68" s="538"/>
      <c r="F68" s="523"/>
      <c r="G68" s="766"/>
    </row>
    <row r="69" spans="1:7" ht="15">
      <c r="A69" s="741"/>
      <c r="B69" s="742"/>
      <c r="C69" s="536"/>
      <c r="D69" s="537"/>
      <c r="E69" s="538"/>
      <c r="F69" s="523"/>
      <c r="G69" s="766"/>
    </row>
    <row r="70" spans="1:7" ht="15">
      <c r="A70" s="741"/>
      <c r="B70" s="742"/>
      <c r="C70" s="536"/>
      <c r="D70" s="537"/>
      <c r="E70" s="538"/>
      <c r="F70" s="523"/>
      <c r="G70" s="766"/>
    </row>
    <row r="71" spans="1:7" ht="15">
      <c r="A71" s="741"/>
      <c r="B71" s="742"/>
      <c r="C71" s="536"/>
      <c r="D71" s="537"/>
      <c r="E71" s="538"/>
      <c r="F71" s="523"/>
      <c r="G71" s="766"/>
    </row>
    <row r="72" spans="1:7" ht="15">
      <c r="A72" s="741"/>
      <c r="B72" s="742"/>
      <c r="C72" s="536"/>
      <c r="D72" s="537"/>
      <c r="E72" s="538"/>
      <c r="F72" s="523"/>
      <c r="G72" s="766"/>
    </row>
    <row r="73" spans="1:7" ht="15">
      <c r="A73" s="741"/>
      <c r="B73" s="742"/>
      <c r="C73" s="536"/>
      <c r="D73" s="537"/>
      <c r="E73" s="538"/>
      <c r="F73" s="523"/>
      <c r="G73" s="766"/>
    </row>
    <row r="74" spans="1:7" ht="15">
      <c r="A74" s="741"/>
      <c r="B74" s="742"/>
      <c r="C74" s="536"/>
      <c r="D74" s="537"/>
      <c r="E74" s="538"/>
      <c r="F74" s="523"/>
      <c r="G74" s="766"/>
    </row>
    <row r="75" spans="1:7" ht="15">
      <c r="A75" s="741"/>
      <c r="B75" s="742"/>
      <c r="C75" s="536"/>
      <c r="D75" s="537"/>
      <c r="E75" s="538"/>
      <c r="F75" s="523"/>
      <c r="G75" s="766"/>
    </row>
    <row r="76" spans="1:7" ht="15">
      <c r="A76" s="741"/>
      <c r="B76" s="742"/>
      <c r="C76" s="536"/>
      <c r="D76" s="537"/>
      <c r="E76" s="538"/>
      <c r="F76" s="523"/>
      <c r="G76" s="766"/>
    </row>
    <row r="77" spans="1:7" ht="15">
      <c r="A77" s="741"/>
      <c r="B77" s="742"/>
      <c r="C77" s="536"/>
      <c r="D77" s="537"/>
      <c r="E77" s="538"/>
      <c r="F77" s="523"/>
      <c r="G77" s="766"/>
    </row>
    <row r="78" spans="1:7" ht="15">
      <c r="A78" s="741"/>
      <c r="B78" s="742"/>
      <c r="C78" s="536"/>
      <c r="D78" s="537"/>
      <c r="E78" s="538"/>
      <c r="F78" s="523"/>
      <c r="G78" s="766"/>
    </row>
    <row r="79" spans="1:7" ht="15">
      <c r="A79" s="741"/>
      <c r="B79" s="742"/>
      <c r="C79" s="536"/>
      <c r="D79" s="537"/>
      <c r="E79" s="538"/>
      <c r="F79" s="523"/>
      <c r="G79" s="766"/>
    </row>
    <row r="80" spans="1:7" ht="15">
      <c r="A80" s="741"/>
      <c r="B80" s="742"/>
      <c r="C80" s="536"/>
      <c r="D80" s="537"/>
      <c r="E80" s="538"/>
      <c r="F80" s="523"/>
      <c r="G80" s="766"/>
    </row>
    <row r="81" spans="1:7" ht="15">
      <c r="A81" s="741"/>
      <c r="B81" s="742"/>
      <c r="C81" s="536"/>
      <c r="D81" s="537"/>
      <c r="E81" s="538"/>
      <c r="F81" s="523"/>
      <c r="G81" s="766"/>
    </row>
    <row r="82" spans="1:7" ht="15">
      <c r="A82" s="741"/>
      <c r="B82" s="742"/>
      <c r="C82" s="536"/>
      <c r="D82" s="537"/>
      <c r="E82" s="538"/>
      <c r="F82" s="523"/>
      <c r="G82" s="766"/>
    </row>
    <row r="83" spans="1:7" ht="15">
      <c r="A83" s="741"/>
      <c r="B83" s="742"/>
      <c r="C83" s="536"/>
      <c r="D83" s="537"/>
      <c r="E83" s="538"/>
      <c r="F83" s="523"/>
      <c r="G83" s="766"/>
    </row>
    <row r="84" spans="1:7" ht="15">
      <c r="A84" s="741"/>
      <c r="B84" s="742"/>
      <c r="C84" s="536"/>
      <c r="D84" s="537"/>
      <c r="E84" s="538"/>
      <c r="F84" s="523"/>
      <c r="G84" s="766"/>
    </row>
    <row r="85" spans="1:7" ht="15">
      <c r="A85" s="741"/>
      <c r="B85" s="742"/>
      <c r="C85" s="536"/>
      <c r="D85" s="537"/>
      <c r="E85" s="538"/>
      <c r="F85" s="523"/>
      <c r="G85" s="766"/>
    </row>
    <row r="86" spans="1:7" ht="15">
      <c r="A86" s="741"/>
      <c r="B86" s="742"/>
      <c r="C86" s="536"/>
      <c r="D86" s="537"/>
      <c r="E86" s="538"/>
      <c r="F86" s="523"/>
      <c r="G86" s="766"/>
    </row>
    <row r="87" spans="1:7" ht="15">
      <c r="A87" s="741"/>
      <c r="B87" s="742"/>
      <c r="C87" s="536"/>
      <c r="D87" s="537"/>
      <c r="E87" s="538"/>
      <c r="F87" s="523"/>
      <c r="G87" s="766"/>
    </row>
    <row r="88" spans="1:7" ht="15">
      <c r="A88" s="741"/>
      <c r="B88" s="742"/>
      <c r="C88" s="536"/>
      <c r="D88" s="537"/>
      <c r="E88" s="538"/>
      <c r="F88" s="523"/>
      <c r="G88" s="766"/>
    </row>
    <row r="89" spans="1:7" ht="15">
      <c r="A89" s="741"/>
      <c r="B89" s="742"/>
      <c r="C89" s="536"/>
      <c r="D89" s="537"/>
      <c r="E89" s="538"/>
      <c r="F89" s="523"/>
      <c r="G89" s="766"/>
    </row>
    <row r="90" spans="1:7" ht="15">
      <c r="A90" s="741"/>
      <c r="B90" s="742"/>
      <c r="C90" s="536"/>
      <c r="D90" s="537"/>
      <c r="E90" s="538"/>
      <c r="F90" s="523"/>
      <c r="G90" s="766"/>
    </row>
    <row r="91" spans="1:7" ht="15">
      <c r="A91" s="741"/>
      <c r="B91" s="742"/>
      <c r="C91" s="536"/>
      <c r="D91" s="537"/>
      <c r="E91" s="538"/>
      <c r="F91" s="523"/>
      <c r="G91" s="766"/>
    </row>
    <row r="92" spans="1:7" ht="15">
      <c r="A92" s="741"/>
      <c r="B92" s="742"/>
      <c r="C92" s="536"/>
      <c r="D92" s="537"/>
      <c r="E92" s="538"/>
      <c r="F92" s="523"/>
      <c r="G92" s="766"/>
    </row>
    <row r="93" spans="1:7" ht="15">
      <c r="A93" s="741"/>
      <c r="B93" s="742"/>
      <c r="C93" s="536"/>
      <c r="D93" s="537"/>
      <c r="E93" s="538"/>
      <c r="F93" s="523"/>
      <c r="G93" s="766"/>
    </row>
    <row r="94" spans="1:7" ht="15">
      <c r="A94" s="741"/>
      <c r="B94" s="742"/>
      <c r="C94" s="536"/>
      <c r="D94" s="537"/>
      <c r="E94" s="538"/>
      <c r="F94" s="523"/>
      <c r="G94" s="766"/>
    </row>
    <row r="95" spans="1:7" ht="15">
      <c r="A95" s="741"/>
      <c r="B95" s="742"/>
      <c r="C95" s="536"/>
      <c r="D95" s="537"/>
      <c r="E95" s="538"/>
      <c r="F95" s="523"/>
      <c r="G95" s="766"/>
    </row>
    <row r="96" spans="1:7" ht="15">
      <c r="A96" s="741"/>
      <c r="B96" s="742"/>
      <c r="C96" s="536"/>
      <c r="D96" s="537"/>
      <c r="E96" s="538"/>
      <c r="F96" s="523"/>
      <c r="G96" s="766"/>
    </row>
    <row r="97" spans="1:7" ht="15">
      <c r="A97" s="741"/>
      <c r="B97" s="742"/>
      <c r="C97" s="536"/>
      <c r="D97" s="537"/>
      <c r="E97" s="538"/>
      <c r="F97" s="523"/>
      <c r="G97" s="766"/>
    </row>
    <row r="98" spans="1:7" ht="15">
      <c r="A98" s="741"/>
      <c r="B98" s="742"/>
      <c r="C98" s="536"/>
      <c r="D98" s="537"/>
      <c r="E98" s="538"/>
      <c r="F98" s="523"/>
      <c r="G98" s="766"/>
    </row>
    <row r="99" spans="1:7" ht="15">
      <c r="A99" s="741"/>
      <c r="B99" s="742"/>
      <c r="C99" s="536"/>
      <c r="D99" s="537"/>
      <c r="E99" s="538"/>
      <c r="F99" s="523"/>
      <c r="G99" s="766"/>
    </row>
    <row r="100" spans="1:7" ht="15">
      <c r="A100" s="741"/>
      <c r="B100" s="742"/>
      <c r="C100" s="536"/>
      <c r="D100" s="537"/>
      <c r="E100" s="538"/>
      <c r="F100" s="523"/>
      <c r="G100" s="766"/>
    </row>
    <row r="101" spans="1:7" ht="16.5" customHeight="1">
      <c r="A101" s="741"/>
      <c r="B101" s="742"/>
      <c r="C101" s="536"/>
      <c r="D101" s="537"/>
      <c r="E101" s="538"/>
      <c r="F101" s="523"/>
      <c r="G101" s="766"/>
    </row>
    <row r="102" spans="1:7" ht="16.5" customHeight="1">
      <c r="A102" s="741"/>
      <c r="B102" s="742"/>
      <c r="C102" s="536"/>
      <c r="D102" s="537"/>
      <c r="E102" s="538"/>
      <c r="F102" s="523"/>
      <c r="G102" s="766"/>
    </row>
    <row r="103" spans="1:7" ht="16.5" customHeight="1">
      <c r="A103" s="741"/>
      <c r="B103" s="742"/>
      <c r="C103" s="536"/>
      <c r="D103" s="537"/>
      <c r="E103" s="538"/>
      <c r="F103" s="523"/>
      <c r="G103" s="766"/>
    </row>
    <row r="104" spans="1:7" ht="16.5" customHeight="1">
      <c r="A104" s="741"/>
      <c r="B104" s="742"/>
      <c r="C104" s="536"/>
      <c r="D104" s="537"/>
      <c r="E104" s="538"/>
      <c r="F104" s="523"/>
      <c r="G104" s="766"/>
    </row>
    <row r="105" spans="1:7" s="728" customFormat="1" ht="16.5" customHeight="1">
      <c r="A105" s="741"/>
      <c r="B105" s="742"/>
      <c r="C105" s="742"/>
      <c r="D105" s="537"/>
      <c r="E105" s="745"/>
      <c r="F105" s="729"/>
      <c r="G105" s="768"/>
    </row>
    <row r="106" spans="1:7" s="728" customFormat="1" ht="16.5" customHeight="1">
      <c r="A106" s="741"/>
      <c r="B106" s="742"/>
      <c r="C106" s="742"/>
      <c r="D106" s="537"/>
      <c r="E106" s="745"/>
      <c r="F106" s="729"/>
      <c r="G106" s="768"/>
    </row>
    <row r="107" spans="1:7" s="728" customFormat="1" ht="15">
      <c r="A107" s="539"/>
      <c r="B107" s="540"/>
      <c r="C107" s="742"/>
      <c r="D107" s="537"/>
      <c r="E107" s="745"/>
      <c r="F107" s="729"/>
      <c r="G107" s="769"/>
    </row>
    <row r="108" spans="1:7" s="728" customFormat="1" ht="15">
      <c r="A108" s="539"/>
      <c r="B108" s="540"/>
      <c r="C108" s="742"/>
      <c r="D108" s="537"/>
      <c r="E108" s="745"/>
      <c r="F108" s="729"/>
      <c r="G108" s="769"/>
    </row>
    <row r="109" spans="1:7" s="728" customFormat="1" ht="15">
      <c r="A109" s="539"/>
      <c r="B109" s="540"/>
      <c r="C109" s="742"/>
      <c r="D109" s="537"/>
      <c r="E109" s="745"/>
      <c r="F109" s="729"/>
      <c r="G109" s="769"/>
    </row>
    <row r="110" spans="1:7" s="728" customFormat="1">
      <c r="A110" s="739"/>
      <c r="B110" s="537"/>
      <c r="C110" s="537"/>
      <c r="D110" s="537"/>
      <c r="E110" s="740"/>
      <c r="F110" s="727"/>
      <c r="G110" s="765"/>
    </row>
    <row r="111" spans="1:7" s="728" customFormat="1">
      <c r="A111" s="746"/>
      <c r="B111" s="742"/>
      <c r="C111" s="742"/>
      <c r="D111" s="537"/>
      <c r="E111" s="745"/>
      <c r="F111" s="727"/>
      <c r="G111" s="765"/>
    </row>
    <row r="112" spans="1:7" s="728" customFormat="1">
      <c r="A112" s="741"/>
      <c r="B112" s="742"/>
      <c r="C112" s="742"/>
      <c r="D112" s="537"/>
      <c r="E112" s="740"/>
      <c r="F112" s="727"/>
      <c r="G112" s="765"/>
    </row>
    <row r="113" spans="1:7" s="728" customFormat="1">
      <c r="A113" s="746"/>
      <c r="B113" s="742"/>
      <c r="C113" s="742"/>
      <c r="D113" s="537"/>
      <c r="E113" s="745"/>
      <c r="F113" s="727"/>
      <c r="G113" s="765"/>
    </row>
    <row r="114" spans="1:7" s="728" customFormat="1">
      <c r="A114" s="741"/>
      <c r="B114" s="742"/>
      <c r="C114" s="742"/>
      <c r="D114" s="537"/>
      <c r="E114" s="740"/>
      <c r="F114" s="727"/>
      <c r="G114" s="765"/>
    </row>
    <row r="115" spans="1:7" s="728" customFormat="1">
      <c r="A115" s="741"/>
      <c r="B115" s="742"/>
      <c r="C115" s="742"/>
      <c r="D115" s="537"/>
      <c r="E115" s="740"/>
      <c r="F115" s="727"/>
      <c r="G115" s="765"/>
    </row>
    <row r="116" spans="1:7" s="728" customFormat="1">
      <c r="A116" s="741"/>
      <c r="B116" s="742"/>
      <c r="C116" s="742"/>
      <c r="D116" s="533"/>
      <c r="E116" s="747"/>
      <c r="F116" s="730"/>
      <c r="G116" s="765"/>
    </row>
    <row r="117" spans="1:7" s="728" customFormat="1">
      <c r="A117" s="743"/>
      <c r="B117" s="748"/>
      <c r="C117" s="742"/>
      <c r="D117" s="537"/>
      <c r="E117" s="747"/>
      <c r="F117" s="730"/>
      <c r="G117" s="765"/>
    </row>
    <row r="118" spans="1:7" s="728" customFormat="1">
      <c r="A118" s="741"/>
      <c r="B118" s="742"/>
      <c r="C118" s="742"/>
      <c r="D118" s="537"/>
      <c r="E118" s="747"/>
      <c r="F118" s="730"/>
      <c r="G118" s="765"/>
    </row>
    <row r="119" spans="1:7" s="728" customFormat="1">
      <c r="A119" s="746"/>
      <c r="B119" s="748"/>
      <c r="C119" s="742"/>
      <c r="D119" s="537"/>
      <c r="E119" s="740"/>
      <c r="F119" s="727"/>
      <c r="G119" s="765"/>
    </row>
    <row r="120" spans="1:7" s="728" customFormat="1">
      <c r="A120" s="746"/>
      <c r="B120" s="742"/>
      <c r="C120" s="742"/>
      <c r="D120" s="537"/>
      <c r="E120" s="740"/>
      <c r="F120" s="727"/>
      <c r="G120" s="765"/>
    </row>
    <row r="121" spans="1:7" s="728" customFormat="1">
      <c r="A121" s="741"/>
      <c r="B121" s="742"/>
      <c r="C121" s="742"/>
      <c r="D121" s="537"/>
      <c r="E121" s="745"/>
      <c r="F121" s="727"/>
      <c r="G121" s="765"/>
    </row>
    <row r="122" spans="1:7" s="728" customFormat="1">
      <c r="A122" s="746"/>
      <c r="B122" s="742"/>
      <c r="C122" s="742"/>
      <c r="D122" s="743"/>
      <c r="E122" s="745"/>
      <c r="F122" s="727"/>
      <c r="G122" s="765"/>
    </row>
    <row r="123" spans="1:7" s="728" customFormat="1">
      <c r="A123" s="741"/>
      <c r="B123" s="742"/>
      <c r="C123" s="742"/>
      <c r="D123" s="537"/>
      <c r="E123" s="740"/>
      <c r="F123" s="727"/>
      <c r="G123" s="765"/>
    </row>
    <row r="124" spans="1:7" s="728" customFormat="1">
      <c r="A124" s="746"/>
      <c r="B124" s="742"/>
      <c r="C124" s="742"/>
      <c r="D124" s="537"/>
      <c r="E124" s="740"/>
      <c r="F124" s="727"/>
      <c r="G124" s="765"/>
    </row>
    <row r="125" spans="1:7" s="728" customFormat="1">
      <c r="A125" s="741"/>
      <c r="B125" s="743"/>
      <c r="C125" s="743"/>
      <c r="D125" s="743"/>
      <c r="E125" s="747"/>
      <c r="F125" s="730"/>
      <c r="G125" s="765"/>
    </row>
    <row r="126" spans="1:7" s="728" customFormat="1">
      <c r="A126" s="746"/>
      <c r="B126" s="742"/>
      <c r="C126" s="742"/>
      <c r="D126" s="533"/>
      <c r="E126" s="747"/>
      <c r="F126" s="730"/>
      <c r="G126" s="765"/>
    </row>
    <row r="127" spans="1:7" s="728" customFormat="1">
      <c r="A127" s="746"/>
      <c r="B127" s="742"/>
      <c r="C127" s="742"/>
      <c r="D127" s="537"/>
      <c r="E127" s="747"/>
      <c r="F127" s="730"/>
      <c r="G127" s="765"/>
    </row>
    <row r="128" spans="1:7" s="728" customFormat="1">
      <c r="A128" s="746"/>
      <c r="B128" s="742"/>
      <c r="C128" s="742"/>
      <c r="D128" s="537"/>
      <c r="E128" s="747"/>
      <c r="F128" s="730"/>
      <c r="G128" s="765"/>
    </row>
    <row r="129" spans="1:7" s="728" customFormat="1">
      <c r="A129" s="746"/>
      <c r="B129" s="742"/>
      <c r="C129" s="742"/>
      <c r="D129" s="533"/>
      <c r="E129" s="747"/>
      <c r="F129" s="730"/>
      <c r="G129" s="765"/>
    </row>
    <row r="130" spans="1:7" s="728" customFormat="1">
      <c r="A130" s="746"/>
      <c r="B130" s="742"/>
      <c r="C130" s="742"/>
      <c r="D130" s="537"/>
      <c r="E130" s="747"/>
      <c r="F130" s="730"/>
      <c r="G130" s="765"/>
    </row>
    <row r="131" spans="1:7" s="728" customFormat="1">
      <c r="A131" s="746"/>
      <c r="B131" s="742"/>
      <c r="C131" s="742"/>
      <c r="D131" s="537"/>
      <c r="E131" s="747"/>
      <c r="F131" s="730"/>
      <c r="G131" s="765"/>
    </row>
    <row r="132" spans="1:7" s="728" customFormat="1">
      <c r="A132" s="746"/>
      <c r="B132" s="742"/>
      <c r="C132" s="742"/>
      <c r="D132" s="537"/>
      <c r="E132" s="747"/>
      <c r="F132" s="730"/>
      <c r="G132" s="765"/>
    </row>
    <row r="133" spans="1:7" s="728" customFormat="1">
      <c r="A133" s="746"/>
      <c r="B133" s="742"/>
      <c r="C133" s="742"/>
      <c r="D133" s="537"/>
      <c r="E133" s="747"/>
      <c r="F133" s="730"/>
      <c r="G133" s="765"/>
    </row>
    <row r="134" spans="1:7" s="728" customFormat="1">
      <c r="A134" s="746"/>
      <c r="B134" s="742"/>
      <c r="C134" s="742"/>
      <c r="D134" s="537"/>
      <c r="E134" s="747"/>
      <c r="F134" s="730"/>
      <c r="G134" s="765"/>
    </row>
    <row r="135" spans="1:7" s="728" customFormat="1">
      <c r="A135" s="746"/>
      <c r="B135" s="742"/>
      <c r="C135" s="742"/>
      <c r="D135" s="537"/>
      <c r="E135" s="747"/>
      <c r="F135" s="730"/>
      <c r="G135" s="765"/>
    </row>
    <row r="136" spans="1:7" s="728" customFormat="1">
      <c r="A136" s="746"/>
      <c r="B136" s="742"/>
      <c r="C136" s="742"/>
      <c r="D136" s="537"/>
      <c r="E136" s="747"/>
      <c r="F136" s="730"/>
      <c r="G136" s="765"/>
    </row>
    <row r="137" spans="1:7" s="728" customFormat="1">
      <c r="A137" s="746"/>
      <c r="B137" s="742"/>
      <c r="C137" s="742"/>
      <c r="D137" s="537"/>
      <c r="E137" s="740"/>
      <c r="F137" s="727"/>
      <c r="G137" s="765"/>
    </row>
    <row r="138" spans="1:7" s="728" customFormat="1">
      <c r="A138" s="741"/>
      <c r="B138" s="742"/>
      <c r="C138" s="742"/>
      <c r="D138" s="537"/>
      <c r="E138" s="745"/>
      <c r="F138" s="729"/>
      <c r="G138" s="765"/>
    </row>
    <row r="139" spans="1:7" s="728" customFormat="1">
      <c r="A139" s="741"/>
      <c r="B139" s="742"/>
      <c r="C139" s="742"/>
      <c r="D139" s="537"/>
      <c r="E139" s="745"/>
      <c r="F139" s="727"/>
      <c r="G139" s="765"/>
    </row>
    <row r="140" spans="1:7" s="728" customFormat="1">
      <c r="A140" s="741"/>
      <c r="B140" s="742"/>
      <c r="C140" s="742"/>
      <c r="D140" s="537"/>
      <c r="E140" s="745"/>
      <c r="F140" s="727"/>
      <c r="G140" s="765"/>
    </row>
    <row r="141" spans="1:7" s="728" customFormat="1">
      <c r="A141" s="741"/>
      <c r="B141" s="742"/>
      <c r="C141" s="742"/>
      <c r="D141" s="537"/>
      <c r="E141" s="745"/>
      <c r="F141" s="727"/>
      <c r="G141" s="765"/>
    </row>
    <row r="142" spans="1:7" s="728" customFormat="1">
      <c r="A142" s="741"/>
      <c r="B142" s="742"/>
      <c r="C142" s="742"/>
      <c r="D142" s="537"/>
      <c r="E142" s="745"/>
      <c r="F142" s="727"/>
      <c r="G142" s="765"/>
    </row>
    <row r="143" spans="1:7" s="728" customFormat="1">
      <c r="A143" s="741"/>
      <c r="B143" s="742"/>
      <c r="C143" s="742"/>
      <c r="D143" s="537"/>
      <c r="E143" s="745"/>
      <c r="F143" s="727"/>
      <c r="G143" s="765"/>
    </row>
    <row r="144" spans="1:7" s="728" customFormat="1">
      <c r="A144" s="741"/>
      <c r="B144" s="742"/>
      <c r="C144" s="742"/>
      <c r="D144" s="537"/>
      <c r="E144" s="745"/>
      <c r="F144" s="727"/>
      <c r="G144" s="765"/>
    </row>
    <row r="145" spans="1:7" s="728" customFormat="1">
      <c r="A145" s="741"/>
      <c r="B145" s="742"/>
      <c r="C145" s="742"/>
      <c r="D145" s="537"/>
      <c r="E145" s="745"/>
      <c r="F145" s="727"/>
      <c r="G145" s="765"/>
    </row>
    <row r="146" spans="1:7" s="728" customFormat="1">
      <c r="A146" s="741"/>
      <c r="B146" s="742"/>
      <c r="C146" s="742"/>
      <c r="D146" s="537"/>
      <c r="E146" s="745"/>
      <c r="F146" s="727"/>
      <c r="G146" s="765"/>
    </row>
    <row r="147" spans="1:7" s="728" customFormat="1">
      <c r="A147" s="741"/>
      <c r="B147" s="742"/>
      <c r="C147" s="742"/>
      <c r="D147" s="537"/>
      <c r="E147" s="745"/>
      <c r="F147" s="727"/>
      <c r="G147" s="765"/>
    </row>
    <row r="148" spans="1:7" s="728" customFormat="1">
      <c r="A148" s="741"/>
      <c r="B148" s="742"/>
      <c r="C148" s="742"/>
      <c r="D148" s="537"/>
      <c r="E148" s="745"/>
      <c r="F148" s="727"/>
      <c r="G148" s="765"/>
    </row>
    <row r="149" spans="1:7" s="728" customFormat="1">
      <c r="A149" s="741"/>
      <c r="B149" s="742"/>
      <c r="C149" s="742"/>
      <c r="D149" s="537"/>
      <c r="E149" s="745"/>
      <c r="F149" s="727"/>
      <c r="G149" s="765"/>
    </row>
    <row r="150" spans="1:7" s="728" customFormat="1">
      <c r="A150" s="741"/>
      <c r="B150" s="742"/>
      <c r="C150" s="742"/>
      <c r="D150" s="537"/>
      <c r="E150" s="745"/>
      <c r="F150" s="727"/>
      <c r="G150" s="765"/>
    </row>
    <row r="151" spans="1:7" s="728" customFormat="1">
      <c r="A151" s="741"/>
      <c r="B151" s="742"/>
      <c r="C151" s="742"/>
      <c r="D151" s="537"/>
      <c r="E151" s="745"/>
      <c r="F151" s="727"/>
      <c r="G151" s="765"/>
    </row>
    <row r="152" spans="1:7" s="728" customFormat="1">
      <c r="A152" s="741"/>
      <c r="B152" s="742"/>
      <c r="C152" s="742"/>
      <c r="D152" s="537"/>
      <c r="E152" s="745"/>
      <c r="F152" s="727"/>
      <c r="G152" s="765"/>
    </row>
    <row r="153" spans="1:7" s="728" customFormat="1">
      <c r="A153" s="741"/>
      <c r="B153" s="742"/>
      <c r="C153" s="742"/>
      <c r="D153" s="537"/>
      <c r="E153" s="745"/>
      <c r="F153" s="727"/>
      <c r="G153" s="765"/>
    </row>
    <row r="154" spans="1:7" s="728" customFormat="1">
      <c r="A154" s="741"/>
      <c r="B154" s="742"/>
      <c r="C154" s="742"/>
      <c r="D154" s="537"/>
      <c r="E154" s="745"/>
      <c r="F154" s="727"/>
      <c r="G154" s="765"/>
    </row>
    <row r="155" spans="1:7" s="728" customFormat="1">
      <c r="A155" s="741"/>
      <c r="B155" s="742"/>
      <c r="C155" s="742"/>
      <c r="D155" s="537"/>
      <c r="E155" s="745"/>
      <c r="F155" s="727"/>
      <c r="G155" s="765"/>
    </row>
    <row r="156" spans="1:7" s="728" customFormat="1">
      <c r="A156" s="741"/>
      <c r="B156" s="742"/>
      <c r="C156" s="742"/>
      <c r="D156" s="537"/>
      <c r="E156" s="745"/>
      <c r="F156" s="727"/>
      <c r="G156" s="765"/>
    </row>
    <row r="157" spans="1:7" s="728" customFormat="1">
      <c r="A157" s="741"/>
      <c r="B157" s="742"/>
      <c r="C157" s="742"/>
      <c r="D157" s="537"/>
      <c r="E157" s="745"/>
      <c r="F157" s="727"/>
      <c r="G157" s="765"/>
    </row>
    <row r="158" spans="1:7" s="728" customFormat="1">
      <c r="A158" s="741"/>
      <c r="B158" s="742"/>
      <c r="C158" s="742"/>
      <c r="D158" s="537"/>
      <c r="E158" s="745"/>
      <c r="F158" s="727"/>
      <c r="G158" s="765"/>
    </row>
    <row r="159" spans="1:7" s="728" customFormat="1">
      <c r="A159" s="739"/>
      <c r="B159" s="537"/>
      <c r="C159" s="537"/>
      <c r="D159" s="537"/>
      <c r="E159" s="740"/>
      <c r="F159" s="727"/>
      <c r="G159" s="765"/>
    </row>
    <row r="160" spans="1:7" s="728" customFormat="1">
      <c r="A160" s="741"/>
      <c r="B160" s="742"/>
      <c r="C160" s="742"/>
      <c r="D160" s="537"/>
      <c r="E160" s="745"/>
      <c r="F160" s="727"/>
      <c r="G160" s="765"/>
    </row>
    <row r="161" spans="1:7" s="728" customFormat="1">
      <c r="A161" s="741"/>
      <c r="B161" s="742"/>
      <c r="C161" s="742"/>
      <c r="D161" s="537"/>
      <c r="E161" s="745"/>
      <c r="F161" s="727"/>
      <c r="G161" s="765"/>
    </row>
    <row r="162" spans="1:7" s="728" customFormat="1">
      <c r="A162" s="741"/>
      <c r="B162" s="742"/>
      <c r="C162" s="742"/>
      <c r="D162" s="537"/>
      <c r="E162" s="745"/>
      <c r="F162" s="727"/>
      <c r="G162" s="765"/>
    </row>
    <row r="163" spans="1:7" s="728" customFormat="1">
      <c r="A163" s="741"/>
      <c r="B163" s="742"/>
      <c r="C163" s="742"/>
      <c r="D163" s="537"/>
      <c r="E163" s="745"/>
      <c r="F163" s="727"/>
      <c r="G163" s="765"/>
    </row>
    <row r="164" spans="1:7" s="728" customFormat="1">
      <c r="A164" s="741"/>
      <c r="B164" s="742"/>
      <c r="C164" s="742"/>
      <c r="D164" s="537"/>
      <c r="E164" s="745"/>
      <c r="F164" s="727"/>
      <c r="G164" s="765"/>
    </row>
    <row r="165" spans="1:7" s="728" customFormat="1">
      <c r="A165" s="741"/>
      <c r="B165" s="742"/>
      <c r="C165" s="742"/>
      <c r="D165" s="537"/>
      <c r="E165" s="745"/>
      <c r="F165" s="727"/>
      <c r="G165" s="765"/>
    </row>
    <row r="166" spans="1:7" s="728" customFormat="1">
      <c r="A166" s="741"/>
      <c r="B166" s="742"/>
      <c r="C166" s="742"/>
      <c r="D166" s="537"/>
      <c r="E166" s="745"/>
      <c r="F166" s="727"/>
      <c r="G166" s="765"/>
    </row>
    <row r="167" spans="1:7" s="728" customFormat="1">
      <c r="A167" s="741"/>
      <c r="B167" s="742"/>
      <c r="C167" s="742"/>
      <c r="D167" s="537"/>
      <c r="E167" s="745"/>
      <c r="F167" s="727"/>
      <c r="G167" s="765"/>
    </row>
    <row r="168" spans="1:7" s="728" customFormat="1">
      <c r="A168" s="741"/>
      <c r="B168" s="742"/>
      <c r="C168" s="742"/>
      <c r="D168" s="537"/>
      <c r="E168" s="745"/>
      <c r="F168" s="727"/>
      <c r="G168" s="765"/>
    </row>
    <row r="169" spans="1:7" s="728" customFormat="1">
      <c r="A169" s="741"/>
      <c r="B169" s="742"/>
      <c r="C169" s="742"/>
      <c r="D169" s="537"/>
      <c r="E169" s="745"/>
      <c r="F169" s="727"/>
      <c r="G169" s="765"/>
    </row>
    <row r="170" spans="1:7" s="728" customFormat="1">
      <c r="A170" s="741"/>
      <c r="B170" s="742"/>
      <c r="C170" s="742"/>
      <c r="D170" s="537"/>
      <c r="E170" s="745"/>
      <c r="F170" s="727"/>
      <c r="G170" s="765"/>
    </row>
    <row r="171" spans="1:7" s="728" customFormat="1">
      <c r="A171" s="741"/>
      <c r="B171" s="742"/>
      <c r="C171" s="742"/>
      <c r="D171" s="537"/>
      <c r="E171" s="745"/>
      <c r="F171" s="727"/>
      <c r="G171" s="765"/>
    </row>
    <row r="172" spans="1:7" s="728" customFormat="1">
      <c r="A172" s="741"/>
      <c r="B172" s="742"/>
      <c r="C172" s="742"/>
      <c r="D172" s="537"/>
      <c r="E172" s="745"/>
      <c r="F172" s="727"/>
      <c r="G172" s="765"/>
    </row>
    <row r="173" spans="1:7" s="728" customFormat="1">
      <c r="A173" s="741"/>
      <c r="B173" s="742"/>
      <c r="C173" s="742"/>
      <c r="D173" s="537"/>
      <c r="E173" s="745"/>
      <c r="F173" s="727"/>
      <c r="G173" s="765"/>
    </row>
    <row r="174" spans="1:7" s="728" customFormat="1">
      <c r="A174" s="749"/>
      <c r="B174" s="742"/>
      <c r="C174" s="742"/>
      <c r="D174" s="537"/>
      <c r="E174" s="745"/>
      <c r="F174" s="727"/>
      <c r="G174" s="765"/>
    </row>
    <row r="175" spans="1:7" s="728" customFormat="1">
      <c r="A175" s="741"/>
      <c r="B175" s="742"/>
      <c r="C175" s="742"/>
      <c r="D175" s="537"/>
      <c r="E175" s="745"/>
      <c r="F175" s="727"/>
      <c r="G175" s="770"/>
    </row>
    <row r="176" spans="1:7" s="728" customFormat="1">
      <c r="A176" s="741"/>
      <c r="B176" s="742"/>
      <c r="C176" s="742"/>
      <c r="D176" s="537"/>
      <c r="E176" s="745"/>
      <c r="F176" s="727"/>
      <c r="G176" s="765"/>
    </row>
    <row r="177" spans="1:7" s="728" customFormat="1">
      <c r="A177" s="741"/>
      <c r="B177" s="742"/>
      <c r="C177" s="742"/>
      <c r="D177" s="537"/>
      <c r="E177" s="745"/>
      <c r="F177" s="727"/>
      <c r="G177" s="765"/>
    </row>
    <row r="178" spans="1:7" s="728" customFormat="1" ht="15">
      <c r="A178" s="746"/>
      <c r="B178" s="742"/>
      <c r="C178" s="742"/>
      <c r="D178" s="537"/>
      <c r="E178" s="745"/>
      <c r="F178" s="729"/>
      <c r="G178" s="771"/>
    </row>
    <row r="179" spans="1:7" s="728" customFormat="1">
      <c r="A179" s="746"/>
      <c r="B179" s="742"/>
      <c r="C179" s="742"/>
      <c r="D179" s="537"/>
      <c r="E179" s="740"/>
      <c r="F179" s="727"/>
      <c r="G179" s="765"/>
    </row>
    <row r="180" spans="1:7" s="728" customFormat="1">
      <c r="A180" s="741"/>
      <c r="B180" s="742"/>
      <c r="C180" s="742"/>
      <c r="D180" s="537"/>
      <c r="E180" s="745"/>
      <c r="F180" s="727"/>
      <c r="G180" s="765"/>
    </row>
    <row r="181" spans="1:7" s="728" customFormat="1">
      <c r="A181" s="741"/>
      <c r="B181" s="742"/>
      <c r="C181" s="742"/>
      <c r="D181" s="537"/>
      <c r="E181" s="745"/>
      <c r="F181" s="727"/>
      <c r="G181" s="765"/>
    </row>
    <row r="182" spans="1:7" s="728" customFormat="1">
      <c r="A182" s="746"/>
      <c r="B182" s="743"/>
      <c r="C182" s="743"/>
      <c r="D182" s="743"/>
      <c r="E182" s="747"/>
      <c r="F182" s="730"/>
      <c r="G182" s="743"/>
    </row>
    <row r="183" spans="1:7" s="728" customFormat="1">
      <c r="A183" s="746"/>
      <c r="B183" s="743"/>
      <c r="C183" s="743"/>
      <c r="D183" s="743"/>
      <c r="E183" s="747"/>
      <c r="F183" s="730"/>
      <c r="G183" s="743"/>
    </row>
    <row r="184" spans="1:7" s="728" customFormat="1">
      <c r="A184" s="746"/>
      <c r="B184" s="743"/>
      <c r="C184" s="743"/>
      <c r="D184" s="743"/>
      <c r="E184" s="747"/>
      <c r="F184" s="730"/>
      <c r="G184" s="743"/>
    </row>
    <row r="185" spans="1:7" s="728" customFormat="1">
      <c r="A185" s="746"/>
      <c r="B185" s="743"/>
      <c r="C185" s="743"/>
      <c r="D185" s="743"/>
      <c r="E185" s="747"/>
      <c r="F185" s="730"/>
      <c r="G185" s="743"/>
    </row>
    <row r="186" spans="1:7" s="728" customFormat="1">
      <c r="A186" s="746"/>
      <c r="B186" s="743"/>
      <c r="C186" s="743"/>
      <c r="D186" s="743"/>
      <c r="E186" s="747"/>
      <c r="F186" s="730"/>
      <c r="G186" s="743"/>
    </row>
    <row r="187" spans="1:7" s="728" customFormat="1">
      <c r="A187" s="746"/>
      <c r="B187" s="743"/>
      <c r="C187" s="743"/>
      <c r="D187" s="743"/>
      <c r="E187" s="747"/>
      <c r="F187" s="730"/>
      <c r="G187" s="743"/>
    </row>
    <row r="188" spans="1:7" s="728" customFormat="1">
      <c r="A188" s="746"/>
      <c r="B188" s="743"/>
      <c r="C188" s="743"/>
      <c r="D188" s="743"/>
      <c r="E188" s="747"/>
      <c r="F188" s="730"/>
      <c r="G188" s="743"/>
    </row>
    <row r="189" spans="1:7" s="728" customFormat="1">
      <c r="A189" s="746"/>
      <c r="B189" s="743"/>
      <c r="C189" s="743"/>
      <c r="D189" s="743"/>
      <c r="E189" s="747"/>
      <c r="F189" s="730"/>
      <c r="G189" s="743"/>
    </row>
    <row r="190" spans="1:7" s="728" customFormat="1">
      <c r="A190" s="746"/>
      <c r="B190" s="743"/>
      <c r="C190" s="743"/>
      <c r="D190" s="743"/>
      <c r="E190" s="747"/>
      <c r="F190" s="730"/>
      <c r="G190" s="743"/>
    </row>
    <row r="191" spans="1:7" s="728" customFormat="1">
      <c r="A191" s="746"/>
      <c r="B191" s="743"/>
      <c r="C191" s="743"/>
      <c r="D191" s="743"/>
      <c r="E191" s="747"/>
      <c r="F191" s="730"/>
      <c r="G191" s="743"/>
    </row>
    <row r="192" spans="1:7" s="728" customFormat="1">
      <c r="A192" s="746"/>
      <c r="B192" s="743"/>
      <c r="C192" s="743"/>
      <c r="D192" s="743"/>
      <c r="E192" s="747"/>
      <c r="F192" s="730"/>
      <c r="G192" s="743"/>
    </row>
    <row r="193" spans="1:7" s="728" customFormat="1">
      <c r="A193" s="746"/>
      <c r="B193" s="743"/>
      <c r="C193" s="743"/>
      <c r="D193" s="743"/>
      <c r="E193" s="747"/>
      <c r="F193" s="730"/>
      <c r="G193" s="743"/>
    </row>
    <row r="194" spans="1:7" s="728" customFormat="1">
      <c r="A194" s="746"/>
      <c r="B194" s="743"/>
      <c r="C194" s="743"/>
      <c r="D194" s="743"/>
      <c r="E194" s="747"/>
      <c r="F194" s="730"/>
      <c r="G194" s="743"/>
    </row>
    <row r="195" spans="1:7" s="728" customFormat="1">
      <c r="A195" s="746"/>
      <c r="B195" s="743"/>
      <c r="C195" s="743"/>
      <c r="D195" s="743"/>
      <c r="E195" s="747"/>
      <c r="F195" s="730"/>
      <c r="G195" s="743"/>
    </row>
    <row r="196" spans="1:7" s="728" customFormat="1">
      <c r="A196" s="746"/>
      <c r="B196" s="743"/>
      <c r="C196" s="743"/>
      <c r="D196" s="743"/>
      <c r="E196" s="747"/>
      <c r="F196" s="730"/>
      <c r="G196" s="743"/>
    </row>
    <row r="197" spans="1:7" s="728" customFormat="1">
      <c r="A197" s="746"/>
      <c r="B197" s="743"/>
      <c r="C197" s="743"/>
      <c r="D197" s="743"/>
      <c r="E197" s="747"/>
      <c r="F197" s="730"/>
      <c r="G197" s="743"/>
    </row>
    <row r="198" spans="1:7" s="728" customFormat="1">
      <c r="A198" s="746"/>
      <c r="B198" s="743"/>
      <c r="C198" s="743"/>
      <c r="D198" s="743"/>
      <c r="E198" s="747"/>
      <c r="F198" s="730"/>
      <c r="G198" s="743"/>
    </row>
    <row r="199" spans="1:7" s="728" customFormat="1">
      <c r="A199" s="746"/>
      <c r="B199" s="743"/>
      <c r="C199" s="743"/>
      <c r="D199" s="743"/>
      <c r="E199" s="747"/>
      <c r="F199" s="730"/>
      <c r="G199" s="743"/>
    </row>
    <row r="200" spans="1:7" s="728" customFormat="1">
      <c r="A200" s="746"/>
      <c r="B200" s="743"/>
      <c r="C200" s="743"/>
      <c r="D200" s="743"/>
      <c r="E200" s="747"/>
      <c r="F200" s="730"/>
      <c r="G200" s="743"/>
    </row>
    <row r="201" spans="1:7" s="728" customFormat="1">
      <c r="A201" s="746"/>
      <c r="B201" s="743"/>
      <c r="C201" s="743"/>
      <c r="D201" s="743"/>
      <c r="E201" s="747"/>
      <c r="F201" s="730"/>
      <c r="G201" s="743"/>
    </row>
    <row r="202" spans="1:7" s="728" customFormat="1">
      <c r="A202" s="746"/>
      <c r="B202" s="743"/>
      <c r="C202" s="743"/>
      <c r="D202" s="743"/>
      <c r="E202" s="747"/>
      <c r="F202" s="730"/>
      <c r="G202" s="743"/>
    </row>
    <row r="203" spans="1:7" s="728" customFormat="1">
      <c r="A203" s="746"/>
      <c r="B203" s="743"/>
      <c r="C203" s="743"/>
      <c r="D203" s="743"/>
      <c r="E203" s="747"/>
      <c r="F203" s="730"/>
      <c r="G203" s="743"/>
    </row>
    <row r="204" spans="1:7" s="728" customFormat="1">
      <c r="A204" s="746"/>
      <c r="B204" s="743"/>
      <c r="C204" s="743"/>
      <c r="D204" s="743"/>
      <c r="E204" s="747"/>
      <c r="F204" s="730"/>
      <c r="G204" s="743"/>
    </row>
    <row r="205" spans="1:7" s="728" customFormat="1">
      <c r="A205" s="746"/>
      <c r="B205" s="743"/>
      <c r="C205" s="743"/>
      <c r="D205" s="743"/>
      <c r="E205" s="747"/>
      <c r="F205" s="730"/>
      <c r="G205" s="743"/>
    </row>
    <row r="206" spans="1:7" s="728" customFormat="1">
      <c r="A206" s="746"/>
      <c r="B206" s="743"/>
      <c r="C206" s="743"/>
      <c r="D206" s="743"/>
      <c r="E206" s="747"/>
      <c r="F206" s="730"/>
      <c r="G206" s="743"/>
    </row>
    <row r="207" spans="1:7" s="728" customFormat="1">
      <c r="A207" s="746"/>
      <c r="B207" s="743"/>
      <c r="C207" s="743"/>
      <c r="D207" s="743"/>
      <c r="E207" s="747"/>
      <c r="F207" s="730"/>
      <c r="G207" s="743"/>
    </row>
    <row r="208" spans="1:7" s="728" customFormat="1">
      <c r="A208" s="746"/>
      <c r="B208" s="743"/>
      <c r="C208" s="743"/>
      <c r="D208" s="743"/>
      <c r="E208" s="747"/>
      <c r="F208" s="730"/>
      <c r="G208" s="743"/>
    </row>
    <row r="209" spans="1:7" s="728" customFormat="1">
      <c r="A209" s="746"/>
      <c r="B209" s="743"/>
      <c r="C209" s="743"/>
      <c r="D209" s="743"/>
      <c r="E209" s="747"/>
      <c r="F209" s="730"/>
      <c r="G209" s="743"/>
    </row>
    <row r="210" spans="1:7" s="728" customFormat="1">
      <c r="A210" s="746"/>
      <c r="B210" s="743"/>
      <c r="C210" s="743"/>
      <c r="D210" s="743"/>
      <c r="E210" s="747"/>
      <c r="F210" s="730"/>
      <c r="G210" s="743"/>
    </row>
    <row r="211" spans="1:7" s="728" customFormat="1">
      <c r="A211" s="746"/>
      <c r="B211" s="743"/>
      <c r="C211" s="743"/>
      <c r="D211" s="743"/>
      <c r="E211" s="747"/>
      <c r="F211" s="730"/>
      <c r="G211" s="743"/>
    </row>
    <row r="212" spans="1:7" s="728" customFormat="1" ht="15">
      <c r="A212" s="539"/>
      <c r="B212" s="540"/>
      <c r="C212" s="742"/>
      <c r="D212" s="537"/>
      <c r="E212" s="745"/>
      <c r="F212" s="727"/>
      <c r="G212" s="765"/>
    </row>
    <row r="213" spans="1:7" s="728" customFormat="1">
      <c r="A213" s="746"/>
      <c r="B213" s="742"/>
      <c r="C213" s="742"/>
      <c r="D213" s="537"/>
      <c r="E213" s="745"/>
      <c r="F213" s="727"/>
      <c r="G213" s="765"/>
    </row>
    <row r="214" spans="1:7" s="728" customFormat="1">
      <c r="A214" s="746"/>
      <c r="B214" s="742"/>
      <c r="C214" s="742"/>
      <c r="D214" s="537"/>
      <c r="E214" s="745"/>
      <c r="F214" s="727"/>
      <c r="G214" s="765"/>
    </row>
    <row r="215" spans="1:7" s="728" customFormat="1">
      <c r="A215" s="739"/>
      <c r="B215" s="537"/>
      <c r="C215" s="537"/>
      <c r="D215" s="537"/>
      <c r="E215" s="740"/>
      <c r="F215" s="727"/>
      <c r="G215" s="765"/>
    </row>
    <row r="216" spans="1:7" s="728" customFormat="1">
      <c r="A216" s="746"/>
      <c r="B216" s="742"/>
      <c r="C216" s="742"/>
      <c r="D216" s="537"/>
      <c r="E216" s="745"/>
      <c r="F216" s="727"/>
      <c r="G216" s="765"/>
    </row>
    <row r="217" spans="1:7" s="728" customFormat="1">
      <c r="A217" s="746"/>
      <c r="B217" s="742"/>
      <c r="C217" s="742"/>
      <c r="D217" s="537"/>
      <c r="E217" s="745"/>
      <c r="F217" s="727"/>
      <c r="G217" s="765"/>
    </row>
    <row r="218" spans="1:7" s="728" customFormat="1">
      <c r="A218" s="746"/>
      <c r="B218" s="742"/>
      <c r="C218" s="742"/>
      <c r="D218" s="537"/>
      <c r="E218" s="745"/>
      <c r="F218" s="727"/>
      <c r="G218" s="765"/>
    </row>
    <row r="219" spans="1:7" s="728" customFormat="1">
      <c r="A219" s="746"/>
      <c r="B219" s="742"/>
      <c r="C219" s="742"/>
      <c r="D219" s="537"/>
      <c r="E219" s="745"/>
      <c r="F219" s="727"/>
      <c r="G219" s="765"/>
    </row>
    <row r="220" spans="1:7" s="728" customFormat="1">
      <c r="A220" s="746"/>
      <c r="B220" s="742"/>
      <c r="C220" s="742"/>
      <c r="D220" s="537"/>
      <c r="E220" s="745"/>
      <c r="F220" s="727"/>
      <c r="G220" s="765"/>
    </row>
    <row r="221" spans="1:7" s="728" customFormat="1">
      <c r="A221" s="750"/>
      <c r="B221" s="742"/>
      <c r="C221" s="742"/>
      <c r="D221" s="537"/>
      <c r="E221" s="745"/>
      <c r="F221" s="727"/>
      <c r="G221" s="765"/>
    </row>
    <row r="222" spans="1:7" s="728" customFormat="1" ht="15">
      <c r="A222" s="751"/>
      <c r="B222" s="742"/>
      <c r="C222" s="742"/>
      <c r="D222" s="537"/>
      <c r="E222" s="745"/>
      <c r="F222" s="727"/>
      <c r="G222" s="765"/>
    </row>
    <row r="223" spans="1:7" s="728" customFormat="1" ht="15.75">
      <c r="A223" s="752"/>
      <c r="B223" s="742"/>
      <c r="C223" s="742"/>
      <c r="D223" s="537"/>
      <c r="E223" s="745"/>
      <c r="F223" s="727"/>
      <c r="G223" s="765"/>
    </row>
    <row r="224" spans="1:7" s="728" customFormat="1" ht="15">
      <c r="A224" s="751"/>
      <c r="B224" s="742"/>
      <c r="C224" s="742"/>
      <c r="D224" s="537"/>
      <c r="E224" s="745"/>
      <c r="F224" s="727"/>
      <c r="G224" s="765"/>
    </row>
    <row r="225" spans="1:7" s="728" customFormat="1">
      <c r="A225" s="746"/>
      <c r="B225" s="742"/>
      <c r="C225" s="742"/>
      <c r="D225" s="537"/>
      <c r="E225" s="745"/>
      <c r="F225" s="727"/>
      <c r="G225" s="765"/>
    </row>
    <row r="226" spans="1:7" s="728" customFormat="1">
      <c r="A226" s="750"/>
      <c r="B226" s="742"/>
      <c r="C226" s="742"/>
      <c r="D226" s="537"/>
      <c r="E226" s="745"/>
      <c r="F226" s="727"/>
      <c r="G226" s="765"/>
    </row>
    <row r="227" spans="1:7" s="728" customFormat="1">
      <c r="A227" s="746"/>
      <c r="B227" s="742"/>
      <c r="C227" s="742"/>
      <c r="D227" s="743"/>
      <c r="E227" s="743"/>
      <c r="F227" s="730"/>
      <c r="G227" s="743"/>
    </row>
    <row r="228" spans="1:7" s="728" customFormat="1">
      <c r="A228" s="746"/>
      <c r="B228" s="742"/>
      <c r="C228" s="742"/>
      <c r="D228" s="537"/>
      <c r="E228" s="745"/>
      <c r="F228" s="727"/>
      <c r="G228" s="765"/>
    </row>
    <row r="229" spans="1:7" s="728" customFormat="1">
      <c r="A229" s="746"/>
      <c r="B229" s="742"/>
      <c r="C229" s="742"/>
      <c r="D229" s="537"/>
      <c r="E229" s="745"/>
      <c r="F229" s="727"/>
      <c r="G229" s="765"/>
    </row>
    <row r="230" spans="1:7" s="728" customFormat="1">
      <c r="A230" s="746"/>
      <c r="B230" s="742"/>
      <c r="C230" s="742"/>
      <c r="D230" s="537"/>
      <c r="E230" s="745"/>
      <c r="F230" s="727"/>
      <c r="G230" s="765"/>
    </row>
    <row r="231" spans="1:7" s="728" customFormat="1">
      <c r="A231" s="746"/>
      <c r="B231" s="742"/>
      <c r="C231" s="742"/>
      <c r="D231" s="743"/>
      <c r="E231" s="743"/>
      <c r="F231" s="730"/>
      <c r="G231" s="743"/>
    </row>
    <row r="232" spans="1:7" s="728" customFormat="1">
      <c r="A232" s="746"/>
      <c r="B232" s="742"/>
      <c r="C232" s="742"/>
      <c r="D232" s="537"/>
      <c r="E232" s="745"/>
      <c r="F232" s="727"/>
      <c r="G232" s="765"/>
    </row>
    <row r="233" spans="1:7" s="728" customFormat="1">
      <c r="A233" s="746"/>
      <c r="B233" s="742"/>
      <c r="C233" s="742"/>
      <c r="D233" s="537"/>
      <c r="E233" s="745"/>
      <c r="F233" s="727"/>
      <c r="G233" s="765"/>
    </row>
    <row r="234" spans="1:7" s="728" customFormat="1">
      <c r="A234" s="746"/>
      <c r="B234" s="742"/>
      <c r="C234" s="742"/>
      <c r="D234" s="537"/>
      <c r="E234" s="745"/>
      <c r="F234" s="727"/>
      <c r="G234" s="765"/>
    </row>
    <row r="235" spans="1:7" s="728" customFormat="1">
      <c r="A235" s="746"/>
      <c r="B235" s="742"/>
      <c r="C235" s="742"/>
      <c r="D235" s="537"/>
      <c r="E235" s="745"/>
      <c r="F235" s="727"/>
      <c r="G235" s="765"/>
    </row>
    <row r="236" spans="1:7" s="728" customFormat="1">
      <c r="A236" s="746"/>
      <c r="B236" s="742"/>
      <c r="C236" s="742"/>
      <c r="D236" s="537"/>
      <c r="E236" s="745"/>
      <c r="F236" s="727"/>
      <c r="G236" s="765"/>
    </row>
    <row r="237" spans="1:7" s="728" customFormat="1">
      <c r="A237" s="746"/>
      <c r="B237" s="742"/>
      <c r="C237" s="742"/>
      <c r="D237" s="537"/>
      <c r="E237" s="745"/>
      <c r="F237" s="727"/>
      <c r="G237" s="765"/>
    </row>
    <row r="238" spans="1:7" s="728" customFormat="1">
      <c r="A238" s="746"/>
      <c r="B238" s="742"/>
      <c r="C238" s="742"/>
      <c r="D238" s="537"/>
      <c r="E238" s="745"/>
      <c r="F238" s="727"/>
      <c r="G238" s="765"/>
    </row>
    <row r="239" spans="1:7" s="728" customFormat="1">
      <c r="A239" s="746"/>
      <c r="B239" s="742"/>
      <c r="C239" s="742"/>
      <c r="D239" s="537"/>
      <c r="E239" s="745"/>
      <c r="F239" s="727"/>
      <c r="G239" s="765"/>
    </row>
    <row r="240" spans="1:7" s="728" customFormat="1">
      <c r="A240" s="746"/>
      <c r="B240" s="742"/>
      <c r="C240" s="742"/>
      <c r="D240" s="537"/>
      <c r="E240" s="745"/>
      <c r="F240" s="727"/>
      <c r="G240" s="765"/>
    </row>
    <row r="241" spans="1:7" s="728" customFormat="1">
      <c r="A241" s="746"/>
      <c r="B241" s="742"/>
      <c r="C241" s="742"/>
      <c r="D241" s="537"/>
      <c r="E241" s="745"/>
      <c r="F241" s="727"/>
      <c r="G241" s="765"/>
    </row>
    <row r="242" spans="1:7" s="728" customFormat="1">
      <c r="A242" s="746"/>
      <c r="B242" s="742"/>
      <c r="C242" s="742"/>
      <c r="D242" s="537"/>
      <c r="E242" s="745"/>
      <c r="F242" s="727"/>
      <c r="G242" s="765"/>
    </row>
    <row r="243" spans="1:7" s="728" customFormat="1">
      <c r="A243" s="746"/>
      <c r="B243" s="742"/>
      <c r="C243" s="742"/>
      <c r="D243" s="537"/>
      <c r="E243" s="745"/>
      <c r="F243" s="727"/>
      <c r="G243" s="765"/>
    </row>
    <row r="244" spans="1:7" s="728" customFormat="1">
      <c r="A244" s="746"/>
      <c r="B244" s="742"/>
      <c r="C244" s="742"/>
      <c r="D244" s="537"/>
      <c r="E244" s="745"/>
      <c r="F244" s="727"/>
      <c r="G244" s="765"/>
    </row>
    <row r="245" spans="1:7" s="728" customFormat="1">
      <c r="A245" s="746"/>
      <c r="B245" s="742"/>
      <c r="C245" s="742"/>
      <c r="D245" s="537"/>
      <c r="E245" s="745"/>
      <c r="F245" s="727"/>
      <c r="G245" s="765"/>
    </row>
    <row r="246" spans="1:7" s="728" customFormat="1">
      <c r="A246" s="746"/>
      <c r="B246" s="742"/>
      <c r="C246" s="742"/>
      <c r="D246" s="537"/>
      <c r="E246" s="745"/>
      <c r="F246" s="727"/>
      <c r="G246" s="765"/>
    </row>
    <row r="247" spans="1:7" s="728" customFormat="1">
      <c r="A247" s="746"/>
      <c r="B247" s="742"/>
      <c r="C247" s="742"/>
      <c r="D247" s="537"/>
      <c r="E247" s="745"/>
      <c r="F247" s="727"/>
      <c r="G247" s="765"/>
    </row>
    <row r="248" spans="1:7" s="728" customFormat="1">
      <c r="A248" s="746"/>
      <c r="B248" s="742"/>
      <c r="C248" s="742"/>
      <c r="D248" s="537"/>
      <c r="E248" s="745"/>
      <c r="F248" s="727"/>
      <c r="G248" s="765"/>
    </row>
    <row r="249" spans="1:7" s="728" customFormat="1">
      <c r="A249" s="746"/>
      <c r="B249" s="742"/>
      <c r="C249" s="742"/>
      <c r="D249" s="537"/>
      <c r="E249" s="745"/>
      <c r="F249" s="727"/>
      <c r="G249" s="765"/>
    </row>
    <row r="250" spans="1:7" s="728" customFormat="1">
      <c r="A250" s="746"/>
      <c r="B250" s="742"/>
      <c r="C250" s="742"/>
      <c r="D250" s="537"/>
      <c r="E250" s="745"/>
      <c r="F250" s="727"/>
      <c r="G250" s="765"/>
    </row>
    <row r="251" spans="1:7" s="728" customFormat="1">
      <c r="A251" s="746"/>
      <c r="B251" s="742"/>
      <c r="C251" s="742"/>
      <c r="D251" s="537"/>
      <c r="E251" s="745"/>
      <c r="F251" s="727"/>
      <c r="G251" s="765"/>
    </row>
    <row r="252" spans="1:7" s="728" customFormat="1" ht="15">
      <c r="A252" s="753"/>
      <c r="B252" s="742"/>
      <c r="C252" s="742"/>
      <c r="D252" s="537"/>
      <c r="E252" s="745"/>
      <c r="F252" s="727"/>
      <c r="G252" s="765"/>
    </row>
    <row r="253" spans="1:7" s="728" customFormat="1">
      <c r="A253" s="746"/>
      <c r="B253" s="742"/>
      <c r="C253" s="742"/>
      <c r="D253" s="537"/>
      <c r="E253" s="745"/>
      <c r="F253" s="727"/>
      <c r="G253" s="765"/>
    </row>
    <row r="254" spans="1:7" s="728" customFormat="1">
      <c r="A254" s="746"/>
      <c r="B254" s="742"/>
      <c r="C254" s="742"/>
      <c r="D254" s="533"/>
      <c r="E254" s="745"/>
      <c r="F254" s="727"/>
      <c r="G254" s="765"/>
    </row>
    <row r="255" spans="1:7" s="728" customFormat="1">
      <c r="A255" s="746"/>
      <c r="B255" s="742"/>
      <c r="C255" s="742"/>
      <c r="D255" s="537"/>
      <c r="E255" s="745"/>
      <c r="F255" s="727"/>
      <c r="G255" s="765"/>
    </row>
    <row r="256" spans="1:7" s="728" customFormat="1">
      <c r="A256" s="746"/>
      <c r="B256" s="742"/>
      <c r="C256" s="742"/>
      <c r="D256" s="537"/>
      <c r="E256" s="745"/>
      <c r="F256" s="727"/>
      <c r="G256" s="765"/>
    </row>
    <row r="257" spans="1:7" s="728" customFormat="1">
      <c r="A257" s="746"/>
      <c r="B257" s="742"/>
      <c r="C257" s="742"/>
      <c r="D257" s="537"/>
      <c r="E257" s="745"/>
      <c r="F257" s="727"/>
      <c r="G257" s="765"/>
    </row>
    <row r="258" spans="1:7" s="728" customFormat="1">
      <c r="A258" s="746"/>
      <c r="B258" s="742"/>
      <c r="C258" s="742"/>
      <c r="D258" s="537"/>
      <c r="E258" s="745"/>
      <c r="F258" s="727"/>
      <c r="G258" s="765"/>
    </row>
    <row r="259" spans="1:7" s="728" customFormat="1">
      <c r="A259" s="746"/>
      <c r="B259" s="742"/>
      <c r="C259" s="742"/>
      <c r="D259" s="537"/>
      <c r="E259" s="745"/>
      <c r="F259" s="727"/>
      <c r="G259" s="765"/>
    </row>
    <row r="260" spans="1:7" s="728" customFormat="1">
      <c r="A260" s="746"/>
      <c r="B260" s="742"/>
      <c r="C260" s="742"/>
      <c r="D260" s="537"/>
      <c r="E260" s="745"/>
      <c r="F260" s="727"/>
      <c r="G260" s="765"/>
    </row>
    <row r="261" spans="1:7" s="728" customFormat="1">
      <c r="A261" s="746"/>
      <c r="B261" s="743"/>
      <c r="C261" s="743"/>
      <c r="D261" s="537"/>
      <c r="E261" s="747"/>
      <c r="F261" s="730"/>
      <c r="G261" s="765"/>
    </row>
    <row r="262" spans="1:7" s="728" customFormat="1">
      <c r="A262" s="746"/>
      <c r="B262" s="742"/>
      <c r="C262" s="742"/>
      <c r="D262" s="537"/>
      <c r="E262" s="745"/>
      <c r="F262" s="727"/>
      <c r="G262" s="765"/>
    </row>
    <row r="263" spans="1:7" s="728" customFormat="1">
      <c r="A263" s="746"/>
      <c r="B263" s="742"/>
      <c r="C263" s="742"/>
      <c r="D263" s="537"/>
      <c r="E263" s="745"/>
      <c r="F263" s="727"/>
      <c r="G263" s="765"/>
    </row>
    <row r="264" spans="1:7" s="728" customFormat="1">
      <c r="A264" s="746"/>
      <c r="B264" s="742"/>
      <c r="C264" s="742"/>
      <c r="D264" s="537"/>
      <c r="E264" s="745"/>
      <c r="F264" s="727"/>
      <c r="G264" s="770"/>
    </row>
    <row r="265" spans="1:7" s="728" customFormat="1">
      <c r="A265" s="746"/>
      <c r="B265" s="742"/>
      <c r="C265" s="742"/>
      <c r="D265" s="537"/>
      <c r="E265" s="745"/>
      <c r="F265" s="727"/>
      <c r="G265" s="765"/>
    </row>
    <row r="266" spans="1:7" s="728" customFormat="1">
      <c r="A266" s="746"/>
      <c r="B266" s="742"/>
      <c r="C266" s="742"/>
      <c r="D266" s="537"/>
      <c r="E266" s="745"/>
      <c r="F266" s="727"/>
      <c r="G266" s="765"/>
    </row>
    <row r="267" spans="1:7" s="728" customFormat="1">
      <c r="A267" s="739"/>
      <c r="B267" s="537"/>
      <c r="C267" s="537"/>
      <c r="D267" s="537"/>
      <c r="E267" s="740"/>
      <c r="F267" s="727"/>
      <c r="G267" s="765"/>
    </row>
    <row r="268" spans="1:7" s="728" customFormat="1">
      <c r="A268" s="746"/>
      <c r="B268" s="742"/>
      <c r="C268" s="742"/>
      <c r="D268" s="537"/>
      <c r="E268" s="745"/>
      <c r="F268" s="727"/>
      <c r="G268" s="765"/>
    </row>
    <row r="269" spans="1:7" s="728" customFormat="1">
      <c r="A269" s="746"/>
      <c r="B269" s="742"/>
      <c r="C269" s="742"/>
      <c r="D269" s="537"/>
      <c r="E269" s="745"/>
      <c r="F269" s="727"/>
      <c r="G269" s="765"/>
    </row>
    <row r="270" spans="1:7" s="728" customFormat="1">
      <c r="A270" s="746"/>
      <c r="B270" s="742"/>
      <c r="C270" s="742"/>
      <c r="D270" s="537"/>
      <c r="E270" s="745"/>
      <c r="F270" s="727"/>
      <c r="G270" s="765"/>
    </row>
    <row r="271" spans="1:7" s="728" customFormat="1">
      <c r="A271" s="746"/>
      <c r="B271" s="742"/>
      <c r="C271" s="742"/>
      <c r="D271" s="537"/>
      <c r="E271" s="745"/>
      <c r="F271" s="727"/>
      <c r="G271" s="765"/>
    </row>
    <row r="272" spans="1:7" s="728" customFormat="1">
      <c r="A272" s="746"/>
      <c r="B272" s="742"/>
      <c r="C272" s="742"/>
      <c r="D272" s="537"/>
      <c r="E272" s="745"/>
      <c r="F272" s="727"/>
      <c r="G272" s="765"/>
    </row>
    <row r="273" spans="1:7" s="728" customFormat="1">
      <c r="A273" s="746"/>
      <c r="B273" s="742"/>
      <c r="C273" s="742"/>
      <c r="D273" s="537"/>
      <c r="E273" s="745"/>
      <c r="F273" s="727"/>
      <c r="G273" s="765"/>
    </row>
    <row r="274" spans="1:7" s="728" customFormat="1">
      <c r="A274" s="746"/>
      <c r="B274" s="742"/>
      <c r="C274" s="742"/>
      <c r="D274" s="537"/>
      <c r="E274" s="745"/>
      <c r="F274" s="727"/>
      <c r="G274" s="765"/>
    </row>
    <row r="275" spans="1:7" s="728" customFormat="1">
      <c r="A275" s="746"/>
      <c r="B275" s="742"/>
      <c r="C275" s="742"/>
      <c r="D275" s="537"/>
      <c r="E275" s="745"/>
      <c r="F275" s="727"/>
      <c r="G275" s="770"/>
    </row>
    <row r="276" spans="1:7" s="728" customFormat="1">
      <c r="A276" s="746"/>
      <c r="B276" s="742"/>
      <c r="C276" s="742"/>
      <c r="D276" s="537"/>
      <c r="E276" s="745"/>
      <c r="F276" s="727"/>
      <c r="G276" s="770"/>
    </row>
    <row r="277" spans="1:7" s="728" customFormat="1">
      <c r="A277" s="746"/>
      <c r="B277" s="742"/>
      <c r="C277" s="742"/>
      <c r="D277" s="537"/>
      <c r="E277" s="745"/>
      <c r="F277" s="727"/>
      <c r="G277" s="765"/>
    </row>
    <row r="278" spans="1:7" s="728" customFormat="1" ht="15">
      <c r="A278" s="746"/>
      <c r="B278" s="742"/>
      <c r="C278" s="742"/>
      <c r="D278" s="537"/>
      <c r="E278" s="745"/>
      <c r="F278" s="727"/>
      <c r="G278" s="771"/>
    </row>
    <row r="279" spans="1:7" s="728" customFormat="1">
      <c r="A279" s="746"/>
      <c r="B279" s="742"/>
      <c r="C279" s="742"/>
      <c r="D279" s="537"/>
      <c r="E279" s="745"/>
      <c r="F279" s="727"/>
      <c r="G279" s="765"/>
    </row>
    <row r="280" spans="1:7" s="728" customFormat="1">
      <c r="A280" s="746"/>
      <c r="B280" s="742"/>
      <c r="C280" s="742"/>
      <c r="D280" s="537"/>
      <c r="E280" s="745"/>
      <c r="F280" s="727"/>
      <c r="G280" s="765"/>
    </row>
    <row r="281" spans="1:7" s="728" customFormat="1">
      <c r="A281" s="746"/>
      <c r="B281" s="742"/>
      <c r="C281" s="742"/>
      <c r="D281" s="537"/>
      <c r="E281" s="745"/>
      <c r="F281" s="727"/>
      <c r="G281" s="765"/>
    </row>
    <row r="282" spans="1:7" s="728" customFormat="1">
      <c r="A282" s="746"/>
      <c r="B282" s="742"/>
      <c r="C282" s="742"/>
      <c r="D282" s="537"/>
      <c r="E282" s="745"/>
      <c r="F282" s="727"/>
      <c r="G282" s="765"/>
    </row>
    <row r="283" spans="1:7" s="728" customFormat="1">
      <c r="A283" s="746"/>
      <c r="B283" s="742"/>
      <c r="C283" s="742"/>
      <c r="D283" s="537"/>
      <c r="E283" s="745"/>
      <c r="F283" s="727"/>
      <c r="G283" s="765"/>
    </row>
    <row r="284" spans="1:7" s="728" customFormat="1">
      <c r="A284" s="746"/>
      <c r="B284" s="742"/>
      <c r="C284" s="742"/>
      <c r="D284" s="537"/>
      <c r="E284" s="745"/>
      <c r="F284" s="727"/>
      <c r="G284" s="765"/>
    </row>
    <row r="285" spans="1:7" s="728" customFormat="1">
      <c r="A285" s="746"/>
      <c r="B285" s="742"/>
      <c r="C285" s="742"/>
      <c r="D285" s="537"/>
      <c r="E285" s="745"/>
      <c r="F285" s="727"/>
      <c r="G285" s="765"/>
    </row>
    <row r="286" spans="1:7" s="728" customFormat="1">
      <c r="A286" s="746"/>
      <c r="B286" s="742"/>
      <c r="C286" s="742"/>
      <c r="D286" s="537"/>
      <c r="E286" s="745"/>
      <c r="F286" s="727"/>
      <c r="G286" s="765"/>
    </row>
    <row r="287" spans="1:7" s="728" customFormat="1">
      <c r="A287" s="746"/>
      <c r="B287" s="742"/>
      <c r="C287" s="742"/>
      <c r="D287" s="537"/>
      <c r="E287" s="745"/>
      <c r="F287" s="727"/>
      <c r="G287" s="765"/>
    </row>
    <row r="288" spans="1:7" s="728" customFormat="1">
      <c r="A288" s="746"/>
      <c r="B288" s="742"/>
      <c r="C288" s="742"/>
      <c r="D288" s="537"/>
      <c r="E288" s="745"/>
      <c r="F288" s="727"/>
      <c r="G288" s="765"/>
    </row>
    <row r="289" spans="1:7" s="728" customFormat="1">
      <c r="A289" s="746"/>
      <c r="B289" s="742"/>
      <c r="C289" s="742"/>
      <c r="D289" s="537"/>
      <c r="E289" s="745"/>
      <c r="F289" s="727"/>
      <c r="G289" s="765"/>
    </row>
    <row r="290" spans="1:7" s="728" customFormat="1">
      <c r="A290" s="746"/>
      <c r="B290" s="742"/>
      <c r="C290" s="742"/>
      <c r="D290" s="537"/>
      <c r="E290" s="745"/>
      <c r="F290" s="727"/>
      <c r="G290" s="765"/>
    </row>
    <row r="291" spans="1:7" s="728" customFormat="1">
      <c r="A291" s="746"/>
      <c r="B291" s="742"/>
      <c r="C291" s="742"/>
      <c r="D291" s="537"/>
      <c r="E291" s="745"/>
      <c r="F291" s="727"/>
      <c r="G291" s="765"/>
    </row>
    <row r="292" spans="1:7" s="728" customFormat="1">
      <c r="A292" s="746"/>
      <c r="B292" s="742"/>
      <c r="C292" s="742"/>
      <c r="D292" s="537"/>
      <c r="E292" s="745"/>
      <c r="F292" s="727"/>
      <c r="G292" s="765"/>
    </row>
    <row r="293" spans="1:7" s="728" customFormat="1">
      <c r="A293" s="746"/>
      <c r="B293" s="742"/>
      <c r="C293" s="742"/>
      <c r="D293" s="537"/>
      <c r="E293" s="745"/>
      <c r="F293" s="727"/>
      <c r="G293" s="765"/>
    </row>
    <row r="294" spans="1:7" s="728" customFormat="1">
      <c r="A294" s="746"/>
      <c r="B294" s="742"/>
      <c r="C294" s="742"/>
      <c r="D294" s="537"/>
      <c r="E294" s="745"/>
      <c r="F294" s="727"/>
      <c r="G294" s="765"/>
    </row>
    <row r="295" spans="1:7" s="728" customFormat="1">
      <c r="A295" s="746"/>
      <c r="B295" s="742"/>
      <c r="C295" s="742"/>
      <c r="D295" s="537"/>
      <c r="E295" s="745"/>
      <c r="F295" s="727"/>
      <c r="G295" s="765"/>
    </row>
    <row r="296" spans="1:7" s="728" customFormat="1">
      <c r="A296" s="746"/>
      <c r="B296" s="742"/>
      <c r="C296" s="742"/>
      <c r="D296" s="537"/>
      <c r="E296" s="745"/>
      <c r="F296" s="727"/>
      <c r="G296" s="765"/>
    </row>
    <row r="297" spans="1:7" s="728" customFormat="1">
      <c r="A297" s="746"/>
      <c r="B297" s="742"/>
      <c r="C297" s="742"/>
      <c r="D297" s="537"/>
      <c r="E297" s="745"/>
      <c r="F297" s="727"/>
      <c r="G297" s="765"/>
    </row>
    <row r="298" spans="1:7" s="728" customFormat="1">
      <c r="A298" s="746"/>
      <c r="B298" s="742"/>
      <c r="C298" s="742"/>
      <c r="D298" s="537"/>
      <c r="E298" s="745"/>
      <c r="F298" s="727"/>
      <c r="G298" s="765"/>
    </row>
    <row r="299" spans="1:7" s="728" customFormat="1">
      <c r="A299" s="746"/>
      <c r="B299" s="742"/>
      <c r="C299" s="742"/>
      <c r="D299" s="537"/>
      <c r="E299" s="745"/>
      <c r="F299" s="727"/>
      <c r="G299" s="765"/>
    </row>
    <row r="300" spans="1:7" s="728" customFormat="1">
      <c r="A300" s="746"/>
      <c r="B300" s="742"/>
      <c r="C300" s="742"/>
      <c r="D300" s="537"/>
      <c r="E300" s="745"/>
      <c r="F300" s="727"/>
      <c r="G300" s="765"/>
    </row>
    <row r="301" spans="1:7" s="728" customFormat="1">
      <c r="A301" s="746"/>
      <c r="B301" s="742"/>
      <c r="C301" s="742"/>
      <c r="D301" s="537"/>
      <c r="E301" s="745"/>
      <c r="F301" s="727"/>
      <c r="G301" s="765"/>
    </row>
    <row r="302" spans="1:7" s="728" customFormat="1">
      <c r="A302" s="746"/>
      <c r="B302" s="742"/>
      <c r="C302" s="742"/>
      <c r="D302" s="537"/>
      <c r="E302" s="745"/>
      <c r="F302" s="727"/>
      <c r="G302" s="765"/>
    </row>
    <row r="303" spans="1:7" s="728" customFormat="1">
      <c r="A303" s="746"/>
      <c r="B303" s="742"/>
      <c r="C303" s="742"/>
      <c r="D303" s="537"/>
      <c r="E303" s="745"/>
      <c r="F303" s="727"/>
      <c r="G303" s="765"/>
    </row>
    <row r="304" spans="1:7" s="728" customFormat="1">
      <c r="A304" s="746"/>
      <c r="B304" s="742"/>
      <c r="C304" s="742"/>
      <c r="D304" s="537"/>
      <c r="E304" s="745"/>
      <c r="F304" s="727"/>
      <c r="G304" s="765"/>
    </row>
    <row r="305" spans="1:7" s="728" customFormat="1">
      <c r="A305" s="746"/>
      <c r="B305" s="742"/>
      <c r="C305" s="742"/>
      <c r="D305" s="537"/>
      <c r="E305" s="745"/>
      <c r="F305" s="727"/>
      <c r="G305" s="765"/>
    </row>
    <row r="306" spans="1:7" s="728" customFormat="1">
      <c r="A306" s="746"/>
      <c r="B306" s="742"/>
      <c r="C306" s="742"/>
      <c r="D306" s="537"/>
      <c r="E306" s="745"/>
      <c r="F306" s="727"/>
      <c r="G306" s="765"/>
    </row>
    <row r="307" spans="1:7" s="728" customFormat="1">
      <c r="A307" s="746"/>
      <c r="B307" s="742"/>
      <c r="C307" s="742"/>
      <c r="D307" s="537"/>
      <c r="E307" s="745"/>
      <c r="F307" s="727"/>
      <c r="G307" s="765"/>
    </row>
    <row r="308" spans="1:7" s="728" customFormat="1">
      <c r="A308" s="746"/>
      <c r="B308" s="742"/>
      <c r="C308" s="742"/>
      <c r="D308" s="537"/>
      <c r="E308" s="745"/>
      <c r="F308" s="727"/>
      <c r="G308" s="765"/>
    </row>
    <row r="309" spans="1:7" s="728" customFormat="1">
      <c r="A309" s="746"/>
      <c r="B309" s="742"/>
      <c r="C309" s="742"/>
      <c r="D309" s="537"/>
      <c r="E309" s="745"/>
      <c r="F309" s="727"/>
      <c r="G309" s="765"/>
    </row>
    <row r="310" spans="1:7" s="728" customFormat="1">
      <c r="A310" s="746"/>
      <c r="B310" s="742"/>
      <c r="C310" s="742"/>
      <c r="D310" s="537"/>
      <c r="E310" s="745"/>
      <c r="F310" s="727"/>
      <c r="G310" s="765"/>
    </row>
    <row r="311" spans="1:7" s="728" customFormat="1">
      <c r="A311" s="746"/>
      <c r="B311" s="742"/>
      <c r="C311" s="742"/>
      <c r="D311" s="537"/>
      <c r="E311" s="745"/>
      <c r="F311" s="727"/>
      <c r="G311" s="765"/>
    </row>
    <row r="312" spans="1:7" s="728" customFormat="1">
      <c r="A312" s="746"/>
      <c r="B312" s="742"/>
      <c r="C312" s="742"/>
      <c r="D312" s="537"/>
      <c r="E312" s="745"/>
      <c r="F312" s="727"/>
      <c r="G312" s="765"/>
    </row>
    <row r="313" spans="1:7" s="728" customFormat="1">
      <c r="A313" s="746"/>
      <c r="B313" s="742"/>
      <c r="C313" s="742"/>
      <c r="D313" s="537"/>
      <c r="E313" s="745"/>
      <c r="F313" s="727"/>
      <c r="G313" s="765"/>
    </row>
    <row r="314" spans="1:7" s="728" customFormat="1">
      <c r="A314" s="746"/>
      <c r="B314" s="742"/>
      <c r="C314" s="742"/>
      <c r="D314" s="537"/>
      <c r="E314" s="745"/>
      <c r="F314" s="727"/>
      <c r="G314" s="765"/>
    </row>
    <row r="315" spans="1:7" s="728" customFormat="1">
      <c r="A315" s="746"/>
      <c r="B315" s="742"/>
      <c r="C315" s="742"/>
      <c r="D315" s="537"/>
      <c r="E315" s="745"/>
      <c r="F315" s="727"/>
      <c r="G315" s="765"/>
    </row>
    <row r="316" spans="1:7" s="728" customFormat="1">
      <c r="A316" s="746"/>
      <c r="B316" s="742"/>
      <c r="C316" s="742"/>
      <c r="D316" s="537"/>
      <c r="E316" s="745"/>
      <c r="F316" s="727"/>
      <c r="G316" s="765"/>
    </row>
    <row r="317" spans="1:7" s="728" customFormat="1">
      <c r="A317" s="746"/>
      <c r="B317" s="742"/>
      <c r="C317" s="742"/>
      <c r="D317" s="537"/>
      <c r="E317" s="745"/>
      <c r="F317" s="727"/>
      <c r="G317" s="765"/>
    </row>
    <row r="318" spans="1:7" s="728" customFormat="1">
      <c r="A318" s="746"/>
      <c r="B318" s="742"/>
      <c r="C318" s="742"/>
      <c r="D318" s="537"/>
      <c r="E318" s="745"/>
      <c r="F318" s="727"/>
      <c r="G318" s="765"/>
    </row>
    <row r="319" spans="1:7" s="731" customFormat="1" ht="15">
      <c r="A319" s="539"/>
      <c r="B319" s="540"/>
      <c r="C319" s="742"/>
      <c r="D319" s="537"/>
      <c r="E319" s="745"/>
      <c r="F319" s="727"/>
      <c r="G319" s="772"/>
    </row>
    <row r="320" spans="1:7" s="731" customFormat="1" ht="15">
      <c r="A320" s="746"/>
      <c r="B320" s="742"/>
      <c r="C320" s="742"/>
      <c r="D320" s="537"/>
      <c r="E320" s="745"/>
      <c r="F320" s="727"/>
      <c r="G320" s="765"/>
    </row>
    <row r="321" spans="1:7" s="731" customFormat="1" ht="15">
      <c r="A321" s="746"/>
      <c r="B321" s="742"/>
      <c r="C321" s="742"/>
      <c r="D321" s="537"/>
      <c r="E321" s="745"/>
      <c r="F321" s="727"/>
      <c r="G321" s="765"/>
    </row>
    <row r="322" spans="1:7" s="731" customFormat="1" ht="15">
      <c r="A322" s="539"/>
      <c r="B322" s="540"/>
      <c r="C322" s="742"/>
      <c r="D322" s="537"/>
      <c r="E322" s="745"/>
      <c r="F322" s="727"/>
      <c r="G322" s="765"/>
    </row>
    <row r="323" spans="1:7" s="731" customFormat="1" ht="15">
      <c r="A323" s="539"/>
      <c r="B323" s="540"/>
      <c r="C323" s="742"/>
      <c r="D323" s="537"/>
      <c r="E323" s="745"/>
      <c r="F323" s="727"/>
      <c r="G323" s="765"/>
    </row>
    <row r="324" spans="1:7" s="731" customFormat="1" ht="15">
      <c r="A324" s="539"/>
      <c r="B324" s="540"/>
      <c r="C324" s="742"/>
      <c r="D324" s="537"/>
      <c r="E324" s="745"/>
      <c r="F324" s="727"/>
      <c r="G324" s="765"/>
    </row>
    <row r="325" spans="1:7" s="731" customFormat="1" ht="15">
      <c r="A325" s="739"/>
      <c r="B325" s="537"/>
      <c r="C325" s="537"/>
      <c r="D325" s="537"/>
      <c r="E325" s="740"/>
      <c r="F325" s="727"/>
      <c r="G325" s="765"/>
    </row>
    <row r="326" spans="1:7" s="731" customFormat="1" ht="15">
      <c r="A326" s="746"/>
      <c r="B326" s="742"/>
      <c r="C326" s="742"/>
      <c r="D326" s="537"/>
      <c r="E326" s="745"/>
      <c r="F326" s="727"/>
      <c r="G326" s="765"/>
    </row>
    <row r="327" spans="1:7" s="731" customFormat="1" ht="15">
      <c r="A327" s="746"/>
      <c r="B327" s="742"/>
      <c r="C327" s="742"/>
      <c r="D327" s="537"/>
      <c r="E327" s="745"/>
      <c r="F327" s="727"/>
      <c r="G327" s="765"/>
    </row>
    <row r="328" spans="1:7" s="731" customFormat="1" ht="15">
      <c r="A328" s="746"/>
      <c r="B328" s="742"/>
      <c r="C328" s="742"/>
      <c r="D328" s="537"/>
      <c r="E328" s="745"/>
      <c r="F328" s="727"/>
      <c r="G328" s="765"/>
    </row>
    <row r="329" spans="1:7" s="731" customFormat="1" ht="15">
      <c r="A329" s="746"/>
      <c r="B329" s="742"/>
      <c r="C329" s="742"/>
      <c r="D329" s="754"/>
      <c r="E329" s="755"/>
      <c r="F329" s="732"/>
      <c r="G329" s="754"/>
    </row>
    <row r="330" spans="1:7" s="731" customFormat="1" ht="15">
      <c r="A330" s="746"/>
      <c r="B330" s="742"/>
      <c r="C330" s="742"/>
      <c r="D330" s="754"/>
      <c r="E330" s="755"/>
      <c r="F330" s="732"/>
      <c r="G330" s="754"/>
    </row>
    <row r="331" spans="1:7" s="731" customFormat="1" ht="15">
      <c r="A331" s="754"/>
      <c r="B331" s="742"/>
      <c r="C331" s="742"/>
      <c r="D331" s="537"/>
      <c r="E331" s="745"/>
      <c r="F331" s="727"/>
      <c r="G331" s="765"/>
    </row>
    <row r="332" spans="1:7" s="731" customFormat="1" ht="15">
      <c r="A332" s="746"/>
      <c r="B332" s="742"/>
      <c r="C332" s="742"/>
      <c r="D332" s="537"/>
      <c r="E332" s="745"/>
      <c r="F332" s="727"/>
      <c r="G332" s="765"/>
    </row>
    <row r="333" spans="1:7" s="731" customFormat="1" ht="15">
      <c r="A333" s="746"/>
      <c r="B333" s="742"/>
      <c r="C333" s="742"/>
      <c r="D333" s="537"/>
      <c r="E333" s="745"/>
      <c r="F333" s="727"/>
      <c r="G333" s="765"/>
    </row>
    <row r="334" spans="1:7" s="731" customFormat="1" ht="15">
      <c r="A334" s="746"/>
      <c r="B334" s="742"/>
      <c r="C334" s="742"/>
      <c r="D334" s="537"/>
      <c r="E334" s="745"/>
      <c r="F334" s="727"/>
      <c r="G334" s="765"/>
    </row>
    <row r="335" spans="1:7" s="731" customFormat="1" ht="15">
      <c r="A335" s="746"/>
      <c r="B335" s="742"/>
      <c r="C335" s="742"/>
      <c r="D335" s="537"/>
      <c r="E335" s="745"/>
      <c r="F335" s="727"/>
      <c r="G335" s="765"/>
    </row>
    <row r="336" spans="1:7" s="731" customFormat="1" ht="15">
      <c r="A336" s="746"/>
      <c r="B336" s="742"/>
      <c r="C336" s="742"/>
      <c r="D336" s="537"/>
      <c r="E336" s="745"/>
      <c r="F336" s="727"/>
      <c r="G336" s="765"/>
    </row>
    <row r="337" spans="1:7" s="731" customFormat="1" ht="15">
      <c r="A337" s="746"/>
      <c r="B337" s="742"/>
      <c r="C337" s="742"/>
      <c r="D337" s="537"/>
      <c r="E337" s="745"/>
      <c r="F337" s="727"/>
      <c r="G337" s="765"/>
    </row>
    <row r="338" spans="1:7" s="731" customFormat="1" ht="15">
      <c r="A338" s="746"/>
      <c r="B338" s="742"/>
      <c r="C338" s="742"/>
      <c r="D338" s="537"/>
      <c r="E338" s="745"/>
      <c r="F338" s="727"/>
      <c r="G338" s="765"/>
    </row>
    <row r="339" spans="1:7" s="731" customFormat="1" ht="15">
      <c r="A339" s="746"/>
      <c r="B339" s="742"/>
      <c r="C339" s="742"/>
      <c r="D339" s="537"/>
      <c r="E339" s="745"/>
      <c r="F339" s="727"/>
      <c r="G339" s="765"/>
    </row>
    <row r="340" spans="1:7" s="731" customFormat="1" ht="15">
      <c r="A340" s="746"/>
      <c r="B340" s="742"/>
      <c r="C340" s="742"/>
      <c r="D340" s="537"/>
      <c r="E340" s="745"/>
      <c r="F340" s="727"/>
      <c r="G340" s="765"/>
    </row>
    <row r="341" spans="1:7" s="734" customFormat="1" ht="15">
      <c r="A341" s="539"/>
      <c r="B341" s="540"/>
      <c r="C341" s="540"/>
      <c r="D341" s="756"/>
      <c r="E341" s="757"/>
      <c r="F341" s="733"/>
      <c r="G341" s="771"/>
    </row>
    <row r="342" spans="1:7" s="731" customFormat="1" ht="15">
      <c r="A342" s="746"/>
      <c r="B342" s="742"/>
      <c r="C342" s="742"/>
      <c r="D342" s="537"/>
      <c r="E342" s="745"/>
      <c r="F342" s="727"/>
      <c r="G342" s="765"/>
    </row>
    <row r="343" spans="1:7" s="731" customFormat="1" ht="15">
      <c r="A343" s="746"/>
      <c r="B343" s="742"/>
      <c r="C343" s="742"/>
      <c r="D343" s="537"/>
      <c r="E343" s="745"/>
      <c r="F343" s="727"/>
      <c r="G343" s="765"/>
    </row>
    <row r="344" spans="1:7" s="731" customFormat="1" ht="15">
      <c r="A344" s="746"/>
      <c r="B344" s="742"/>
      <c r="C344" s="742"/>
      <c r="D344" s="537"/>
      <c r="E344" s="745"/>
      <c r="F344" s="727"/>
      <c r="G344" s="765"/>
    </row>
    <row r="345" spans="1:7" s="731" customFormat="1" ht="15">
      <c r="A345" s="746"/>
      <c r="B345" s="742"/>
      <c r="C345" s="742"/>
      <c r="D345" s="537"/>
      <c r="E345" s="745"/>
      <c r="F345" s="727"/>
      <c r="G345" s="765"/>
    </row>
    <row r="346" spans="1:7" s="731" customFormat="1" ht="15">
      <c r="A346" s="746"/>
      <c r="B346" s="742"/>
      <c r="C346" s="742"/>
      <c r="D346" s="537"/>
      <c r="E346" s="745"/>
      <c r="F346" s="727"/>
      <c r="G346" s="765"/>
    </row>
    <row r="347" spans="1:7" s="731" customFormat="1" ht="15">
      <c r="A347" s="746"/>
      <c r="B347" s="742"/>
      <c r="C347" s="742"/>
      <c r="D347" s="537"/>
      <c r="E347" s="745"/>
      <c r="F347" s="727"/>
      <c r="G347" s="765"/>
    </row>
    <row r="348" spans="1:7" s="731" customFormat="1" ht="15">
      <c r="A348" s="746"/>
      <c r="B348" s="742"/>
      <c r="C348" s="742"/>
      <c r="D348" s="537"/>
      <c r="E348" s="745"/>
      <c r="F348" s="727"/>
      <c r="G348" s="765"/>
    </row>
    <row r="349" spans="1:7" s="731" customFormat="1" ht="15">
      <c r="A349" s="746"/>
      <c r="B349" s="742"/>
      <c r="C349" s="742"/>
      <c r="D349" s="537"/>
      <c r="E349" s="745"/>
      <c r="F349" s="727"/>
      <c r="G349" s="765"/>
    </row>
    <row r="350" spans="1:7" s="731" customFormat="1" ht="15">
      <c r="A350" s="746"/>
      <c r="B350" s="742"/>
      <c r="C350" s="742"/>
      <c r="D350" s="537"/>
      <c r="E350" s="745"/>
      <c r="F350" s="727"/>
      <c r="G350" s="765"/>
    </row>
    <row r="351" spans="1:7" s="731" customFormat="1" ht="15">
      <c r="A351" s="746"/>
      <c r="B351" s="742"/>
      <c r="C351" s="742"/>
      <c r="D351" s="537"/>
      <c r="E351" s="745"/>
      <c r="F351" s="727"/>
      <c r="G351" s="765"/>
    </row>
    <row r="352" spans="1:7" s="731" customFormat="1" ht="15">
      <c r="A352" s="746"/>
      <c r="B352" s="742"/>
      <c r="C352" s="742"/>
      <c r="D352" s="537"/>
      <c r="E352" s="745"/>
      <c r="F352" s="727"/>
      <c r="G352" s="765"/>
    </row>
    <row r="353" spans="1:7" s="731" customFormat="1" ht="15">
      <c r="A353" s="746"/>
      <c r="B353" s="742"/>
      <c r="C353" s="742"/>
      <c r="D353" s="537"/>
      <c r="E353" s="745"/>
      <c r="F353" s="727"/>
      <c r="G353" s="765"/>
    </row>
    <row r="354" spans="1:7" s="731" customFormat="1" ht="15">
      <c r="A354" s="539"/>
      <c r="B354" s="540"/>
      <c r="C354" s="742"/>
      <c r="D354" s="537"/>
      <c r="E354" s="745"/>
      <c r="F354" s="727"/>
      <c r="G354" s="765"/>
    </row>
    <row r="355" spans="1:7" s="731" customFormat="1" ht="15">
      <c r="A355" s="746"/>
      <c r="B355" s="742"/>
      <c r="C355" s="742"/>
      <c r="D355" s="537"/>
      <c r="E355" s="745"/>
      <c r="F355" s="727"/>
      <c r="G355" s="765"/>
    </row>
    <row r="356" spans="1:7" s="731" customFormat="1" ht="15">
      <c r="A356" s="746"/>
      <c r="B356" s="742"/>
      <c r="C356" s="742"/>
      <c r="D356" s="537"/>
      <c r="E356" s="745"/>
      <c r="F356" s="727"/>
      <c r="G356" s="765"/>
    </row>
    <row r="357" spans="1:7" s="731" customFormat="1" ht="15">
      <c r="A357" s="746"/>
      <c r="B357" s="742"/>
      <c r="C357" s="742"/>
      <c r="D357" s="537"/>
      <c r="E357" s="745"/>
      <c r="F357" s="727"/>
      <c r="G357" s="765"/>
    </row>
    <row r="358" spans="1:7" s="731" customFormat="1" ht="15">
      <c r="A358" s="746"/>
      <c r="B358" s="742"/>
      <c r="C358" s="742"/>
      <c r="D358" s="537"/>
      <c r="E358" s="745"/>
      <c r="F358" s="727"/>
      <c r="G358" s="765"/>
    </row>
    <row r="359" spans="1:7" s="731" customFormat="1" ht="15">
      <c r="A359" s="746"/>
      <c r="B359" s="742"/>
      <c r="C359" s="742"/>
      <c r="D359" s="537"/>
      <c r="E359" s="745"/>
      <c r="F359" s="727"/>
      <c r="G359" s="765"/>
    </row>
    <row r="360" spans="1:7" s="731" customFormat="1" ht="15">
      <c r="A360" s="746"/>
      <c r="B360" s="742"/>
      <c r="C360" s="742"/>
      <c r="D360" s="537"/>
      <c r="E360" s="745"/>
      <c r="F360" s="727"/>
      <c r="G360" s="765"/>
    </row>
    <row r="361" spans="1:7" s="731" customFormat="1" ht="15">
      <c r="A361" s="746"/>
      <c r="B361" s="742"/>
      <c r="C361" s="742"/>
      <c r="D361" s="537"/>
      <c r="E361" s="745"/>
      <c r="F361" s="727"/>
      <c r="G361" s="765"/>
    </row>
    <row r="362" spans="1:7" s="731" customFormat="1" ht="15">
      <c r="A362" s="746"/>
      <c r="B362" s="742"/>
      <c r="C362" s="742"/>
      <c r="D362" s="537"/>
      <c r="E362" s="745"/>
      <c r="F362" s="727"/>
      <c r="G362" s="765"/>
    </row>
    <row r="363" spans="1:7" s="731" customFormat="1" ht="15">
      <c r="A363" s="746"/>
      <c r="B363" s="742"/>
      <c r="C363" s="742"/>
      <c r="D363" s="537"/>
      <c r="E363" s="745"/>
      <c r="F363" s="727"/>
      <c r="G363" s="765"/>
    </row>
    <row r="364" spans="1:7" s="731" customFormat="1" ht="15">
      <c r="A364" s="746"/>
      <c r="B364" s="742"/>
      <c r="C364" s="742"/>
      <c r="D364" s="537"/>
      <c r="E364" s="745"/>
      <c r="F364" s="727"/>
      <c r="G364" s="765"/>
    </row>
    <row r="365" spans="1:7" s="731" customFormat="1" ht="15">
      <c r="A365" s="746"/>
      <c r="B365" s="742"/>
      <c r="C365" s="742"/>
      <c r="D365" s="537"/>
      <c r="E365" s="745"/>
      <c r="F365" s="727"/>
      <c r="G365" s="765"/>
    </row>
    <row r="366" spans="1:7" s="731" customFormat="1" ht="15">
      <c r="A366" s="746"/>
      <c r="B366" s="742"/>
      <c r="C366" s="742"/>
      <c r="D366" s="537"/>
      <c r="E366" s="745"/>
      <c r="F366" s="727"/>
      <c r="G366" s="765"/>
    </row>
    <row r="367" spans="1:7" s="731" customFormat="1" ht="15">
      <c r="A367" s="746"/>
      <c r="B367" s="742"/>
      <c r="C367" s="742"/>
      <c r="D367" s="537"/>
      <c r="E367" s="745"/>
      <c r="F367" s="727"/>
      <c r="G367" s="765"/>
    </row>
    <row r="368" spans="1:7" s="731" customFormat="1" ht="15">
      <c r="A368" s="746"/>
      <c r="B368" s="742"/>
      <c r="C368" s="742"/>
      <c r="D368" s="537"/>
      <c r="E368" s="745"/>
      <c r="F368" s="727"/>
      <c r="G368" s="765"/>
    </row>
    <row r="369" spans="1:7" s="731" customFormat="1" ht="15">
      <c r="A369" s="539"/>
      <c r="B369" s="540"/>
      <c r="C369" s="742"/>
      <c r="D369" s="537"/>
      <c r="E369" s="745"/>
      <c r="F369" s="727"/>
      <c r="G369" s="765"/>
    </row>
    <row r="370" spans="1:7" s="731" customFormat="1" ht="15">
      <c r="A370" s="539"/>
      <c r="B370" s="540"/>
      <c r="C370" s="742"/>
      <c r="D370" s="537"/>
      <c r="E370" s="745"/>
      <c r="F370" s="727"/>
      <c r="G370" s="765"/>
    </row>
    <row r="371" spans="1:7" s="731" customFormat="1" ht="15">
      <c r="A371" s="746"/>
      <c r="B371" s="742"/>
      <c r="C371" s="742"/>
      <c r="D371" s="537"/>
      <c r="E371" s="745"/>
      <c r="F371" s="727"/>
      <c r="G371" s="765"/>
    </row>
    <row r="372" spans="1:7" s="731" customFormat="1" ht="15">
      <c r="A372" s="739"/>
      <c r="B372" s="537"/>
      <c r="C372" s="537"/>
      <c r="D372" s="537"/>
      <c r="E372" s="740"/>
      <c r="F372" s="727"/>
      <c r="G372" s="765"/>
    </row>
    <row r="373" spans="1:7" s="731" customFormat="1" ht="15">
      <c r="A373" s="739"/>
      <c r="B373" s="537"/>
      <c r="C373" s="537"/>
      <c r="D373" s="537"/>
      <c r="E373" s="740"/>
      <c r="F373" s="727"/>
      <c r="G373" s="765"/>
    </row>
    <row r="374" spans="1:7" s="731" customFormat="1" ht="15">
      <c r="A374" s="746"/>
      <c r="B374" s="742"/>
      <c r="C374" s="742"/>
      <c r="D374" s="537"/>
      <c r="E374" s="745"/>
      <c r="F374" s="727"/>
      <c r="G374" s="765"/>
    </row>
    <row r="375" spans="1:7" s="731" customFormat="1" ht="15">
      <c r="A375" s="746"/>
      <c r="B375" s="742"/>
      <c r="C375" s="742"/>
      <c r="D375" s="537"/>
      <c r="E375" s="745"/>
      <c r="F375" s="727"/>
      <c r="G375" s="765"/>
    </row>
    <row r="376" spans="1:7" s="731" customFormat="1" ht="15">
      <c r="A376" s="746"/>
      <c r="B376" s="742"/>
      <c r="C376" s="742"/>
      <c r="D376" s="537"/>
      <c r="E376" s="745"/>
      <c r="F376" s="727"/>
      <c r="G376" s="765"/>
    </row>
    <row r="377" spans="1:7" s="731" customFormat="1" ht="15">
      <c r="A377" s="746"/>
      <c r="B377" s="742"/>
      <c r="C377" s="742"/>
      <c r="D377" s="537"/>
      <c r="E377" s="745"/>
      <c r="F377" s="727"/>
      <c r="G377" s="765"/>
    </row>
    <row r="378" spans="1:7" s="731" customFormat="1" ht="15">
      <c r="A378" s="746"/>
      <c r="B378" s="742"/>
      <c r="C378" s="742"/>
      <c r="D378" s="537"/>
      <c r="E378" s="745"/>
      <c r="F378" s="727"/>
      <c r="G378" s="765"/>
    </row>
    <row r="379" spans="1:7" s="731" customFormat="1" ht="15">
      <c r="A379" s="746"/>
      <c r="B379" s="742"/>
      <c r="C379" s="742"/>
      <c r="D379" s="537"/>
      <c r="E379" s="745"/>
      <c r="F379" s="727"/>
      <c r="G379" s="765"/>
    </row>
    <row r="380" spans="1:7" s="731" customFormat="1" ht="15">
      <c r="A380" s="746"/>
      <c r="B380" s="742"/>
      <c r="C380" s="742"/>
      <c r="D380" s="537"/>
      <c r="E380" s="745"/>
      <c r="F380" s="727"/>
      <c r="G380" s="765"/>
    </row>
    <row r="381" spans="1:7" s="731" customFormat="1" ht="15">
      <c r="A381" s="746"/>
      <c r="B381" s="742"/>
      <c r="C381" s="742"/>
      <c r="D381" s="537"/>
      <c r="E381" s="745"/>
      <c r="F381" s="727"/>
      <c r="G381" s="765"/>
    </row>
    <row r="382" spans="1:7" s="731" customFormat="1" ht="15">
      <c r="A382" s="746"/>
      <c r="B382" s="742"/>
      <c r="C382" s="742"/>
      <c r="D382" s="537"/>
      <c r="E382" s="745"/>
      <c r="F382" s="727"/>
      <c r="G382" s="765"/>
    </row>
    <row r="383" spans="1:7" s="731" customFormat="1" ht="15">
      <c r="A383" s="758"/>
      <c r="B383" s="759"/>
      <c r="C383" s="743"/>
      <c r="D383" s="533"/>
      <c r="E383" s="747"/>
      <c r="F383" s="730"/>
      <c r="G383" s="765"/>
    </row>
    <row r="384" spans="1:7" s="731" customFormat="1" ht="15">
      <c r="A384" s="749"/>
      <c r="B384" s="743"/>
      <c r="C384" s="743"/>
      <c r="D384" s="533"/>
      <c r="E384" s="747"/>
      <c r="F384" s="730"/>
      <c r="G384" s="765"/>
    </row>
    <row r="385" spans="1:7" s="731" customFormat="1" ht="15">
      <c r="A385" s="749"/>
      <c r="B385" s="743"/>
      <c r="C385" s="743"/>
      <c r="D385" s="533"/>
      <c r="E385" s="747"/>
      <c r="F385" s="730"/>
      <c r="G385" s="765"/>
    </row>
    <row r="386" spans="1:7" s="731" customFormat="1" ht="15">
      <c r="A386" s="749"/>
      <c r="B386" s="743"/>
      <c r="C386" s="743"/>
      <c r="D386" s="533"/>
      <c r="E386" s="747"/>
      <c r="F386" s="730"/>
      <c r="G386" s="765"/>
    </row>
    <row r="387" spans="1:7" s="731" customFormat="1" ht="15">
      <c r="A387" s="749"/>
      <c r="B387" s="743"/>
      <c r="C387" s="743"/>
      <c r="D387" s="533"/>
      <c r="E387" s="747"/>
      <c r="F387" s="730"/>
      <c r="G387" s="765"/>
    </row>
    <row r="388" spans="1:7" s="731" customFormat="1" ht="15">
      <c r="A388" s="746"/>
      <c r="B388" s="742"/>
      <c r="C388" s="742"/>
      <c r="D388" s="537"/>
      <c r="E388" s="745"/>
      <c r="F388" s="727"/>
      <c r="G388" s="765"/>
    </row>
    <row r="389" spans="1:7" s="731" customFormat="1" ht="15">
      <c r="A389" s="746"/>
      <c r="B389" s="742"/>
      <c r="C389" s="742"/>
      <c r="D389" s="537"/>
      <c r="E389" s="745"/>
      <c r="F389" s="727"/>
      <c r="G389" s="770"/>
    </row>
    <row r="390" spans="1:7" s="731" customFormat="1" ht="15">
      <c r="A390" s="746"/>
      <c r="B390" s="742"/>
      <c r="C390" s="742"/>
      <c r="D390" s="537"/>
      <c r="E390" s="745"/>
      <c r="F390" s="727"/>
      <c r="G390" s="765"/>
    </row>
    <row r="391" spans="1:7" s="731" customFormat="1" ht="15">
      <c r="A391" s="746"/>
      <c r="B391" s="742"/>
      <c r="C391" s="742"/>
      <c r="D391" s="537"/>
      <c r="E391" s="745"/>
      <c r="F391" s="727"/>
      <c r="G391" s="765"/>
    </row>
    <row r="392" spans="1:7" s="731" customFormat="1" ht="15">
      <c r="A392" s="746"/>
      <c r="B392" s="742"/>
      <c r="C392" s="742"/>
      <c r="D392" s="537"/>
      <c r="E392" s="745"/>
      <c r="F392" s="727"/>
      <c r="G392" s="771"/>
    </row>
    <row r="393" spans="1:7" s="728" customFormat="1">
      <c r="A393" s="746"/>
      <c r="B393" s="742"/>
      <c r="C393" s="742"/>
      <c r="D393" s="537"/>
      <c r="E393" s="745"/>
      <c r="F393" s="729"/>
      <c r="G393" s="769"/>
    </row>
    <row r="394" spans="1:7" s="728" customFormat="1">
      <c r="A394" s="746"/>
      <c r="B394" s="742"/>
      <c r="C394" s="742"/>
      <c r="D394" s="537"/>
      <c r="E394" s="745"/>
      <c r="F394" s="729"/>
      <c r="G394" s="769"/>
    </row>
    <row r="395" spans="1:7" s="728" customFormat="1">
      <c r="A395" s="746"/>
      <c r="B395" s="742"/>
      <c r="C395" s="742"/>
      <c r="D395" s="537"/>
      <c r="E395" s="745"/>
      <c r="F395" s="729"/>
      <c r="G395" s="769"/>
    </row>
    <row r="396" spans="1:7" s="728" customFormat="1">
      <c r="A396" s="746"/>
      <c r="B396" s="742"/>
      <c r="C396" s="742"/>
      <c r="D396" s="537"/>
      <c r="E396" s="745"/>
      <c r="F396" s="729"/>
      <c r="G396" s="769"/>
    </row>
    <row r="397" spans="1:7" s="728" customFormat="1">
      <c r="A397" s="746"/>
      <c r="B397" s="742"/>
      <c r="C397" s="742"/>
      <c r="D397" s="537"/>
      <c r="E397" s="745"/>
      <c r="F397" s="729"/>
      <c r="G397" s="769"/>
    </row>
    <row r="398" spans="1:7" s="728" customFormat="1">
      <c r="A398" s="746"/>
      <c r="B398" s="742"/>
      <c r="C398" s="742"/>
      <c r="D398" s="537"/>
      <c r="E398" s="745"/>
      <c r="F398" s="729"/>
      <c r="G398" s="769"/>
    </row>
    <row r="399" spans="1:7" s="728" customFormat="1">
      <c r="A399" s="746"/>
      <c r="B399" s="742"/>
      <c r="C399" s="742"/>
      <c r="D399" s="537"/>
      <c r="E399" s="745"/>
      <c r="F399" s="729"/>
      <c r="G399" s="769"/>
    </row>
    <row r="400" spans="1:7" s="728" customFormat="1">
      <c r="A400" s="746"/>
      <c r="B400" s="742"/>
      <c r="C400" s="742"/>
      <c r="D400" s="537"/>
      <c r="E400" s="745"/>
      <c r="F400" s="729"/>
      <c r="G400" s="769"/>
    </row>
    <row r="401" spans="1:7" s="728" customFormat="1">
      <c r="A401" s="746"/>
      <c r="B401" s="742"/>
      <c r="C401" s="742"/>
      <c r="D401" s="537"/>
      <c r="E401" s="745"/>
      <c r="F401" s="729"/>
      <c r="G401" s="769"/>
    </row>
    <row r="402" spans="1:7" s="728" customFormat="1">
      <c r="A402" s="746"/>
      <c r="B402" s="742"/>
      <c r="C402" s="742"/>
      <c r="D402" s="537"/>
      <c r="E402" s="745"/>
      <c r="F402" s="729"/>
      <c r="G402" s="769"/>
    </row>
    <row r="403" spans="1:7" s="728" customFormat="1">
      <c r="A403" s="746"/>
      <c r="B403" s="742"/>
      <c r="C403" s="742"/>
      <c r="D403" s="537"/>
      <c r="E403" s="745"/>
      <c r="F403" s="729"/>
      <c r="G403" s="769"/>
    </row>
    <row r="404" spans="1:7" s="728" customFormat="1">
      <c r="A404" s="746"/>
      <c r="B404" s="760"/>
      <c r="C404" s="742"/>
      <c r="D404" s="537"/>
      <c r="E404" s="745"/>
      <c r="F404" s="729"/>
      <c r="G404" s="769"/>
    </row>
    <row r="405" spans="1:7" s="728" customFormat="1">
      <c r="A405" s="746"/>
      <c r="B405" s="760"/>
      <c r="C405" s="742"/>
      <c r="D405" s="537"/>
      <c r="E405" s="745"/>
      <c r="F405" s="729"/>
      <c r="G405" s="769"/>
    </row>
    <row r="406" spans="1:7" s="728" customFormat="1">
      <c r="A406" s="746"/>
      <c r="B406" s="760"/>
      <c r="C406" s="742"/>
      <c r="D406" s="537"/>
      <c r="E406" s="745"/>
      <c r="F406" s="729"/>
      <c r="G406" s="769"/>
    </row>
    <row r="407" spans="1:7" s="728" customFormat="1">
      <c r="A407" s="746"/>
      <c r="B407" s="760"/>
      <c r="C407" s="742"/>
      <c r="D407" s="537"/>
      <c r="E407" s="745"/>
      <c r="F407" s="729"/>
      <c r="G407" s="769"/>
    </row>
    <row r="408" spans="1:7" s="728" customFormat="1">
      <c r="A408" s="746"/>
      <c r="B408" s="760"/>
      <c r="C408" s="742"/>
      <c r="D408" s="537"/>
      <c r="E408" s="745"/>
      <c r="F408" s="729"/>
      <c r="G408" s="769"/>
    </row>
    <row r="409" spans="1:7" s="728" customFormat="1">
      <c r="A409" s="746"/>
      <c r="B409" s="760"/>
      <c r="C409" s="742"/>
      <c r="D409" s="537"/>
      <c r="E409" s="745"/>
      <c r="F409" s="729"/>
      <c r="G409" s="769"/>
    </row>
    <row r="410" spans="1:7" s="728" customFormat="1">
      <c r="A410" s="746"/>
      <c r="B410" s="760"/>
      <c r="C410" s="742"/>
      <c r="D410" s="537"/>
      <c r="E410" s="745"/>
      <c r="F410" s="729"/>
      <c r="G410" s="769"/>
    </row>
    <row r="411" spans="1:7" s="728" customFormat="1">
      <c r="A411" s="746"/>
      <c r="B411" s="760"/>
      <c r="C411" s="742"/>
      <c r="D411" s="537"/>
      <c r="E411" s="745"/>
      <c r="F411" s="729"/>
      <c r="G411" s="769"/>
    </row>
    <row r="412" spans="1:7" s="728" customFormat="1">
      <c r="A412" s="746"/>
      <c r="B412" s="760"/>
      <c r="C412" s="742"/>
      <c r="D412" s="537"/>
      <c r="E412" s="745"/>
      <c r="F412" s="729"/>
      <c r="G412" s="769"/>
    </row>
    <row r="413" spans="1:7" s="728" customFormat="1">
      <c r="A413" s="746"/>
      <c r="B413" s="760"/>
      <c r="C413" s="742"/>
      <c r="D413" s="537"/>
      <c r="E413" s="745"/>
      <c r="F413" s="729"/>
      <c r="G413" s="769"/>
    </row>
    <row r="414" spans="1:7" s="728" customFormat="1">
      <c r="A414" s="746"/>
      <c r="B414" s="760"/>
      <c r="C414" s="742"/>
      <c r="D414" s="537"/>
      <c r="E414" s="745"/>
      <c r="F414" s="729"/>
      <c r="G414" s="769"/>
    </row>
    <row r="415" spans="1:7" s="728" customFormat="1">
      <c r="A415" s="746"/>
      <c r="B415" s="760"/>
      <c r="C415" s="742"/>
      <c r="D415" s="537"/>
      <c r="E415" s="745"/>
      <c r="F415" s="729"/>
      <c r="G415" s="769"/>
    </row>
    <row r="416" spans="1:7" s="728" customFormat="1">
      <c r="A416" s="746"/>
      <c r="B416" s="760"/>
      <c r="C416" s="742"/>
      <c r="D416" s="537"/>
      <c r="E416" s="745"/>
      <c r="F416" s="729"/>
      <c r="G416" s="769"/>
    </row>
    <row r="417" spans="1:7" s="728" customFormat="1">
      <c r="A417" s="746"/>
      <c r="B417" s="760"/>
      <c r="C417" s="742"/>
      <c r="D417" s="537"/>
      <c r="E417" s="745"/>
      <c r="F417" s="729"/>
      <c r="G417" s="769"/>
    </row>
    <row r="418" spans="1:7" s="728" customFormat="1">
      <c r="A418" s="746"/>
      <c r="B418" s="760"/>
      <c r="C418" s="742"/>
      <c r="D418" s="537"/>
      <c r="E418" s="745"/>
      <c r="F418" s="729"/>
      <c r="G418" s="769"/>
    </row>
    <row r="419" spans="1:7" s="728" customFormat="1">
      <c r="A419" s="746"/>
      <c r="B419" s="760"/>
      <c r="C419" s="742"/>
      <c r="D419" s="537"/>
      <c r="E419" s="745"/>
      <c r="F419" s="729"/>
      <c r="G419" s="769"/>
    </row>
    <row r="420" spans="1:7" s="728" customFormat="1" ht="15">
      <c r="A420" s="539"/>
      <c r="B420" s="761"/>
      <c r="C420" s="742"/>
      <c r="D420" s="537"/>
      <c r="E420" s="745"/>
      <c r="F420" s="729"/>
      <c r="G420" s="769"/>
    </row>
    <row r="421" spans="1:7" s="728" customFormat="1">
      <c r="A421" s="746"/>
      <c r="B421" s="760"/>
      <c r="C421" s="742"/>
      <c r="D421" s="537"/>
      <c r="E421" s="745"/>
      <c r="F421" s="729"/>
      <c r="G421" s="769"/>
    </row>
    <row r="422" spans="1:7" s="728" customFormat="1">
      <c r="A422" s="746"/>
      <c r="B422" s="760"/>
      <c r="C422" s="742"/>
      <c r="D422" s="537"/>
      <c r="E422" s="745"/>
      <c r="F422" s="729"/>
      <c r="G422" s="769"/>
    </row>
    <row r="423" spans="1:7" s="728" customFormat="1" ht="15">
      <c r="A423" s="539"/>
      <c r="B423" s="761"/>
      <c r="C423" s="742"/>
      <c r="D423" s="537"/>
      <c r="E423" s="745"/>
      <c r="F423" s="729"/>
      <c r="G423" s="769"/>
    </row>
    <row r="424" spans="1:7" s="728" customFormat="1">
      <c r="A424" s="743"/>
      <c r="B424" s="760"/>
      <c r="C424" s="742"/>
      <c r="D424" s="537"/>
      <c r="E424" s="745"/>
      <c r="F424" s="729"/>
      <c r="G424" s="769"/>
    </row>
    <row r="425" spans="1:7" s="728" customFormat="1">
      <c r="A425" s="743"/>
      <c r="B425" s="760"/>
      <c r="C425" s="742"/>
      <c r="D425" s="537"/>
      <c r="E425" s="745"/>
      <c r="F425" s="729"/>
      <c r="G425" s="769"/>
    </row>
    <row r="426" spans="1:7" s="731" customFormat="1" ht="15">
      <c r="A426" s="739"/>
      <c r="B426" s="537"/>
      <c r="C426" s="537"/>
      <c r="D426" s="537"/>
      <c r="E426" s="740"/>
      <c r="F426" s="727"/>
      <c r="G426" s="765"/>
    </row>
    <row r="427" spans="1:7" s="728" customFormat="1">
      <c r="A427" s="746"/>
      <c r="B427" s="760"/>
      <c r="C427" s="742"/>
      <c r="D427" s="537"/>
      <c r="E427" s="745"/>
      <c r="F427" s="729"/>
      <c r="G427" s="769"/>
    </row>
    <row r="428" spans="1:7" s="728" customFormat="1">
      <c r="A428" s="746"/>
      <c r="B428" s="760"/>
      <c r="C428" s="742"/>
      <c r="D428" s="537"/>
      <c r="E428" s="745"/>
      <c r="F428" s="729"/>
      <c r="G428" s="769"/>
    </row>
    <row r="429" spans="1:7" s="728" customFormat="1">
      <c r="A429" s="746"/>
      <c r="B429" s="760"/>
      <c r="C429" s="742"/>
      <c r="D429" s="537"/>
      <c r="E429" s="745"/>
      <c r="F429" s="729"/>
      <c r="G429" s="769"/>
    </row>
    <row r="430" spans="1:7" s="728" customFormat="1" ht="15">
      <c r="A430" s="746"/>
      <c r="B430" s="742"/>
      <c r="C430" s="742"/>
      <c r="D430" s="754"/>
      <c r="E430" s="745"/>
      <c r="F430" s="729"/>
      <c r="G430" s="769"/>
    </row>
    <row r="431" spans="1:7" s="728" customFormat="1" ht="15">
      <c r="A431" s="746"/>
      <c r="B431" s="742"/>
      <c r="C431" s="742"/>
      <c r="D431" s="754"/>
      <c r="E431" s="745"/>
      <c r="F431" s="729"/>
      <c r="G431" s="769"/>
    </row>
    <row r="432" spans="1:7" s="728" customFormat="1">
      <c r="A432" s="746"/>
      <c r="B432" s="742"/>
      <c r="C432" s="742"/>
      <c r="D432" s="537"/>
      <c r="E432" s="745"/>
      <c r="F432" s="729"/>
      <c r="G432" s="769"/>
    </row>
    <row r="433" spans="1:7" s="728" customFormat="1">
      <c r="A433" s="746"/>
      <c r="B433" s="742"/>
      <c r="C433" s="742"/>
      <c r="D433" s="537"/>
      <c r="E433" s="745"/>
      <c r="F433" s="729"/>
      <c r="G433" s="769"/>
    </row>
    <row r="434" spans="1:7" s="728" customFormat="1">
      <c r="A434" s="746"/>
      <c r="B434" s="760"/>
      <c r="C434" s="742"/>
      <c r="D434" s="537"/>
      <c r="E434" s="745"/>
      <c r="F434" s="729"/>
      <c r="G434" s="769"/>
    </row>
    <row r="435" spans="1:7" s="728" customFormat="1">
      <c r="A435" s="746"/>
      <c r="B435" s="760"/>
      <c r="C435" s="742"/>
      <c r="D435" s="537"/>
      <c r="E435" s="745"/>
      <c r="F435" s="729"/>
      <c r="G435" s="769"/>
    </row>
    <row r="436" spans="1:7" s="728" customFormat="1">
      <c r="A436" s="746"/>
      <c r="B436" s="760"/>
      <c r="C436" s="742"/>
      <c r="D436" s="537"/>
      <c r="E436" s="745"/>
      <c r="F436" s="729"/>
      <c r="G436" s="769"/>
    </row>
    <row r="437" spans="1:7" s="728" customFormat="1">
      <c r="A437" s="746"/>
      <c r="B437" s="760"/>
      <c r="C437" s="742"/>
      <c r="D437" s="537"/>
      <c r="E437" s="745"/>
      <c r="F437" s="729"/>
      <c r="G437" s="769"/>
    </row>
    <row r="438" spans="1:7" s="728" customFormat="1" ht="15">
      <c r="A438" s="539"/>
      <c r="B438" s="761"/>
      <c r="C438" s="742"/>
      <c r="D438" s="537"/>
      <c r="E438" s="745"/>
      <c r="F438" s="729"/>
      <c r="G438" s="769"/>
    </row>
    <row r="439" spans="1:7" s="728" customFormat="1">
      <c r="A439" s="746"/>
      <c r="B439" s="760"/>
      <c r="C439" s="742"/>
      <c r="D439" s="537"/>
      <c r="E439" s="745"/>
      <c r="F439" s="729"/>
      <c r="G439" s="769"/>
    </row>
    <row r="440" spans="1:7" s="728" customFormat="1">
      <c r="A440" s="746"/>
      <c r="B440" s="760"/>
      <c r="C440" s="742"/>
      <c r="D440" s="537"/>
      <c r="E440" s="745"/>
      <c r="F440" s="729"/>
      <c r="G440" s="769"/>
    </row>
    <row r="441" spans="1:7" s="728" customFormat="1">
      <c r="A441" s="746"/>
      <c r="B441" s="760"/>
      <c r="C441" s="742"/>
      <c r="D441" s="537"/>
      <c r="E441" s="745"/>
      <c r="F441" s="729"/>
      <c r="G441" s="769"/>
    </row>
    <row r="442" spans="1:7" s="728" customFormat="1">
      <c r="A442" s="746"/>
      <c r="B442" s="760"/>
      <c r="C442" s="742"/>
      <c r="D442" s="537"/>
      <c r="E442" s="745"/>
      <c r="F442" s="729"/>
      <c r="G442" s="769"/>
    </row>
    <row r="443" spans="1:7" s="728" customFormat="1">
      <c r="A443" s="746"/>
      <c r="B443" s="760"/>
      <c r="C443" s="742"/>
      <c r="D443" s="537"/>
      <c r="E443" s="745"/>
      <c r="F443" s="729"/>
      <c r="G443" s="769"/>
    </row>
    <row r="444" spans="1:7" s="728" customFormat="1">
      <c r="A444" s="746"/>
      <c r="B444" s="760"/>
      <c r="C444" s="742"/>
      <c r="D444" s="537"/>
      <c r="E444" s="745"/>
      <c r="F444" s="729"/>
      <c r="G444" s="769"/>
    </row>
    <row r="445" spans="1:7" s="728" customFormat="1">
      <c r="A445" s="746"/>
      <c r="B445" s="760"/>
      <c r="C445" s="742"/>
      <c r="D445" s="743"/>
      <c r="E445" s="743"/>
      <c r="F445" s="730"/>
      <c r="G445" s="743"/>
    </row>
    <row r="446" spans="1:7" s="728" customFormat="1">
      <c r="A446" s="746"/>
      <c r="B446" s="760"/>
      <c r="C446" s="742"/>
      <c r="D446" s="537"/>
      <c r="E446" s="745"/>
      <c r="F446" s="729"/>
      <c r="G446" s="769"/>
    </row>
    <row r="447" spans="1:7" s="728" customFormat="1">
      <c r="A447" s="746"/>
      <c r="B447" s="760"/>
      <c r="C447" s="742"/>
      <c r="D447" s="537"/>
      <c r="E447" s="745"/>
      <c r="F447" s="729"/>
      <c r="G447" s="769"/>
    </row>
    <row r="448" spans="1:7" s="728" customFormat="1">
      <c r="A448" s="746"/>
      <c r="B448" s="760"/>
      <c r="C448" s="742"/>
      <c r="D448" s="537"/>
      <c r="E448" s="745"/>
      <c r="F448" s="729"/>
      <c r="G448" s="769"/>
    </row>
    <row r="449" spans="1:7" s="728" customFormat="1">
      <c r="A449" s="746"/>
      <c r="B449" s="760"/>
      <c r="C449" s="742"/>
      <c r="D449" s="537"/>
      <c r="E449" s="745"/>
      <c r="F449" s="729"/>
      <c r="G449" s="769"/>
    </row>
    <row r="450" spans="1:7" s="728" customFormat="1">
      <c r="A450" s="746"/>
      <c r="B450" s="760"/>
      <c r="C450" s="742"/>
      <c r="D450" s="537"/>
      <c r="E450" s="745"/>
      <c r="F450" s="729"/>
      <c r="G450" s="769"/>
    </row>
    <row r="451" spans="1:7" s="728" customFormat="1">
      <c r="A451" s="746"/>
      <c r="B451" s="760"/>
      <c r="C451" s="742"/>
      <c r="D451" s="537"/>
      <c r="E451" s="745"/>
      <c r="F451" s="729"/>
      <c r="G451" s="769"/>
    </row>
    <row r="452" spans="1:7" s="728" customFormat="1" ht="15">
      <c r="A452" s="539"/>
      <c r="B452" s="761"/>
      <c r="C452" s="742"/>
      <c r="D452" s="537"/>
      <c r="E452" s="745"/>
      <c r="F452" s="729"/>
      <c r="G452" s="769"/>
    </row>
    <row r="453" spans="1:7" s="728" customFormat="1">
      <c r="A453" s="746"/>
      <c r="B453" s="760"/>
      <c r="C453" s="742"/>
      <c r="D453" s="537"/>
      <c r="E453" s="745"/>
      <c r="F453" s="729"/>
      <c r="G453" s="769"/>
    </row>
    <row r="454" spans="1:7" s="728" customFormat="1">
      <c r="A454" s="746"/>
      <c r="B454" s="760"/>
      <c r="C454" s="742"/>
      <c r="D454" s="537"/>
      <c r="E454" s="745"/>
      <c r="F454" s="729"/>
      <c r="G454" s="769"/>
    </row>
    <row r="455" spans="1:7" s="728" customFormat="1">
      <c r="A455" s="746"/>
      <c r="B455" s="760"/>
      <c r="C455" s="742"/>
      <c r="D455" s="537"/>
      <c r="E455" s="745"/>
      <c r="F455" s="729"/>
      <c r="G455" s="769"/>
    </row>
    <row r="456" spans="1:7" s="728" customFormat="1">
      <c r="A456" s="746"/>
      <c r="B456" s="760"/>
      <c r="C456" s="742"/>
      <c r="D456" s="537"/>
      <c r="E456" s="745"/>
      <c r="F456" s="729"/>
      <c r="G456" s="769"/>
    </row>
    <row r="457" spans="1:7" s="728" customFormat="1">
      <c r="A457" s="746"/>
      <c r="B457" s="760"/>
      <c r="C457" s="742"/>
      <c r="D457" s="537"/>
      <c r="E457" s="745"/>
      <c r="F457" s="729"/>
      <c r="G457" s="769"/>
    </row>
    <row r="458" spans="1:7" s="728" customFormat="1">
      <c r="A458" s="746"/>
      <c r="B458" s="760"/>
      <c r="C458" s="742"/>
      <c r="D458" s="537"/>
      <c r="E458" s="745"/>
      <c r="F458" s="729"/>
      <c r="G458" s="769"/>
    </row>
    <row r="459" spans="1:7" s="728" customFormat="1">
      <c r="A459" s="746"/>
      <c r="B459" s="760"/>
      <c r="C459" s="742"/>
      <c r="D459" s="537"/>
      <c r="E459" s="745"/>
      <c r="F459" s="729"/>
      <c r="G459" s="769"/>
    </row>
    <row r="460" spans="1:7" s="728" customFormat="1">
      <c r="A460" s="746"/>
      <c r="B460" s="760"/>
      <c r="C460" s="742"/>
      <c r="D460" s="537"/>
      <c r="E460" s="745"/>
      <c r="F460" s="729"/>
      <c r="G460" s="769"/>
    </row>
    <row r="461" spans="1:7" s="728" customFormat="1">
      <c r="A461" s="746"/>
      <c r="B461" s="760"/>
      <c r="C461" s="742"/>
      <c r="D461" s="537"/>
      <c r="E461" s="745"/>
      <c r="F461" s="729"/>
      <c r="G461" s="769"/>
    </row>
    <row r="462" spans="1:7" s="728" customFormat="1">
      <c r="A462" s="746"/>
      <c r="B462" s="760"/>
      <c r="C462" s="742"/>
      <c r="D462" s="537"/>
      <c r="E462" s="745"/>
      <c r="F462" s="729"/>
      <c r="G462" s="769"/>
    </row>
    <row r="463" spans="1:7" s="728" customFormat="1">
      <c r="A463" s="746"/>
      <c r="B463" s="760"/>
      <c r="C463" s="742"/>
      <c r="D463" s="537"/>
      <c r="E463" s="745"/>
      <c r="F463" s="729"/>
      <c r="G463" s="769"/>
    </row>
    <row r="464" spans="1:7" s="728" customFormat="1">
      <c r="A464" s="746"/>
      <c r="B464" s="760"/>
      <c r="C464" s="742"/>
      <c r="D464" s="537"/>
      <c r="E464" s="745"/>
      <c r="F464" s="729"/>
      <c r="G464" s="769"/>
    </row>
    <row r="465" spans="1:7" s="728" customFormat="1" ht="15">
      <c r="A465" s="539"/>
      <c r="B465" s="761"/>
      <c r="C465" s="742"/>
      <c r="D465" s="537"/>
      <c r="E465" s="745"/>
      <c r="F465" s="729"/>
      <c r="G465" s="769"/>
    </row>
    <row r="466" spans="1:7" s="728" customFormat="1">
      <c r="A466" s="746"/>
      <c r="B466" s="760"/>
      <c r="C466" s="742"/>
      <c r="D466" s="537"/>
      <c r="E466" s="745"/>
      <c r="F466" s="729"/>
      <c r="G466" s="769"/>
    </row>
    <row r="467" spans="1:7" s="728" customFormat="1">
      <c r="A467" s="746"/>
      <c r="B467" s="760"/>
      <c r="C467" s="742"/>
      <c r="D467" s="537"/>
      <c r="E467" s="745"/>
      <c r="F467" s="729"/>
      <c r="G467" s="769"/>
    </row>
    <row r="468" spans="1:7" s="728" customFormat="1">
      <c r="A468" s="746"/>
      <c r="B468" s="760"/>
      <c r="C468" s="742"/>
      <c r="D468" s="537"/>
      <c r="E468" s="745"/>
      <c r="F468" s="729"/>
      <c r="G468" s="769"/>
    </row>
    <row r="469" spans="1:7" s="728" customFormat="1">
      <c r="A469" s="746"/>
      <c r="B469" s="760"/>
      <c r="C469" s="742"/>
      <c r="D469" s="537"/>
      <c r="E469" s="745"/>
      <c r="F469" s="729"/>
      <c r="G469" s="769"/>
    </row>
    <row r="470" spans="1:7" s="728" customFormat="1">
      <c r="A470" s="746"/>
      <c r="B470" s="760"/>
      <c r="C470" s="742"/>
      <c r="D470" s="537"/>
      <c r="E470" s="745"/>
      <c r="F470" s="729"/>
      <c r="G470" s="769"/>
    </row>
    <row r="471" spans="1:7" s="728" customFormat="1">
      <c r="A471" s="746"/>
      <c r="B471" s="760"/>
      <c r="C471" s="742"/>
      <c r="D471" s="537"/>
      <c r="E471" s="745"/>
      <c r="F471" s="729"/>
      <c r="G471" s="769"/>
    </row>
    <row r="472" spans="1:7" s="731" customFormat="1" ht="15">
      <c r="A472" s="739"/>
      <c r="B472" s="537"/>
      <c r="C472" s="537"/>
      <c r="D472" s="537"/>
      <c r="E472" s="740"/>
      <c r="F472" s="727"/>
      <c r="G472" s="765"/>
    </row>
    <row r="473" spans="1:7" s="728" customFormat="1">
      <c r="A473" s="746"/>
      <c r="B473" s="760"/>
      <c r="C473" s="742"/>
      <c r="D473" s="537"/>
      <c r="E473" s="745"/>
      <c r="F473" s="729"/>
      <c r="G473" s="769"/>
    </row>
    <row r="474" spans="1:7" s="728" customFormat="1">
      <c r="A474" s="746"/>
      <c r="B474" s="760"/>
      <c r="C474" s="742"/>
      <c r="D474" s="537"/>
      <c r="E474" s="745"/>
      <c r="F474" s="729"/>
      <c r="G474" s="769"/>
    </row>
    <row r="475" spans="1:7" s="728" customFormat="1">
      <c r="A475" s="746"/>
      <c r="B475" s="760"/>
      <c r="C475" s="742"/>
      <c r="D475" s="537"/>
      <c r="E475" s="745"/>
      <c r="F475" s="729"/>
      <c r="G475" s="769"/>
    </row>
    <row r="476" spans="1:7" s="728" customFormat="1">
      <c r="A476" s="746"/>
      <c r="B476" s="760"/>
      <c r="C476" s="742"/>
      <c r="D476" s="537"/>
      <c r="E476" s="745"/>
      <c r="F476" s="729"/>
      <c r="G476" s="769"/>
    </row>
    <row r="477" spans="1:7" s="728" customFormat="1">
      <c r="A477" s="746"/>
      <c r="B477" s="760"/>
      <c r="C477" s="742"/>
      <c r="D477" s="537"/>
      <c r="E477" s="745"/>
      <c r="F477" s="729"/>
      <c r="G477" s="769"/>
    </row>
    <row r="478" spans="1:7" s="728" customFormat="1">
      <c r="A478" s="746"/>
      <c r="B478" s="760"/>
      <c r="C478" s="742"/>
      <c r="D478" s="537"/>
      <c r="E478" s="745"/>
      <c r="F478" s="729"/>
      <c r="G478" s="769"/>
    </row>
    <row r="479" spans="1:7" s="728" customFormat="1">
      <c r="A479" s="746"/>
      <c r="B479" s="760"/>
      <c r="C479" s="742"/>
      <c r="D479" s="537"/>
      <c r="E479" s="745"/>
      <c r="F479" s="729"/>
      <c r="G479" s="769"/>
    </row>
    <row r="480" spans="1:7" s="728" customFormat="1" ht="15">
      <c r="A480" s="539"/>
      <c r="B480" s="761"/>
      <c r="C480" s="742"/>
      <c r="D480" s="537"/>
      <c r="E480" s="745"/>
      <c r="F480" s="729"/>
      <c r="G480" s="769"/>
    </row>
    <row r="481" spans="1:7" s="728" customFormat="1">
      <c r="A481" s="746"/>
      <c r="B481" s="760"/>
      <c r="C481" s="742"/>
      <c r="D481" s="537"/>
      <c r="E481" s="745"/>
      <c r="F481" s="729"/>
      <c r="G481" s="769"/>
    </row>
    <row r="482" spans="1:7" s="728" customFormat="1">
      <c r="A482" s="746"/>
      <c r="B482" s="760"/>
      <c r="C482" s="742"/>
      <c r="D482" s="537"/>
      <c r="E482" s="745"/>
      <c r="F482" s="729"/>
      <c r="G482" s="769"/>
    </row>
    <row r="483" spans="1:7" s="728" customFormat="1">
      <c r="A483" s="746"/>
      <c r="B483" s="760"/>
      <c r="C483" s="742"/>
      <c r="D483" s="537"/>
      <c r="E483" s="745"/>
      <c r="F483" s="729"/>
      <c r="G483" s="769"/>
    </row>
    <row r="484" spans="1:7" s="728" customFormat="1">
      <c r="A484" s="746"/>
      <c r="B484" s="760"/>
      <c r="C484" s="742"/>
      <c r="D484" s="537"/>
      <c r="E484" s="745"/>
      <c r="F484" s="729"/>
      <c r="G484" s="769"/>
    </row>
    <row r="485" spans="1:7" s="728" customFormat="1">
      <c r="A485" s="746"/>
      <c r="B485" s="760"/>
      <c r="C485" s="742"/>
      <c r="D485" s="537"/>
      <c r="E485" s="745"/>
      <c r="F485" s="729"/>
      <c r="G485" s="769"/>
    </row>
    <row r="486" spans="1:7" s="728" customFormat="1">
      <c r="A486" s="746"/>
      <c r="B486" s="760"/>
      <c r="C486" s="742"/>
      <c r="D486" s="537"/>
      <c r="E486" s="745"/>
      <c r="F486" s="729"/>
      <c r="G486" s="769"/>
    </row>
    <row r="487" spans="1:7" s="728" customFormat="1">
      <c r="A487" s="746"/>
      <c r="B487" s="760"/>
      <c r="C487" s="742"/>
      <c r="D487" s="537"/>
      <c r="E487" s="745"/>
      <c r="F487" s="729"/>
      <c r="G487" s="769"/>
    </row>
    <row r="488" spans="1:7" s="728" customFormat="1">
      <c r="A488" s="746"/>
      <c r="B488" s="760"/>
      <c r="C488" s="742"/>
      <c r="D488" s="537"/>
      <c r="E488" s="745"/>
      <c r="F488" s="729"/>
      <c r="G488" s="769"/>
    </row>
    <row r="489" spans="1:7" s="728" customFormat="1">
      <c r="A489" s="746"/>
      <c r="B489" s="760"/>
      <c r="C489" s="742"/>
      <c r="D489" s="537"/>
      <c r="E489" s="745"/>
      <c r="F489" s="729"/>
      <c r="G489" s="769"/>
    </row>
    <row r="490" spans="1:7" s="728" customFormat="1">
      <c r="A490" s="746"/>
      <c r="B490" s="760"/>
      <c r="C490" s="742"/>
      <c r="D490" s="537"/>
      <c r="E490" s="745"/>
      <c r="F490" s="729"/>
      <c r="G490" s="769"/>
    </row>
    <row r="491" spans="1:7" s="728" customFormat="1">
      <c r="A491" s="746"/>
      <c r="B491" s="760"/>
      <c r="C491" s="742"/>
      <c r="D491" s="537"/>
      <c r="E491" s="745"/>
      <c r="F491" s="729"/>
      <c r="G491" s="769"/>
    </row>
    <row r="492" spans="1:7" s="728" customFormat="1">
      <c r="A492" s="746"/>
      <c r="B492" s="760"/>
      <c r="C492" s="742"/>
      <c r="D492" s="537"/>
      <c r="E492" s="745"/>
      <c r="F492" s="729"/>
      <c r="G492" s="769"/>
    </row>
    <row r="493" spans="1:7" s="728" customFormat="1">
      <c r="A493" s="746"/>
      <c r="B493" s="742"/>
      <c r="C493" s="742"/>
      <c r="D493" s="537"/>
      <c r="E493" s="745"/>
      <c r="F493" s="727"/>
      <c r="G493" s="770"/>
    </row>
    <row r="494" spans="1:7" s="728" customFormat="1">
      <c r="A494" s="746"/>
      <c r="B494" s="760"/>
      <c r="C494" s="742"/>
      <c r="D494" s="537"/>
      <c r="E494" s="745"/>
      <c r="F494" s="729"/>
      <c r="G494" s="769"/>
    </row>
    <row r="495" spans="1:7" s="728" customFormat="1">
      <c r="A495" s="746"/>
      <c r="B495" s="760"/>
      <c r="C495" s="742"/>
      <c r="D495" s="537"/>
      <c r="E495" s="745"/>
      <c r="F495" s="729"/>
      <c r="G495" s="769"/>
    </row>
    <row r="496" spans="1:7" s="728" customFormat="1" ht="15">
      <c r="A496" s="746"/>
      <c r="B496" s="742"/>
      <c r="C496" s="742"/>
      <c r="D496" s="537"/>
      <c r="E496" s="745"/>
      <c r="F496" s="729"/>
      <c r="G496" s="768"/>
    </row>
    <row r="497" spans="1:7" s="728" customFormat="1">
      <c r="A497" s="746"/>
      <c r="B497" s="760"/>
      <c r="C497" s="742"/>
      <c r="D497" s="537"/>
      <c r="E497" s="745"/>
      <c r="F497" s="729"/>
      <c r="G497" s="769"/>
    </row>
    <row r="498" spans="1:7" s="728" customFormat="1">
      <c r="A498" s="746"/>
      <c r="B498" s="760"/>
      <c r="C498" s="742"/>
      <c r="D498" s="537"/>
      <c r="E498" s="745"/>
      <c r="F498" s="729"/>
      <c r="G498" s="769"/>
    </row>
    <row r="499" spans="1:7" s="728" customFormat="1">
      <c r="A499" s="746"/>
      <c r="B499" s="760"/>
      <c r="C499" s="742"/>
      <c r="D499" s="537"/>
      <c r="E499" s="745"/>
      <c r="F499" s="729"/>
      <c r="G499" s="769"/>
    </row>
    <row r="500" spans="1:7" s="728" customFormat="1">
      <c r="A500" s="746"/>
      <c r="B500" s="760"/>
      <c r="C500" s="742"/>
      <c r="D500" s="537"/>
      <c r="E500" s="745"/>
      <c r="F500" s="729"/>
      <c r="G500" s="769"/>
    </row>
    <row r="501" spans="1:7" s="728" customFormat="1">
      <c r="A501" s="746"/>
      <c r="B501" s="760"/>
      <c r="C501" s="742"/>
      <c r="D501" s="537"/>
      <c r="E501" s="745"/>
      <c r="F501" s="729"/>
      <c r="G501" s="769"/>
    </row>
    <row r="502" spans="1:7" s="728" customFormat="1">
      <c r="A502" s="746"/>
      <c r="B502" s="760"/>
      <c r="C502" s="742"/>
      <c r="D502" s="537"/>
      <c r="E502" s="745"/>
      <c r="F502" s="729"/>
      <c r="G502" s="769"/>
    </row>
    <row r="503" spans="1:7" s="728" customFormat="1">
      <c r="A503" s="746"/>
      <c r="B503" s="760"/>
      <c r="C503" s="742"/>
      <c r="D503" s="537"/>
      <c r="E503" s="745"/>
      <c r="F503" s="729"/>
      <c r="G503" s="769"/>
    </row>
    <row r="504" spans="1:7" s="728" customFormat="1">
      <c r="A504" s="746"/>
      <c r="B504" s="760"/>
      <c r="C504" s="742"/>
      <c r="D504" s="537"/>
      <c r="E504" s="745"/>
      <c r="F504" s="729"/>
      <c r="G504" s="769"/>
    </row>
    <row r="505" spans="1:7" s="728" customFormat="1">
      <c r="A505" s="746"/>
      <c r="B505" s="760"/>
      <c r="C505" s="742"/>
      <c r="D505" s="537"/>
      <c r="E505" s="745"/>
      <c r="F505" s="729"/>
      <c r="G505" s="769"/>
    </row>
    <row r="506" spans="1:7" s="728" customFormat="1">
      <c r="A506" s="746"/>
      <c r="B506" s="760"/>
      <c r="C506" s="742"/>
      <c r="D506" s="537"/>
      <c r="E506" s="745"/>
      <c r="F506" s="729"/>
      <c r="G506" s="769"/>
    </row>
    <row r="507" spans="1:7" s="728" customFormat="1">
      <c r="A507" s="746"/>
      <c r="B507" s="760"/>
      <c r="C507" s="742"/>
      <c r="D507" s="537"/>
      <c r="E507" s="745"/>
      <c r="F507" s="729"/>
      <c r="G507" s="769"/>
    </row>
    <row r="508" spans="1:7" s="728" customFormat="1">
      <c r="A508" s="746"/>
      <c r="B508" s="760"/>
      <c r="C508" s="742"/>
      <c r="D508" s="537"/>
      <c r="E508" s="745"/>
      <c r="F508" s="729"/>
      <c r="G508" s="769"/>
    </row>
    <row r="509" spans="1:7" s="728" customFormat="1">
      <c r="A509" s="746"/>
      <c r="B509" s="760"/>
      <c r="C509" s="742"/>
      <c r="D509" s="537"/>
      <c r="E509" s="745"/>
      <c r="F509" s="729"/>
      <c r="G509" s="769"/>
    </row>
    <row r="510" spans="1:7" s="728" customFormat="1">
      <c r="A510" s="746"/>
      <c r="B510" s="760"/>
      <c r="C510" s="742"/>
      <c r="D510" s="537"/>
      <c r="E510" s="745"/>
      <c r="F510" s="729"/>
      <c r="G510" s="769"/>
    </row>
    <row r="511" spans="1:7" s="728" customFormat="1">
      <c r="A511" s="746"/>
      <c r="B511" s="760"/>
      <c r="C511" s="742"/>
      <c r="D511" s="537"/>
      <c r="E511" s="745"/>
      <c r="F511" s="729"/>
      <c r="G511" s="769"/>
    </row>
    <row r="512" spans="1:7" s="728" customFormat="1">
      <c r="A512" s="746"/>
      <c r="B512" s="760"/>
      <c r="C512" s="742"/>
      <c r="D512" s="537"/>
      <c r="E512" s="745"/>
      <c r="F512" s="729"/>
      <c r="G512" s="769"/>
    </row>
    <row r="513" spans="1:7" s="728" customFormat="1">
      <c r="A513" s="746"/>
      <c r="B513" s="760"/>
      <c r="C513" s="742"/>
      <c r="D513" s="537"/>
      <c r="E513" s="745"/>
      <c r="F513" s="729"/>
      <c r="G513" s="769"/>
    </row>
    <row r="514" spans="1:7" s="728" customFormat="1">
      <c r="A514" s="746"/>
      <c r="B514" s="760"/>
      <c r="C514" s="742"/>
      <c r="D514" s="537"/>
      <c r="E514" s="745"/>
      <c r="F514" s="729"/>
      <c r="G514" s="769"/>
    </row>
    <row r="515" spans="1:7" s="728" customFormat="1">
      <c r="A515" s="746"/>
      <c r="B515" s="760"/>
      <c r="C515" s="742"/>
      <c r="D515" s="537"/>
      <c r="E515" s="745"/>
      <c r="F515" s="729"/>
      <c r="G515" s="769"/>
    </row>
    <row r="516" spans="1:7" s="728" customFormat="1">
      <c r="A516" s="746"/>
      <c r="B516" s="760"/>
      <c r="C516" s="742"/>
      <c r="D516" s="537"/>
      <c r="E516" s="745"/>
      <c r="F516" s="729"/>
      <c r="G516" s="769"/>
    </row>
    <row r="517" spans="1:7" s="728" customFormat="1">
      <c r="A517" s="746"/>
      <c r="B517" s="760"/>
      <c r="C517" s="742"/>
      <c r="D517" s="537"/>
      <c r="E517" s="745"/>
      <c r="F517" s="729"/>
      <c r="G517" s="769"/>
    </row>
    <row r="518" spans="1:7" s="728" customFormat="1">
      <c r="A518" s="746"/>
      <c r="B518" s="760"/>
      <c r="C518" s="742"/>
      <c r="D518" s="537"/>
      <c r="E518" s="745"/>
      <c r="F518" s="729"/>
      <c r="G518" s="769"/>
    </row>
    <row r="519" spans="1:7" s="728" customFormat="1">
      <c r="A519" s="746"/>
      <c r="B519" s="760"/>
      <c r="C519" s="742"/>
      <c r="D519" s="537"/>
      <c r="E519" s="745"/>
      <c r="F519" s="729"/>
      <c r="G519" s="769"/>
    </row>
    <row r="520" spans="1:7" s="728" customFormat="1">
      <c r="A520" s="746"/>
      <c r="B520" s="760"/>
      <c r="C520" s="742"/>
      <c r="D520" s="537"/>
      <c r="E520" s="745"/>
      <c r="F520" s="729"/>
      <c r="G520" s="769"/>
    </row>
    <row r="521" spans="1:7" s="728" customFormat="1">
      <c r="A521" s="746"/>
      <c r="B521" s="760"/>
      <c r="C521" s="742"/>
      <c r="D521" s="537"/>
      <c r="E521" s="745"/>
      <c r="F521" s="729"/>
      <c r="G521" s="769"/>
    </row>
    <row r="522" spans="1:7" s="728" customFormat="1">
      <c r="A522" s="746"/>
      <c r="B522" s="760"/>
      <c r="C522" s="742"/>
      <c r="D522" s="537"/>
      <c r="E522" s="745"/>
      <c r="F522" s="729"/>
      <c r="G522" s="769"/>
    </row>
    <row r="523" spans="1:7" s="728" customFormat="1">
      <c r="A523" s="746"/>
      <c r="B523" s="760"/>
      <c r="C523" s="742"/>
      <c r="D523" s="537"/>
      <c r="E523" s="745"/>
      <c r="F523" s="729"/>
      <c r="G523" s="769"/>
    </row>
    <row r="524" spans="1:7" s="728" customFormat="1" ht="15">
      <c r="A524" s="539"/>
      <c r="B524" s="540"/>
      <c r="C524" s="742"/>
      <c r="D524" s="537"/>
      <c r="E524" s="745"/>
      <c r="F524" s="729"/>
      <c r="G524" s="769"/>
    </row>
    <row r="525" spans="1:7" s="728" customFormat="1">
      <c r="A525" s="746"/>
      <c r="B525" s="760"/>
      <c r="C525" s="742"/>
      <c r="D525" s="537"/>
      <c r="E525" s="745"/>
      <c r="F525" s="729"/>
      <c r="G525" s="769"/>
    </row>
    <row r="526" spans="1:7" s="728" customFormat="1">
      <c r="A526" s="746"/>
      <c r="B526" s="760"/>
      <c r="C526" s="742"/>
      <c r="D526" s="537"/>
      <c r="E526" s="745"/>
      <c r="F526" s="729"/>
      <c r="G526" s="769"/>
    </row>
    <row r="527" spans="1:7" s="728" customFormat="1">
      <c r="A527" s="739"/>
      <c r="B527" s="537"/>
      <c r="C527" s="537"/>
      <c r="D527" s="537"/>
      <c r="E527" s="740"/>
      <c r="F527" s="727"/>
      <c r="G527" s="765"/>
    </row>
    <row r="528" spans="1:7" s="728" customFormat="1">
      <c r="A528" s="746"/>
      <c r="B528" s="760"/>
      <c r="C528" s="742"/>
      <c r="D528" s="537"/>
      <c r="E528" s="745"/>
      <c r="F528" s="729"/>
      <c r="G528" s="769"/>
    </row>
    <row r="529" spans="1:7" s="728" customFormat="1">
      <c r="A529" s="746"/>
      <c r="B529" s="760"/>
      <c r="C529" s="742"/>
      <c r="D529" s="537"/>
      <c r="E529" s="745"/>
      <c r="F529" s="729"/>
      <c r="G529" s="769"/>
    </row>
    <row r="530" spans="1:7" s="728" customFormat="1">
      <c r="A530" s="762"/>
      <c r="B530" s="743"/>
      <c r="C530" s="533"/>
      <c r="D530" s="743"/>
      <c r="E530" s="743"/>
      <c r="F530" s="730"/>
      <c r="G530" s="743"/>
    </row>
    <row r="531" spans="1:7" s="728" customFormat="1">
      <c r="A531" s="533"/>
      <c r="B531" s="743"/>
      <c r="C531" s="533"/>
      <c r="D531" s="537"/>
      <c r="E531" s="763"/>
      <c r="F531" s="730"/>
      <c r="G531" s="764"/>
    </row>
    <row r="532" spans="1:7" s="728" customFormat="1">
      <c r="A532" s="533"/>
      <c r="B532" s="743"/>
      <c r="C532" s="533"/>
      <c r="D532" s="763"/>
      <c r="E532" s="764"/>
      <c r="F532" s="730"/>
      <c r="G532" s="743"/>
    </row>
    <row r="533" spans="1:7" s="728" customFormat="1">
      <c r="A533" s="762"/>
      <c r="B533" s="743"/>
      <c r="C533" s="533"/>
      <c r="D533" s="763"/>
      <c r="E533" s="764"/>
      <c r="F533" s="730"/>
      <c r="G533" s="743"/>
    </row>
    <row r="534" spans="1:7" s="728" customFormat="1">
      <c r="A534" s="533"/>
      <c r="B534" s="743"/>
      <c r="C534" s="533"/>
      <c r="D534" s="763"/>
      <c r="E534" s="764"/>
      <c r="F534" s="730"/>
      <c r="G534" s="743"/>
    </row>
    <row r="535" spans="1:7" s="728" customFormat="1">
      <c r="A535" s="533"/>
      <c r="B535" s="743"/>
      <c r="C535" s="743"/>
      <c r="D535" s="763"/>
      <c r="E535" s="764"/>
      <c r="F535" s="730"/>
      <c r="G535" s="743"/>
    </row>
    <row r="536" spans="1:7" s="728" customFormat="1">
      <c r="A536" s="533"/>
      <c r="B536" s="743"/>
      <c r="C536" s="743"/>
      <c r="D536" s="533"/>
      <c r="E536" s="763"/>
      <c r="F536" s="730"/>
      <c r="G536" s="764"/>
    </row>
    <row r="537" spans="1:7" s="728" customFormat="1">
      <c r="A537" s="533"/>
      <c r="B537" s="743"/>
      <c r="C537" s="533"/>
      <c r="D537" s="763"/>
      <c r="E537" s="764"/>
      <c r="F537" s="730"/>
      <c r="G537" s="743"/>
    </row>
    <row r="538" spans="1:7" s="728" customFormat="1">
      <c r="A538" s="762"/>
      <c r="B538" s="743"/>
      <c r="C538" s="743"/>
      <c r="D538" s="533"/>
      <c r="E538" s="763"/>
      <c r="F538" s="730"/>
      <c r="G538" s="764"/>
    </row>
    <row r="539" spans="1:7" s="728" customFormat="1">
      <c r="A539" s="533"/>
      <c r="B539" s="743"/>
      <c r="C539" s="533"/>
      <c r="D539" s="763"/>
      <c r="E539" s="764"/>
      <c r="F539" s="730"/>
      <c r="G539" s="743"/>
    </row>
    <row r="540" spans="1:7" s="728" customFormat="1">
      <c r="A540" s="762"/>
      <c r="B540" s="743"/>
      <c r="C540" s="533"/>
      <c r="D540" s="763"/>
      <c r="E540" s="764"/>
      <c r="F540" s="730"/>
      <c r="G540" s="743"/>
    </row>
    <row r="541" spans="1:7" s="728" customFormat="1">
      <c r="A541" s="533"/>
      <c r="B541" s="743"/>
      <c r="C541" s="533"/>
      <c r="D541" s="763"/>
      <c r="E541" s="764"/>
      <c r="F541" s="730"/>
      <c r="G541" s="743"/>
    </row>
    <row r="542" spans="1:7" s="728" customFormat="1">
      <c r="A542" s="533"/>
      <c r="B542" s="743"/>
      <c r="C542" s="533"/>
      <c r="D542" s="763"/>
      <c r="E542" s="764"/>
      <c r="F542" s="730"/>
      <c r="G542" s="743"/>
    </row>
    <row r="543" spans="1:7" s="728" customFormat="1">
      <c r="A543" s="533"/>
      <c r="B543" s="743"/>
      <c r="C543" s="533"/>
      <c r="D543" s="763"/>
      <c r="E543" s="764"/>
      <c r="F543" s="730"/>
      <c r="G543" s="743"/>
    </row>
    <row r="544" spans="1:7" s="728" customFormat="1">
      <c r="A544" s="533"/>
      <c r="B544" s="743"/>
      <c r="C544" s="533"/>
      <c r="D544" s="763"/>
      <c r="E544" s="764"/>
      <c r="F544" s="730"/>
      <c r="G544" s="743"/>
    </row>
    <row r="545" spans="1:7" s="728" customFormat="1">
      <c r="A545" s="533"/>
      <c r="B545" s="743"/>
      <c r="C545" s="743"/>
      <c r="D545" s="533"/>
      <c r="E545" s="763"/>
      <c r="F545" s="730"/>
      <c r="G545" s="764"/>
    </row>
    <row r="546" spans="1:7" s="728" customFormat="1">
      <c r="A546" s="533"/>
      <c r="B546" s="743"/>
      <c r="C546" s="533"/>
      <c r="D546" s="743"/>
      <c r="E546" s="763"/>
      <c r="F546" s="730"/>
      <c r="G546" s="764"/>
    </row>
    <row r="547" spans="1:7" s="728" customFormat="1">
      <c r="A547" s="762"/>
      <c r="B547" s="743"/>
      <c r="C547" s="533"/>
      <c r="D547" s="743"/>
      <c r="E547" s="763"/>
      <c r="F547" s="730"/>
      <c r="G547" s="764"/>
    </row>
    <row r="548" spans="1:7" s="728" customFormat="1">
      <c r="A548" s="533"/>
      <c r="B548" s="743"/>
      <c r="C548" s="743"/>
      <c r="D548" s="533"/>
      <c r="E548" s="763"/>
      <c r="F548" s="730"/>
      <c r="G548" s="764"/>
    </row>
    <row r="549" spans="1:7" s="728" customFormat="1">
      <c r="A549" s="533"/>
      <c r="B549" s="743"/>
      <c r="C549" s="743"/>
      <c r="D549" s="533"/>
      <c r="E549" s="763"/>
      <c r="F549" s="730"/>
      <c r="G549" s="764"/>
    </row>
    <row r="550" spans="1:7" s="728" customFormat="1">
      <c r="A550" s="762"/>
      <c r="B550" s="743"/>
      <c r="C550" s="533"/>
      <c r="D550" s="743"/>
      <c r="E550" s="763"/>
      <c r="F550" s="730"/>
      <c r="G550" s="764"/>
    </row>
    <row r="551" spans="1:7" s="728" customFormat="1">
      <c r="A551" s="533"/>
      <c r="B551" s="743"/>
      <c r="C551" s="743"/>
      <c r="D551" s="533"/>
      <c r="E551" s="763"/>
      <c r="F551" s="730"/>
      <c r="G551" s="764"/>
    </row>
    <row r="552" spans="1:7" s="728" customFormat="1">
      <c r="A552" s="533"/>
      <c r="B552" s="743"/>
      <c r="C552" s="533"/>
      <c r="D552" s="743"/>
      <c r="E552" s="763"/>
      <c r="F552" s="730"/>
      <c r="G552" s="764"/>
    </row>
    <row r="553" spans="1:7" s="728" customFormat="1">
      <c r="A553" s="762"/>
      <c r="B553" s="743"/>
      <c r="C553" s="533"/>
      <c r="D553" s="743"/>
      <c r="E553" s="763"/>
      <c r="F553" s="730"/>
      <c r="G553" s="764"/>
    </row>
    <row r="554" spans="1:7" s="728" customFormat="1">
      <c r="A554" s="533"/>
      <c r="B554" s="743"/>
      <c r="C554" s="533"/>
      <c r="D554" s="743"/>
      <c r="E554" s="763"/>
      <c r="F554" s="730"/>
      <c r="G554" s="764"/>
    </row>
    <row r="555" spans="1:7" s="728" customFormat="1">
      <c r="A555" s="533"/>
      <c r="B555" s="743"/>
      <c r="C555" s="533"/>
      <c r="D555" s="743"/>
      <c r="E555" s="763"/>
      <c r="F555" s="730"/>
      <c r="G555" s="764"/>
    </row>
    <row r="556" spans="1:7" s="728" customFormat="1">
      <c r="A556" s="533"/>
      <c r="B556" s="743"/>
      <c r="C556" s="743"/>
      <c r="D556" s="743"/>
      <c r="E556" s="763"/>
      <c r="F556" s="730"/>
      <c r="G556" s="764"/>
    </row>
    <row r="557" spans="1:7" s="728" customFormat="1">
      <c r="A557" s="533"/>
      <c r="B557" s="743"/>
      <c r="C557" s="533"/>
      <c r="D557" s="743"/>
      <c r="E557" s="763"/>
      <c r="F557" s="730"/>
      <c r="G557" s="764"/>
    </row>
    <row r="558" spans="1:7" s="728" customFormat="1">
      <c r="A558" s="533"/>
      <c r="B558" s="743"/>
      <c r="C558" s="533"/>
      <c r="D558" s="743"/>
      <c r="E558" s="763"/>
      <c r="F558" s="730"/>
      <c r="G558" s="764"/>
    </row>
    <row r="559" spans="1:7" s="728" customFormat="1">
      <c r="A559" s="762"/>
      <c r="B559" s="743"/>
      <c r="C559" s="533"/>
      <c r="D559" s="743"/>
      <c r="E559" s="763"/>
      <c r="F559" s="730"/>
      <c r="G559" s="764"/>
    </row>
    <row r="560" spans="1:7" s="728" customFormat="1">
      <c r="A560" s="533"/>
      <c r="B560" s="743"/>
      <c r="C560" s="533"/>
      <c r="D560" s="743"/>
      <c r="E560" s="763"/>
      <c r="F560" s="730"/>
      <c r="G560" s="764"/>
    </row>
    <row r="561" spans="1:7" s="728" customFormat="1">
      <c r="A561" s="533"/>
      <c r="B561" s="743"/>
      <c r="C561" s="533"/>
      <c r="D561" s="743"/>
      <c r="E561" s="763"/>
      <c r="F561" s="730"/>
      <c r="G561" s="764"/>
    </row>
    <row r="562" spans="1:7" s="728" customFormat="1">
      <c r="A562" s="533"/>
      <c r="B562" s="743"/>
      <c r="C562" s="533"/>
      <c r="D562" s="743"/>
      <c r="E562" s="763"/>
      <c r="F562" s="730"/>
      <c r="G562" s="764"/>
    </row>
    <row r="563" spans="1:7" s="728" customFormat="1">
      <c r="A563" s="533"/>
      <c r="B563" s="743"/>
      <c r="C563" s="533"/>
      <c r="D563" s="743"/>
      <c r="E563" s="763"/>
      <c r="F563" s="730"/>
      <c r="G563" s="764"/>
    </row>
    <row r="564" spans="1:7" s="728" customFormat="1">
      <c r="A564" s="533"/>
      <c r="B564" s="743"/>
      <c r="C564" s="743"/>
      <c r="D564" s="533"/>
      <c r="E564" s="763"/>
      <c r="F564" s="730"/>
      <c r="G564" s="764"/>
    </row>
    <row r="565" spans="1:7" s="728" customFormat="1">
      <c r="A565" s="533"/>
      <c r="B565" s="743"/>
      <c r="C565" s="533"/>
      <c r="D565" s="763"/>
      <c r="E565" s="764"/>
      <c r="F565" s="730"/>
      <c r="G565" s="743"/>
    </row>
    <row r="566" spans="1:7" s="728" customFormat="1">
      <c r="A566" s="762"/>
      <c r="B566" s="743"/>
      <c r="C566" s="533"/>
      <c r="D566" s="763"/>
      <c r="E566" s="764"/>
      <c r="F566" s="730"/>
      <c r="G566" s="743"/>
    </row>
    <row r="567" spans="1:7" s="728" customFormat="1">
      <c r="A567" s="533"/>
      <c r="B567" s="743"/>
      <c r="C567" s="743"/>
      <c r="D567" s="533"/>
      <c r="E567" s="763"/>
      <c r="F567" s="730"/>
      <c r="G567" s="764"/>
    </row>
    <row r="568" spans="1:7" s="728" customFormat="1">
      <c r="A568" s="533"/>
      <c r="B568" s="743"/>
      <c r="C568" s="743"/>
      <c r="D568" s="533"/>
      <c r="E568" s="763"/>
      <c r="F568" s="730"/>
      <c r="G568" s="764"/>
    </row>
    <row r="569" spans="1:7" s="728" customFormat="1">
      <c r="A569" s="762"/>
      <c r="B569" s="743"/>
      <c r="C569" s="743"/>
      <c r="D569" s="533"/>
      <c r="E569" s="763"/>
      <c r="F569" s="730"/>
      <c r="G569" s="764"/>
    </row>
    <row r="570" spans="1:7" s="728" customFormat="1">
      <c r="A570" s="533"/>
      <c r="B570" s="743"/>
      <c r="C570" s="743"/>
      <c r="D570" s="533"/>
      <c r="E570" s="763"/>
      <c r="F570" s="730"/>
      <c r="G570" s="764"/>
    </row>
    <row r="571" spans="1:7" s="728" customFormat="1">
      <c r="A571" s="533"/>
      <c r="B571" s="743"/>
      <c r="C571" s="743"/>
      <c r="D571" s="533"/>
      <c r="E571" s="763"/>
      <c r="F571" s="730"/>
      <c r="G571" s="764"/>
    </row>
    <row r="572" spans="1:7" s="728" customFormat="1">
      <c r="A572" s="533"/>
      <c r="B572" s="743"/>
      <c r="C572" s="743"/>
      <c r="D572" s="533"/>
      <c r="E572" s="763"/>
      <c r="F572" s="730"/>
      <c r="G572" s="764"/>
    </row>
    <row r="573" spans="1:7" s="728" customFormat="1">
      <c r="A573" s="533"/>
      <c r="B573" s="743"/>
      <c r="C573" s="743"/>
      <c r="D573" s="533"/>
      <c r="E573" s="763"/>
      <c r="F573" s="730"/>
      <c r="G573" s="764"/>
    </row>
    <row r="574" spans="1:7" s="728" customFormat="1">
      <c r="A574" s="533"/>
      <c r="B574" s="743"/>
      <c r="C574" s="533"/>
      <c r="D574" s="763"/>
      <c r="E574" s="764"/>
      <c r="F574" s="730"/>
      <c r="G574" s="743"/>
    </row>
    <row r="575" spans="1:7" s="728" customFormat="1">
      <c r="A575" s="533"/>
      <c r="B575" s="743"/>
      <c r="C575" s="533"/>
      <c r="D575" s="763"/>
      <c r="E575" s="764"/>
      <c r="F575" s="730"/>
      <c r="G575" s="743"/>
    </row>
    <row r="576" spans="1:7" s="728" customFormat="1">
      <c r="A576" s="739"/>
      <c r="B576" s="537"/>
      <c r="C576" s="537"/>
      <c r="D576" s="537"/>
      <c r="E576" s="740"/>
      <c r="F576" s="727"/>
      <c r="G576" s="765"/>
    </row>
    <row r="577" spans="1:7" s="728" customFormat="1">
      <c r="A577" s="533"/>
      <c r="B577" s="743"/>
      <c r="C577" s="533"/>
      <c r="D577" s="763"/>
      <c r="E577" s="764"/>
      <c r="F577" s="730"/>
      <c r="G577" s="743"/>
    </row>
    <row r="578" spans="1:7" s="728" customFormat="1">
      <c r="A578" s="533"/>
      <c r="B578" s="743"/>
      <c r="C578" s="533"/>
      <c r="D578" s="763"/>
      <c r="E578" s="764"/>
      <c r="F578" s="730"/>
      <c r="G578" s="743"/>
    </row>
    <row r="579" spans="1:7" s="728" customFormat="1">
      <c r="A579" s="762"/>
      <c r="B579" s="743"/>
      <c r="C579" s="533"/>
      <c r="D579" s="763"/>
      <c r="E579" s="764"/>
      <c r="F579" s="730"/>
      <c r="G579" s="743"/>
    </row>
    <row r="580" spans="1:7" s="728" customFormat="1">
      <c r="A580" s="762"/>
      <c r="B580" s="743"/>
      <c r="C580" s="533"/>
      <c r="D580" s="743"/>
      <c r="E580" s="743"/>
      <c r="F580" s="730"/>
      <c r="G580" s="743"/>
    </row>
    <row r="581" spans="1:7" s="728" customFormat="1">
      <c r="A581" s="533"/>
      <c r="B581" s="743"/>
      <c r="C581" s="533"/>
      <c r="D581" s="533"/>
      <c r="E581" s="763"/>
      <c r="F581" s="730"/>
      <c r="G581" s="764"/>
    </row>
    <row r="582" spans="1:7" s="728" customFormat="1">
      <c r="A582" s="533"/>
      <c r="B582" s="743"/>
      <c r="C582" s="743"/>
      <c r="D582" s="533"/>
      <c r="E582" s="763"/>
      <c r="F582" s="730"/>
      <c r="G582" s="764"/>
    </row>
    <row r="583" spans="1:7" s="728" customFormat="1">
      <c r="A583" s="762"/>
      <c r="B583" s="743"/>
      <c r="C583" s="533"/>
      <c r="D583" s="533"/>
      <c r="E583" s="763"/>
      <c r="F583" s="730"/>
      <c r="G583" s="773"/>
    </row>
    <row r="584" spans="1:7" s="728" customFormat="1">
      <c r="A584" s="533"/>
      <c r="B584" s="743"/>
      <c r="C584" s="533"/>
      <c r="D584" s="763"/>
      <c r="E584" s="764"/>
      <c r="F584" s="730"/>
      <c r="G584" s="743"/>
    </row>
    <row r="585" spans="1:7" s="728" customFormat="1">
      <c r="A585" s="533"/>
      <c r="B585" s="743"/>
      <c r="C585" s="533"/>
      <c r="D585" s="763"/>
      <c r="E585" s="764"/>
      <c r="F585" s="730"/>
      <c r="G585" s="743"/>
    </row>
    <row r="586" spans="1:7" s="728" customFormat="1" ht="15">
      <c r="A586" s="533"/>
      <c r="B586" s="743"/>
      <c r="C586" s="533"/>
      <c r="D586" s="763"/>
      <c r="E586" s="764"/>
      <c r="F586" s="730"/>
      <c r="G586" s="774"/>
    </row>
    <row r="587" spans="1:7" s="728" customFormat="1">
      <c r="A587" s="533"/>
      <c r="B587" s="743"/>
      <c r="C587" s="533"/>
      <c r="D587" s="763"/>
      <c r="E587" s="764"/>
      <c r="F587" s="730"/>
      <c r="G587" s="743"/>
    </row>
    <row r="588" spans="1:7" s="728" customFormat="1">
      <c r="A588" s="533"/>
      <c r="B588" s="743"/>
      <c r="C588" s="743"/>
      <c r="D588" s="743"/>
      <c r="E588" s="743"/>
      <c r="F588" s="730"/>
      <c r="G588" s="743"/>
    </row>
    <row r="589" spans="1:7" s="728" customFormat="1">
      <c r="A589" s="533"/>
      <c r="B589" s="743"/>
      <c r="C589" s="533"/>
      <c r="D589" s="763"/>
      <c r="E589" s="764"/>
      <c r="F589" s="730"/>
      <c r="G589" s="743"/>
    </row>
    <row r="590" spans="1:7" s="728" customFormat="1">
      <c r="A590" s="533"/>
      <c r="B590" s="743"/>
      <c r="C590" s="533"/>
      <c r="D590" s="763"/>
      <c r="E590" s="764"/>
      <c r="F590" s="730"/>
      <c r="G590" s="743"/>
    </row>
    <row r="591" spans="1:7" s="728" customFormat="1">
      <c r="A591" s="533"/>
      <c r="B591" s="743"/>
      <c r="C591" s="533"/>
      <c r="D591" s="763"/>
      <c r="E591" s="764"/>
      <c r="F591" s="730"/>
      <c r="G591" s="743"/>
    </row>
    <row r="592" spans="1:7" s="728" customFormat="1">
      <c r="A592" s="533"/>
      <c r="B592" s="743"/>
      <c r="C592" s="533"/>
      <c r="D592" s="763"/>
      <c r="E592" s="764"/>
      <c r="F592" s="730"/>
      <c r="G592" s="743"/>
    </row>
    <row r="593" spans="1:7" s="728" customFormat="1">
      <c r="A593" s="533"/>
      <c r="B593" s="743"/>
      <c r="C593" s="533"/>
      <c r="D593" s="763"/>
      <c r="E593" s="764"/>
      <c r="F593" s="735"/>
      <c r="G593" s="743"/>
    </row>
    <row r="594" spans="1:7" s="728" customFormat="1">
      <c r="A594" s="746"/>
      <c r="B594" s="760"/>
      <c r="C594" s="742"/>
      <c r="D594" s="537"/>
      <c r="E594" s="745"/>
      <c r="F594" s="729"/>
      <c r="G594" s="769"/>
    </row>
    <row r="595" spans="1:7" s="728" customFormat="1">
      <c r="A595" s="746"/>
      <c r="B595" s="760"/>
      <c r="C595" s="742"/>
      <c r="D595" s="537"/>
      <c r="E595" s="745"/>
      <c r="F595" s="729"/>
      <c r="G595" s="769"/>
    </row>
    <row r="596" spans="1:7" s="728" customFormat="1">
      <c r="A596" s="746"/>
      <c r="B596" s="760"/>
      <c r="C596" s="742"/>
      <c r="D596" s="537"/>
      <c r="E596" s="745"/>
      <c r="F596" s="729"/>
      <c r="G596" s="769"/>
    </row>
    <row r="597" spans="1:7" s="728" customFormat="1">
      <c r="A597" s="746"/>
      <c r="B597" s="760"/>
      <c r="C597" s="742"/>
      <c r="D597" s="537"/>
      <c r="E597" s="745"/>
      <c r="F597" s="729"/>
      <c r="G597" s="769"/>
    </row>
    <row r="598" spans="1:7" s="728" customFormat="1">
      <c r="A598" s="746"/>
      <c r="B598" s="760"/>
      <c r="C598" s="742"/>
      <c r="D598" s="537"/>
      <c r="E598" s="745"/>
      <c r="F598" s="729"/>
      <c r="G598" s="769"/>
    </row>
    <row r="599" spans="1:7" s="728" customFormat="1">
      <c r="A599" s="746"/>
      <c r="B599" s="760"/>
      <c r="C599" s="742"/>
      <c r="D599" s="537"/>
      <c r="E599" s="745"/>
      <c r="F599" s="729"/>
      <c r="G599" s="769"/>
    </row>
    <row r="600" spans="1:7" s="728" customFormat="1">
      <c r="A600" s="746"/>
      <c r="B600" s="760"/>
      <c r="C600" s="742"/>
      <c r="D600" s="537"/>
      <c r="E600" s="745"/>
      <c r="F600" s="729"/>
      <c r="G600" s="769"/>
    </row>
    <row r="601" spans="1:7" s="728" customFormat="1">
      <c r="A601" s="746"/>
      <c r="B601" s="760"/>
      <c r="C601" s="742"/>
      <c r="D601" s="537"/>
      <c r="E601" s="745"/>
      <c r="F601" s="729"/>
      <c r="G601" s="769"/>
    </row>
    <row r="602" spans="1:7" s="728" customFormat="1">
      <c r="A602" s="746"/>
      <c r="B602" s="760"/>
      <c r="C602" s="742"/>
      <c r="D602" s="537"/>
      <c r="E602" s="745"/>
      <c r="F602" s="729"/>
      <c r="G602" s="769"/>
    </row>
    <row r="603" spans="1:7" s="728" customFormat="1">
      <c r="A603" s="746"/>
      <c r="B603" s="760"/>
      <c r="C603" s="742"/>
      <c r="D603" s="537"/>
      <c r="E603" s="745"/>
      <c r="F603" s="729"/>
      <c r="G603" s="769"/>
    </row>
    <row r="604" spans="1:7" s="728" customFormat="1">
      <c r="A604" s="746"/>
      <c r="B604" s="760"/>
      <c r="C604" s="742"/>
      <c r="D604" s="537"/>
      <c r="E604" s="745"/>
      <c r="F604" s="729"/>
      <c r="G604" s="769"/>
    </row>
    <row r="605" spans="1:7" s="728" customFormat="1">
      <c r="A605" s="746"/>
      <c r="B605" s="760"/>
      <c r="C605" s="742"/>
      <c r="D605" s="537"/>
      <c r="E605" s="745"/>
      <c r="F605" s="729"/>
      <c r="G605" s="769"/>
    </row>
    <row r="606" spans="1:7" s="728" customFormat="1">
      <c r="A606" s="746"/>
      <c r="B606" s="760"/>
      <c r="C606" s="742"/>
      <c r="D606" s="537"/>
      <c r="E606" s="745"/>
      <c r="F606" s="729"/>
      <c r="G606" s="769"/>
    </row>
    <row r="607" spans="1:7" s="728" customFormat="1">
      <c r="A607" s="746"/>
      <c r="B607" s="760"/>
      <c r="C607" s="742"/>
      <c r="D607" s="537"/>
      <c r="E607" s="745"/>
      <c r="F607" s="729"/>
      <c r="G607" s="769"/>
    </row>
    <row r="608" spans="1:7" s="728" customFormat="1">
      <c r="A608" s="746"/>
      <c r="B608" s="760"/>
      <c r="C608" s="742"/>
      <c r="D608" s="537"/>
      <c r="E608" s="745"/>
      <c r="F608" s="729"/>
      <c r="G608" s="769"/>
    </row>
    <row r="609" spans="1:7" s="728" customFormat="1">
      <c r="A609" s="746"/>
      <c r="B609" s="760"/>
      <c r="C609" s="742"/>
      <c r="D609" s="537"/>
      <c r="E609" s="745"/>
      <c r="F609" s="729"/>
      <c r="G609" s="769"/>
    </row>
    <row r="610" spans="1:7" s="728" customFormat="1">
      <c r="A610" s="746"/>
      <c r="B610" s="760"/>
      <c r="C610" s="742"/>
      <c r="D610" s="537"/>
      <c r="E610" s="745"/>
      <c r="F610" s="729"/>
      <c r="G610" s="769"/>
    </row>
    <row r="611" spans="1:7" s="728" customFormat="1">
      <c r="A611" s="746"/>
      <c r="B611" s="760"/>
      <c r="C611" s="742"/>
      <c r="D611" s="537"/>
      <c r="E611" s="745"/>
      <c r="F611" s="729"/>
      <c r="G611" s="769"/>
    </row>
    <row r="612" spans="1:7" s="728" customFormat="1">
      <c r="A612" s="746"/>
      <c r="B612" s="760"/>
      <c r="C612" s="742"/>
      <c r="D612" s="537"/>
      <c r="E612" s="745"/>
      <c r="F612" s="729"/>
      <c r="G612" s="769"/>
    </row>
    <row r="613" spans="1:7" s="728" customFormat="1">
      <c r="A613" s="746"/>
      <c r="B613" s="760"/>
      <c r="C613" s="742"/>
      <c r="D613" s="537"/>
      <c r="E613" s="745"/>
      <c r="F613" s="729"/>
      <c r="G613" s="769"/>
    </row>
    <row r="614" spans="1:7" s="728" customFormat="1">
      <c r="A614" s="746"/>
      <c r="B614" s="760"/>
      <c r="C614" s="742"/>
      <c r="D614" s="537"/>
      <c r="E614" s="745"/>
      <c r="F614" s="729"/>
      <c r="G614" s="769"/>
    </row>
    <row r="615" spans="1:7" s="728" customFormat="1">
      <c r="A615" s="746"/>
      <c r="B615" s="760"/>
      <c r="C615" s="742"/>
      <c r="D615" s="537"/>
      <c r="E615" s="745"/>
      <c r="F615" s="729"/>
      <c r="G615" s="769"/>
    </row>
    <row r="616" spans="1:7" s="728" customFormat="1">
      <c r="A616" s="746"/>
      <c r="B616" s="760"/>
      <c r="C616" s="742"/>
      <c r="D616" s="537"/>
      <c r="E616" s="745"/>
      <c r="F616" s="729"/>
      <c r="G616" s="769"/>
    </row>
    <row r="617" spans="1:7" s="728" customFormat="1">
      <c r="A617" s="746"/>
      <c r="B617" s="760"/>
      <c r="C617" s="742"/>
      <c r="D617" s="537"/>
      <c r="E617" s="745"/>
      <c r="F617" s="729"/>
      <c r="G617" s="769"/>
    </row>
    <row r="618" spans="1:7" s="728" customFormat="1">
      <c r="A618" s="746"/>
      <c r="B618" s="760"/>
      <c r="C618" s="742"/>
      <c r="D618" s="537"/>
      <c r="E618" s="745"/>
      <c r="F618" s="729"/>
      <c r="G618" s="769"/>
    </row>
    <row r="619" spans="1:7" s="728" customFormat="1">
      <c r="A619" s="746"/>
      <c r="B619" s="760"/>
      <c r="C619" s="742"/>
      <c r="D619" s="537"/>
      <c r="E619" s="745"/>
      <c r="F619" s="729"/>
      <c r="G619" s="769"/>
    </row>
    <row r="620" spans="1:7" s="728" customFormat="1">
      <c r="A620" s="746"/>
      <c r="B620" s="760"/>
      <c r="C620" s="742"/>
      <c r="D620" s="537"/>
      <c r="E620" s="745"/>
      <c r="F620" s="729"/>
      <c r="G620" s="769"/>
    </row>
    <row r="621" spans="1:7" s="728" customFormat="1">
      <c r="A621" s="746"/>
      <c r="B621" s="760"/>
      <c r="C621" s="742"/>
      <c r="D621" s="537"/>
      <c r="E621" s="745"/>
      <c r="F621" s="729"/>
      <c r="G621" s="769"/>
    </row>
    <row r="622" spans="1:7" s="728" customFormat="1">
      <c r="A622" s="746"/>
      <c r="B622" s="760"/>
      <c r="C622" s="742"/>
      <c r="D622" s="537"/>
      <c r="E622" s="745"/>
      <c r="F622" s="729"/>
      <c r="G622" s="769"/>
    </row>
    <row r="623" spans="1:7" s="728" customFormat="1">
      <c r="A623" s="746"/>
      <c r="B623" s="760"/>
      <c r="C623" s="742"/>
      <c r="D623" s="537"/>
      <c r="E623" s="745"/>
      <c r="F623" s="729"/>
      <c r="G623" s="769"/>
    </row>
    <row r="624" spans="1:7" s="728" customFormat="1">
      <c r="A624" s="746"/>
      <c r="B624" s="760"/>
      <c r="C624" s="742"/>
      <c r="D624" s="537"/>
      <c r="E624" s="745"/>
      <c r="F624" s="729"/>
      <c r="G624" s="769"/>
    </row>
    <row r="625" spans="1:7" s="728" customFormat="1">
      <c r="A625" s="746"/>
      <c r="B625" s="760"/>
      <c r="C625" s="742"/>
      <c r="D625" s="537"/>
      <c r="E625" s="745"/>
      <c r="F625" s="729"/>
      <c r="G625" s="769"/>
    </row>
    <row r="626" spans="1:7" s="728" customFormat="1">
      <c r="A626" s="746"/>
      <c r="B626" s="760"/>
      <c r="C626" s="742"/>
      <c r="D626" s="537"/>
      <c r="E626" s="745"/>
      <c r="F626" s="729"/>
      <c r="G626" s="769"/>
    </row>
    <row r="627" spans="1:7" s="728" customFormat="1">
      <c r="A627" s="746"/>
      <c r="B627" s="760"/>
      <c r="C627" s="742"/>
      <c r="D627" s="537"/>
      <c r="E627" s="745"/>
      <c r="F627" s="729"/>
      <c r="G627" s="769"/>
    </row>
    <row r="628" spans="1:7" s="728" customFormat="1">
      <c r="A628" s="746"/>
      <c r="B628" s="760"/>
      <c r="C628" s="742"/>
      <c r="D628" s="537"/>
      <c r="E628" s="745"/>
      <c r="F628" s="729"/>
      <c r="G628" s="769"/>
    </row>
    <row r="629" spans="1:7" s="728" customFormat="1" ht="15">
      <c r="A629" s="539"/>
      <c r="B629" s="761"/>
      <c r="C629" s="742"/>
      <c r="D629" s="537"/>
      <c r="E629" s="745"/>
      <c r="F629" s="729"/>
      <c r="G629" s="769"/>
    </row>
    <row r="630" spans="1:7" s="728" customFormat="1">
      <c r="A630" s="746"/>
      <c r="B630" s="760"/>
      <c r="C630" s="742"/>
      <c r="D630" s="537"/>
      <c r="E630" s="745"/>
      <c r="F630" s="729"/>
      <c r="G630" s="769"/>
    </row>
    <row r="631" spans="1:7" s="728" customFormat="1">
      <c r="A631" s="746"/>
      <c r="B631" s="760"/>
      <c r="C631" s="742"/>
      <c r="D631" s="537"/>
      <c r="E631" s="745"/>
      <c r="F631" s="729"/>
      <c r="G631" s="769"/>
    </row>
    <row r="632" spans="1:7" s="728" customFormat="1">
      <c r="A632" s="739"/>
      <c r="B632" s="537"/>
      <c r="C632" s="537"/>
      <c r="D632" s="537"/>
      <c r="E632" s="740"/>
      <c r="F632" s="727"/>
      <c r="G632" s="765"/>
    </row>
    <row r="633" spans="1:7" s="728" customFormat="1">
      <c r="A633" s="746"/>
      <c r="B633" s="760"/>
      <c r="C633" s="742"/>
      <c r="D633" s="537"/>
      <c r="E633" s="745"/>
      <c r="F633" s="729"/>
      <c r="G633" s="769"/>
    </row>
    <row r="634" spans="1:7" s="728" customFormat="1">
      <c r="A634" s="746"/>
      <c r="B634" s="760"/>
      <c r="C634" s="742"/>
      <c r="D634" s="537"/>
      <c r="E634" s="745"/>
      <c r="F634" s="729"/>
      <c r="G634" s="769"/>
    </row>
    <row r="635" spans="1:7" s="728" customFormat="1">
      <c r="A635" s="746"/>
      <c r="B635" s="760"/>
      <c r="C635" s="742"/>
      <c r="D635" s="537"/>
      <c r="E635" s="745"/>
      <c r="F635" s="729"/>
      <c r="G635" s="769"/>
    </row>
    <row r="636" spans="1:7" s="728" customFormat="1">
      <c r="A636" s="746"/>
      <c r="B636" s="760"/>
      <c r="C636" s="742"/>
      <c r="D636" s="537"/>
      <c r="E636" s="745"/>
      <c r="F636" s="729"/>
      <c r="G636" s="769"/>
    </row>
    <row r="637" spans="1:7" s="728" customFormat="1">
      <c r="A637" s="746"/>
      <c r="B637" s="760"/>
      <c r="C637" s="742"/>
      <c r="D637" s="537"/>
      <c r="E637" s="745"/>
      <c r="F637" s="729"/>
      <c r="G637" s="769"/>
    </row>
    <row r="638" spans="1:7" s="728" customFormat="1">
      <c r="A638" s="746"/>
      <c r="B638" s="760"/>
      <c r="C638" s="742"/>
      <c r="D638" s="537"/>
      <c r="E638" s="745"/>
      <c r="F638" s="729"/>
      <c r="G638" s="769"/>
    </row>
    <row r="639" spans="1:7" s="728" customFormat="1">
      <c r="A639" s="746"/>
      <c r="B639" s="760"/>
      <c r="C639" s="742"/>
      <c r="D639" s="537"/>
      <c r="E639" s="745"/>
      <c r="F639" s="729"/>
      <c r="G639" s="769"/>
    </row>
    <row r="640" spans="1:7" s="728" customFormat="1">
      <c r="A640" s="746"/>
      <c r="B640" s="760"/>
      <c r="C640" s="742"/>
      <c r="D640" s="537"/>
      <c r="E640" s="745"/>
      <c r="F640" s="729"/>
      <c r="G640" s="769"/>
    </row>
    <row r="641" spans="1:7" s="728" customFormat="1">
      <c r="A641" s="746"/>
      <c r="B641" s="760"/>
      <c r="C641" s="742"/>
      <c r="D641" s="537"/>
      <c r="E641" s="745"/>
      <c r="F641" s="729"/>
      <c r="G641" s="769"/>
    </row>
    <row r="642" spans="1:7" s="728" customFormat="1">
      <c r="A642" s="746"/>
      <c r="B642" s="760"/>
      <c r="C642" s="742"/>
      <c r="D642" s="537"/>
      <c r="E642" s="745"/>
      <c r="F642" s="729"/>
      <c r="G642" s="769"/>
    </row>
    <row r="643" spans="1:7" s="728" customFormat="1">
      <c r="A643" s="746"/>
      <c r="B643" s="760"/>
      <c r="C643" s="742"/>
      <c r="D643" s="537"/>
      <c r="E643" s="745"/>
      <c r="F643" s="729"/>
      <c r="G643" s="769"/>
    </row>
    <row r="644" spans="1:7" s="728" customFormat="1">
      <c r="A644" s="746"/>
      <c r="B644" s="760"/>
      <c r="C644" s="742"/>
      <c r="D644" s="537"/>
      <c r="E644" s="745"/>
      <c r="F644" s="729"/>
      <c r="G644" s="769"/>
    </row>
    <row r="645" spans="1:7" s="728" customFormat="1">
      <c r="A645" s="746"/>
      <c r="B645" s="760"/>
      <c r="C645" s="742"/>
      <c r="D645" s="537"/>
      <c r="E645" s="745"/>
      <c r="F645" s="729"/>
      <c r="G645" s="769"/>
    </row>
    <row r="646" spans="1:7" s="728" customFormat="1">
      <c r="A646" s="746"/>
      <c r="B646" s="760"/>
      <c r="C646" s="742"/>
      <c r="D646" s="537"/>
      <c r="E646" s="745"/>
      <c r="F646" s="729"/>
      <c r="G646" s="769"/>
    </row>
    <row r="647" spans="1:7" s="728" customFormat="1">
      <c r="A647" s="746"/>
      <c r="B647" s="760"/>
      <c r="C647" s="742"/>
      <c r="D647" s="537"/>
      <c r="E647" s="745"/>
      <c r="F647" s="729"/>
      <c r="G647" s="769"/>
    </row>
    <row r="648" spans="1:7" s="728" customFormat="1">
      <c r="A648" s="746"/>
      <c r="B648" s="760"/>
      <c r="C648" s="742"/>
      <c r="D648" s="537"/>
      <c r="E648" s="745"/>
      <c r="F648" s="729"/>
      <c r="G648" s="769"/>
    </row>
    <row r="649" spans="1:7" s="728" customFormat="1">
      <c r="A649" s="746"/>
      <c r="B649" s="760"/>
      <c r="C649" s="742"/>
      <c r="D649" s="537"/>
      <c r="E649" s="745"/>
      <c r="F649" s="729"/>
      <c r="G649" s="769"/>
    </row>
    <row r="650" spans="1:7" s="728" customFormat="1">
      <c r="A650" s="746"/>
      <c r="B650" s="760"/>
      <c r="C650" s="742"/>
      <c r="D650" s="537"/>
      <c r="E650" s="745"/>
      <c r="F650" s="729"/>
      <c r="G650" s="769"/>
    </row>
    <row r="651" spans="1:7" s="728" customFormat="1">
      <c r="A651" s="746"/>
      <c r="B651" s="760"/>
      <c r="C651" s="742"/>
      <c r="D651" s="537"/>
      <c r="E651" s="745"/>
      <c r="F651" s="729"/>
      <c r="G651" s="769"/>
    </row>
    <row r="652" spans="1:7" s="728" customFormat="1">
      <c r="A652" s="746"/>
      <c r="B652" s="760"/>
      <c r="C652" s="742"/>
      <c r="D652" s="537"/>
      <c r="E652" s="745"/>
      <c r="F652" s="729"/>
      <c r="G652" s="769"/>
    </row>
    <row r="653" spans="1:7" s="728" customFormat="1">
      <c r="A653" s="746"/>
      <c r="B653" s="743"/>
      <c r="C653" s="743"/>
      <c r="D653" s="743"/>
      <c r="E653" s="743"/>
      <c r="F653" s="730"/>
      <c r="G653" s="743"/>
    </row>
    <row r="654" spans="1:7" s="728" customFormat="1">
      <c r="A654" s="746"/>
      <c r="B654" s="743"/>
      <c r="C654" s="743"/>
      <c r="D654" s="537"/>
      <c r="E654" s="745"/>
      <c r="F654" s="729"/>
      <c r="G654" s="769"/>
    </row>
    <row r="655" spans="1:7" s="728" customFormat="1">
      <c r="A655" s="746"/>
      <c r="B655" s="743"/>
      <c r="C655" s="743"/>
      <c r="D655" s="743"/>
      <c r="E655" s="743"/>
      <c r="F655" s="730"/>
      <c r="G655" s="743"/>
    </row>
    <row r="656" spans="1:7" s="728" customFormat="1">
      <c r="A656" s="746"/>
      <c r="B656" s="760"/>
      <c r="C656" s="742"/>
      <c r="D656" s="537"/>
      <c r="E656" s="745"/>
      <c r="F656" s="729"/>
      <c r="G656" s="769"/>
    </row>
    <row r="657" spans="1:7" s="728" customFormat="1">
      <c r="A657" s="746"/>
      <c r="B657" s="760"/>
      <c r="C657" s="742"/>
      <c r="D657" s="537"/>
      <c r="E657" s="745"/>
      <c r="F657" s="729"/>
      <c r="G657" s="769"/>
    </row>
    <row r="658" spans="1:7" s="728" customFormat="1">
      <c r="A658" s="746"/>
      <c r="B658" s="760"/>
      <c r="C658" s="742"/>
      <c r="D658" s="743"/>
      <c r="E658" s="743"/>
      <c r="F658" s="730"/>
      <c r="G658" s="743"/>
    </row>
    <row r="659" spans="1:7" s="728" customFormat="1">
      <c r="A659" s="746"/>
      <c r="B659" s="760"/>
      <c r="C659" s="742"/>
      <c r="D659" s="537"/>
      <c r="E659" s="745"/>
      <c r="F659" s="729"/>
      <c r="G659" s="769"/>
    </row>
    <row r="660" spans="1:7" s="728" customFormat="1">
      <c r="A660" s="746"/>
      <c r="B660" s="743"/>
      <c r="C660" s="743"/>
      <c r="D660" s="743"/>
      <c r="E660" s="743"/>
      <c r="F660" s="730"/>
      <c r="G660" s="769"/>
    </row>
    <row r="661" spans="1:7" s="728" customFormat="1">
      <c r="A661" s="746"/>
      <c r="B661" s="743"/>
      <c r="C661" s="743"/>
      <c r="D661" s="743"/>
      <c r="E661" s="743"/>
      <c r="F661" s="730"/>
      <c r="G661" s="769"/>
    </row>
    <row r="662" spans="1:7" s="728" customFormat="1">
      <c r="A662" s="746"/>
      <c r="B662" s="760"/>
      <c r="C662" s="742"/>
      <c r="D662" s="537"/>
      <c r="E662" s="745"/>
      <c r="F662" s="729"/>
      <c r="G662" s="769"/>
    </row>
    <row r="663" spans="1:7" s="728" customFormat="1">
      <c r="A663" s="746"/>
      <c r="B663" s="760"/>
      <c r="C663" s="742"/>
      <c r="D663" s="537"/>
      <c r="E663" s="745"/>
      <c r="F663" s="729"/>
      <c r="G663" s="769"/>
    </row>
    <row r="664" spans="1:7" s="728" customFormat="1">
      <c r="A664" s="746"/>
      <c r="B664" s="760"/>
      <c r="C664" s="742"/>
      <c r="D664" s="537"/>
      <c r="E664" s="745"/>
      <c r="F664" s="729"/>
      <c r="G664" s="769"/>
    </row>
    <row r="665" spans="1:7" s="728" customFormat="1">
      <c r="A665" s="746"/>
      <c r="B665" s="760"/>
      <c r="C665" s="742"/>
      <c r="D665" s="537"/>
      <c r="E665" s="745"/>
      <c r="F665" s="729"/>
      <c r="G665" s="769"/>
    </row>
    <row r="666" spans="1:7" s="728" customFormat="1">
      <c r="A666" s="746"/>
      <c r="B666" s="760"/>
      <c r="C666" s="742"/>
      <c r="D666" s="537"/>
      <c r="E666" s="745"/>
      <c r="F666" s="729"/>
      <c r="G666" s="769"/>
    </row>
    <row r="667" spans="1:7" s="728" customFormat="1">
      <c r="A667" s="746"/>
      <c r="B667" s="760"/>
      <c r="C667" s="742"/>
      <c r="D667" s="537"/>
      <c r="E667" s="745"/>
      <c r="F667" s="729"/>
      <c r="G667" s="769"/>
    </row>
    <row r="668" spans="1:7" s="728" customFormat="1">
      <c r="A668" s="746"/>
      <c r="B668" s="760"/>
      <c r="C668" s="742"/>
      <c r="D668" s="537"/>
      <c r="E668" s="745"/>
      <c r="F668" s="729"/>
      <c r="G668" s="769"/>
    </row>
    <row r="669" spans="1:7" s="728" customFormat="1">
      <c r="A669" s="746"/>
      <c r="B669" s="760"/>
      <c r="C669" s="742"/>
      <c r="D669" s="537"/>
      <c r="E669" s="745"/>
      <c r="F669" s="729"/>
      <c r="G669" s="775"/>
    </row>
    <row r="670" spans="1:7" s="728" customFormat="1">
      <c r="A670" s="746"/>
      <c r="B670" s="760"/>
      <c r="C670" s="742"/>
      <c r="D670" s="537"/>
      <c r="E670" s="745"/>
      <c r="F670" s="729"/>
      <c r="G670" s="769"/>
    </row>
    <row r="671" spans="1:7" s="728" customFormat="1">
      <c r="A671" s="746"/>
      <c r="B671" s="760"/>
      <c r="C671" s="742"/>
      <c r="D671" s="537"/>
      <c r="E671" s="745"/>
      <c r="F671" s="729"/>
      <c r="G671" s="769"/>
    </row>
    <row r="672" spans="1:7" s="728" customFormat="1" ht="15">
      <c r="A672" s="746"/>
      <c r="B672" s="760"/>
      <c r="C672" s="742"/>
      <c r="D672" s="537"/>
      <c r="E672" s="745"/>
      <c r="F672" s="729"/>
      <c r="G672" s="768"/>
    </row>
    <row r="673" spans="1:7" s="728" customFormat="1">
      <c r="A673" s="746"/>
      <c r="B673" s="760"/>
      <c r="C673" s="742"/>
      <c r="D673" s="537"/>
      <c r="E673" s="745"/>
      <c r="F673" s="729"/>
      <c r="G673" s="769"/>
    </row>
    <row r="674" spans="1:7" s="728" customFormat="1">
      <c r="A674" s="746"/>
      <c r="B674" s="760"/>
      <c r="C674" s="742"/>
      <c r="D674" s="537"/>
      <c r="E674" s="745"/>
      <c r="F674" s="729"/>
      <c r="G674" s="769"/>
    </row>
    <row r="675" spans="1:7" s="728" customFormat="1">
      <c r="A675" s="746"/>
      <c r="B675" s="760"/>
      <c r="C675" s="742"/>
      <c r="D675" s="537"/>
      <c r="E675" s="745"/>
      <c r="F675" s="729"/>
      <c r="G675" s="769"/>
    </row>
    <row r="676" spans="1:7" s="728" customFormat="1">
      <c r="A676" s="746"/>
      <c r="B676" s="760"/>
      <c r="C676" s="742"/>
      <c r="D676" s="537"/>
      <c r="E676" s="745"/>
      <c r="F676" s="729"/>
      <c r="G676" s="769"/>
    </row>
    <row r="677" spans="1:7" s="728" customFormat="1">
      <c r="A677" s="746"/>
      <c r="B677" s="760"/>
      <c r="C677" s="742"/>
      <c r="D677" s="537"/>
      <c r="E677" s="745"/>
      <c r="F677" s="729"/>
      <c r="G677" s="769"/>
    </row>
    <row r="678" spans="1:7" s="728" customFormat="1">
      <c r="A678" s="746"/>
      <c r="B678" s="760"/>
      <c r="C678" s="742"/>
      <c r="D678" s="537"/>
      <c r="E678" s="745"/>
      <c r="F678" s="729"/>
      <c r="G678" s="769"/>
    </row>
    <row r="679" spans="1:7" s="728" customFormat="1">
      <c r="A679" s="746"/>
      <c r="B679" s="760"/>
      <c r="C679" s="742"/>
      <c r="D679" s="537"/>
      <c r="E679" s="745"/>
      <c r="F679" s="729"/>
      <c r="G679" s="769"/>
    </row>
    <row r="680" spans="1:7" s="728" customFormat="1">
      <c r="A680" s="746"/>
      <c r="B680" s="760"/>
      <c r="C680" s="742"/>
      <c r="D680" s="537"/>
      <c r="E680" s="745"/>
      <c r="F680" s="729"/>
      <c r="G680" s="769"/>
    </row>
    <row r="681" spans="1:7" s="728" customFormat="1">
      <c r="A681" s="746"/>
      <c r="B681" s="760"/>
      <c r="C681" s="742"/>
      <c r="D681" s="537"/>
      <c r="E681" s="745"/>
      <c r="F681" s="729"/>
      <c r="G681" s="769"/>
    </row>
    <row r="682" spans="1:7" s="728" customFormat="1">
      <c r="A682" s="746"/>
      <c r="B682" s="760"/>
      <c r="C682" s="742"/>
      <c r="D682" s="537"/>
      <c r="E682" s="745"/>
      <c r="F682" s="729"/>
      <c r="G682" s="769"/>
    </row>
    <row r="683" spans="1:7" s="728" customFormat="1">
      <c r="A683" s="746"/>
      <c r="B683" s="760"/>
      <c r="C683" s="742"/>
      <c r="D683" s="537"/>
      <c r="E683" s="745"/>
      <c r="F683" s="729"/>
      <c r="G683" s="769"/>
    </row>
    <row r="684" spans="1:7" s="728" customFormat="1">
      <c r="A684" s="746"/>
      <c r="B684" s="760"/>
      <c r="C684" s="742"/>
      <c r="D684" s="537"/>
      <c r="E684" s="745"/>
      <c r="F684" s="729"/>
      <c r="G684" s="769"/>
    </row>
    <row r="685" spans="1:7" s="728" customFormat="1">
      <c r="A685" s="746"/>
      <c r="B685" s="760"/>
      <c r="C685" s="742"/>
      <c r="D685" s="537"/>
      <c r="E685" s="745"/>
      <c r="F685" s="729"/>
      <c r="G685" s="769"/>
    </row>
    <row r="686" spans="1:7">
      <c r="A686" s="535"/>
      <c r="B686" s="541"/>
      <c r="C686" s="536"/>
      <c r="D686" s="537"/>
      <c r="E686" s="538"/>
      <c r="F686" s="523"/>
      <c r="G686" s="556"/>
    </row>
    <row r="687" spans="1:7">
      <c r="A687" s="535"/>
      <c r="B687" s="541"/>
      <c r="C687" s="536"/>
      <c r="D687" s="537"/>
      <c r="E687" s="538"/>
      <c r="F687" s="523"/>
      <c r="G687" s="556"/>
    </row>
    <row r="688" spans="1:7">
      <c r="A688" s="535"/>
      <c r="B688" s="541"/>
      <c r="C688" s="536"/>
      <c r="D688" s="537"/>
      <c r="E688" s="538"/>
      <c r="F688" s="523"/>
      <c r="G688" s="556"/>
    </row>
    <row r="689" spans="1:7">
      <c r="A689" s="535"/>
      <c r="B689" s="541"/>
      <c r="C689" s="536"/>
      <c r="D689" s="537"/>
      <c r="E689" s="538"/>
      <c r="F689" s="523"/>
      <c r="G689" s="556"/>
    </row>
    <row r="690" spans="1:7">
      <c r="A690" s="535"/>
      <c r="B690" s="541"/>
      <c r="C690" s="536"/>
      <c r="D690" s="537"/>
      <c r="E690" s="538"/>
      <c r="F690" s="523"/>
      <c r="G690" s="556"/>
    </row>
    <row r="691" spans="1:7">
      <c r="A691" s="535"/>
      <c r="B691" s="541"/>
      <c r="C691" s="536"/>
      <c r="D691" s="537"/>
      <c r="E691" s="538"/>
      <c r="F691" s="523"/>
      <c r="G691" s="556"/>
    </row>
    <row r="692" spans="1:7">
      <c r="A692" s="535"/>
      <c r="B692" s="541"/>
      <c r="C692" s="536"/>
      <c r="D692" s="537"/>
      <c r="E692" s="538"/>
      <c r="F692" s="523"/>
      <c r="G692" s="556"/>
    </row>
    <row r="693" spans="1:7">
      <c r="A693" s="535"/>
      <c r="B693" s="541"/>
      <c r="C693" s="536"/>
      <c r="D693" s="537"/>
      <c r="E693" s="538"/>
      <c r="F693" s="523"/>
      <c r="G693" s="556"/>
    </row>
    <row r="694" spans="1:7">
      <c r="A694" s="535"/>
      <c r="B694" s="541"/>
      <c r="C694" s="536"/>
      <c r="D694" s="537"/>
      <c r="E694" s="538"/>
      <c r="F694" s="523"/>
      <c r="G694" s="556"/>
    </row>
    <row r="695" spans="1:7">
      <c r="A695" s="535"/>
      <c r="B695" s="541"/>
      <c r="C695" s="536"/>
      <c r="D695" s="537"/>
      <c r="E695" s="538"/>
      <c r="F695" s="523"/>
      <c r="G695" s="556"/>
    </row>
    <row r="696" spans="1:7">
      <c r="A696" s="535"/>
      <c r="B696" s="541"/>
      <c r="C696" s="536"/>
      <c r="D696" s="537"/>
      <c r="E696" s="538"/>
      <c r="F696" s="523"/>
      <c r="G696" s="556"/>
    </row>
    <row r="697" spans="1:7">
      <c r="A697" s="535"/>
      <c r="B697" s="541"/>
      <c r="C697" s="536"/>
      <c r="D697" s="537"/>
      <c r="E697" s="538"/>
      <c r="F697" s="523"/>
      <c r="G697" s="556"/>
    </row>
    <row r="698" spans="1:7">
      <c r="A698" s="535"/>
      <c r="B698" s="541"/>
      <c r="C698" s="536"/>
      <c r="D698" s="537"/>
      <c r="E698" s="538"/>
      <c r="F698" s="523"/>
      <c r="G698" s="556"/>
    </row>
    <row r="699" spans="1:7">
      <c r="A699" s="535"/>
      <c r="B699" s="541"/>
      <c r="C699" s="536"/>
      <c r="D699" s="537"/>
      <c r="E699" s="538"/>
      <c r="F699" s="523"/>
      <c r="G699" s="556"/>
    </row>
    <row r="700" spans="1:7">
      <c r="A700" s="535"/>
      <c r="B700" s="541"/>
      <c r="C700" s="536"/>
      <c r="D700" s="537"/>
      <c r="E700" s="538"/>
      <c r="F700" s="523"/>
      <c r="G700" s="556"/>
    </row>
    <row r="701" spans="1:7">
      <c r="A701" s="535"/>
      <c r="B701" s="541"/>
      <c r="C701" s="536"/>
      <c r="D701" s="537"/>
      <c r="E701" s="538"/>
      <c r="F701" s="523"/>
      <c r="G701" s="556"/>
    </row>
    <row r="702" spans="1:7">
      <c r="A702" s="535"/>
      <c r="B702" s="541"/>
      <c r="C702" s="536"/>
      <c r="D702" s="537"/>
      <c r="E702" s="538"/>
      <c r="F702" s="523"/>
      <c r="G702" s="556"/>
    </row>
    <row r="703" spans="1:7">
      <c r="A703" s="535"/>
      <c r="B703" s="541"/>
      <c r="C703" s="536"/>
      <c r="D703" s="537"/>
      <c r="E703" s="538"/>
      <c r="F703" s="523"/>
      <c r="G703" s="556"/>
    </row>
    <row r="704" spans="1:7">
      <c r="A704" s="535"/>
      <c r="B704" s="541"/>
      <c r="C704" s="536"/>
      <c r="D704" s="537"/>
      <c r="E704" s="538"/>
      <c r="F704" s="523"/>
      <c r="G704" s="556"/>
    </row>
    <row r="705" spans="1:7">
      <c r="A705" s="535"/>
      <c r="B705" s="541"/>
      <c r="C705" s="536"/>
      <c r="D705" s="537"/>
      <c r="E705" s="538"/>
      <c r="F705" s="523"/>
      <c r="G705" s="556"/>
    </row>
    <row r="706" spans="1:7">
      <c r="A706" s="535"/>
      <c r="B706" s="541"/>
      <c r="C706" s="536"/>
      <c r="D706" s="537"/>
      <c r="E706" s="538"/>
      <c r="F706" s="523"/>
      <c r="G706" s="556"/>
    </row>
    <row r="707" spans="1:7">
      <c r="A707" s="535"/>
      <c r="B707" s="541"/>
      <c r="C707" s="536"/>
      <c r="D707" s="537"/>
      <c r="E707" s="538"/>
      <c r="F707" s="523"/>
      <c r="G707" s="556"/>
    </row>
    <row r="708" spans="1:7">
      <c r="A708" s="535"/>
      <c r="B708" s="541"/>
      <c r="C708" s="536"/>
      <c r="D708" s="537"/>
      <c r="E708" s="538"/>
      <c r="F708" s="523"/>
      <c r="G708" s="556"/>
    </row>
    <row r="709" spans="1:7">
      <c r="A709" s="535"/>
      <c r="B709" s="541"/>
      <c r="C709" s="536"/>
      <c r="D709" s="537"/>
      <c r="E709" s="538"/>
      <c r="F709" s="523"/>
      <c r="G709" s="556"/>
    </row>
    <row r="710" spans="1:7">
      <c r="A710" s="535"/>
      <c r="B710" s="541"/>
      <c r="C710" s="536"/>
      <c r="D710" s="537"/>
      <c r="E710" s="538"/>
      <c r="F710" s="523"/>
      <c r="G710" s="556"/>
    </row>
    <row r="711" spans="1:7">
      <c r="A711" s="535"/>
      <c r="B711" s="541"/>
      <c r="C711" s="536"/>
      <c r="D711" s="537"/>
      <c r="E711" s="538"/>
      <c r="F711" s="523"/>
      <c r="G711" s="556"/>
    </row>
    <row r="712" spans="1:7">
      <c r="A712" s="535"/>
      <c r="B712" s="541"/>
      <c r="C712" s="536"/>
      <c r="D712" s="537"/>
      <c r="E712" s="538"/>
      <c r="F712" s="523"/>
      <c r="G712" s="556"/>
    </row>
    <row r="713" spans="1:7">
      <c r="A713" s="535"/>
      <c r="B713" s="541"/>
      <c r="C713" s="536"/>
      <c r="D713" s="537"/>
      <c r="E713" s="538"/>
      <c r="F713" s="523"/>
      <c r="G713" s="556"/>
    </row>
    <row r="714" spans="1:7">
      <c r="A714" s="535"/>
      <c r="B714" s="541"/>
      <c r="C714" s="536"/>
      <c r="D714" s="537"/>
      <c r="E714" s="538"/>
      <c r="F714" s="523"/>
      <c r="G714" s="556"/>
    </row>
    <row r="715" spans="1:7">
      <c r="A715" s="535"/>
      <c r="B715" s="541"/>
      <c r="C715" s="536"/>
      <c r="D715" s="537"/>
      <c r="E715" s="538"/>
      <c r="F715" s="523"/>
      <c r="G715" s="556"/>
    </row>
    <row r="716" spans="1:7">
      <c r="A716" s="535"/>
      <c r="B716" s="541"/>
      <c r="C716" s="536"/>
      <c r="D716" s="537"/>
      <c r="E716" s="538"/>
      <c r="F716" s="523"/>
      <c r="G716" s="556"/>
    </row>
    <row r="717" spans="1:7">
      <c r="A717" s="535"/>
      <c r="B717" s="541"/>
      <c r="C717" s="536"/>
      <c r="D717" s="537"/>
      <c r="E717" s="538"/>
      <c r="F717" s="523"/>
      <c r="G717" s="556"/>
    </row>
    <row r="718" spans="1:7">
      <c r="A718" s="535"/>
      <c r="B718" s="541"/>
      <c r="C718" s="536"/>
      <c r="D718" s="537"/>
      <c r="E718" s="538"/>
      <c r="F718" s="523"/>
      <c r="G718" s="556"/>
    </row>
    <row r="719" spans="1:7">
      <c r="A719" s="535"/>
      <c r="B719" s="541"/>
      <c r="C719" s="536"/>
      <c r="D719" s="537"/>
      <c r="E719" s="538"/>
      <c r="F719" s="523"/>
      <c r="G719" s="556"/>
    </row>
    <row r="720" spans="1:7">
      <c r="A720" s="535"/>
      <c r="B720" s="541"/>
      <c r="C720" s="536"/>
      <c r="D720" s="537"/>
      <c r="E720" s="538"/>
      <c r="F720" s="523"/>
      <c r="G720" s="556"/>
    </row>
    <row r="721" spans="1:7">
      <c r="A721" s="535"/>
      <c r="B721" s="541"/>
      <c r="C721" s="536"/>
      <c r="D721" s="537"/>
      <c r="E721" s="538"/>
      <c r="F721" s="523"/>
      <c r="G721" s="556"/>
    </row>
    <row r="722" spans="1:7">
      <c r="A722" s="535"/>
      <c r="B722" s="541"/>
      <c r="C722" s="536"/>
      <c r="D722" s="537"/>
      <c r="E722" s="538"/>
      <c r="F722" s="523"/>
      <c r="G722" s="556"/>
    </row>
    <row r="723" spans="1:7">
      <c r="A723" s="535"/>
      <c r="B723" s="541"/>
      <c r="C723" s="536"/>
      <c r="D723" s="537"/>
      <c r="E723" s="538"/>
      <c r="F723" s="523"/>
      <c r="G723" s="556"/>
    </row>
    <row r="724" spans="1:7">
      <c r="A724" s="535"/>
      <c r="B724" s="541"/>
      <c r="C724" s="536"/>
      <c r="D724" s="537"/>
      <c r="E724" s="538"/>
      <c r="F724" s="523"/>
      <c r="G724" s="556"/>
    </row>
    <row r="725" spans="1:7">
      <c r="A725" s="535"/>
      <c r="B725" s="541"/>
      <c r="C725" s="536"/>
      <c r="D725" s="537"/>
      <c r="E725" s="538"/>
      <c r="F725" s="523"/>
      <c r="G725" s="556"/>
    </row>
    <row r="726" spans="1:7">
      <c r="A726" s="535"/>
      <c r="B726" s="541"/>
      <c r="C726" s="536"/>
      <c r="D726" s="537"/>
      <c r="E726" s="538"/>
      <c r="F726" s="523"/>
      <c r="G726" s="556"/>
    </row>
    <row r="727" spans="1:7">
      <c r="A727" s="535"/>
      <c r="B727" s="541"/>
      <c r="C727" s="536"/>
      <c r="D727" s="537"/>
      <c r="E727" s="538"/>
      <c r="F727" s="523"/>
      <c r="G727" s="556"/>
    </row>
    <row r="728" spans="1:7">
      <c r="A728" s="535"/>
      <c r="B728" s="541"/>
      <c r="C728" s="536"/>
      <c r="D728" s="537"/>
      <c r="E728" s="538"/>
      <c r="F728" s="523"/>
      <c r="G728" s="556"/>
    </row>
    <row r="729" spans="1:7">
      <c r="A729" s="535"/>
      <c r="B729" s="541"/>
      <c r="C729" s="536"/>
      <c r="D729" s="537"/>
      <c r="E729" s="538"/>
      <c r="F729" s="523"/>
      <c r="G729" s="556"/>
    </row>
    <row r="730" spans="1:7">
      <c r="A730" s="535"/>
      <c r="B730" s="541"/>
      <c r="C730" s="536"/>
      <c r="D730" s="537"/>
      <c r="E730" s="538"/>
      <c r="F730" s="523"/>
      <c r="G730" s="556"/>
    </row>
    <row r="731" spans="1:7">
      <c r="A731" s="535"/>
      <c r="B731" s="541"/>
      <c r="C731" s="536"/>
      <c r="D731" s="537"/>
      <c r="E731" s="538"/>
      <c r="F731" s="523"/>
      <c r="G731" s="556"/>
    </row>
    <row r="732" spans="1:7">
      <c r="A732" s="535"/>
      <c r="B732" s="541"/>
      <c r="C732" s="536"/>
      <c r="D732" s="537"/>
      <c r="E732" s="538"/>
      <c r="F732" s="523"/>
      <c r="G732" s="556"/>
    </row>
    <row r="733" spans="1:7">
      <c r="A733" s="535"/>
      <c r="B733" s="541"/>
      <c r="C733" s="536"/>
      <c r="D733" s="537"/>
      <c r="E733" s="538"/>
      <c r="F733" s="523"/>
      <c r="G733" s="556"/>
    </row>
    <row r="734" spans="1:7">
      <c r="A734" s="535"/>
      <c r="B734" s="541"/>
      <c r="C734" s="536"/>
      <c r="D734" s="537"/>
      <c r="E734" s="538"/>
      <c r="F734" s="523"/>
      <c r="G734" s="556"/>
    </row>
    <row r="735" spans="1:7">
      <c r="A735" s="535"/>
      <c r="B735" s="541"/>
      <c r="C735" s="536"/>
      <c r="D735" s="537"/>
      <c r="E735" s="538"/>
      <c r="F735" s="523"/>
      <c r="G735" s="556"/>
    </row>
    <row r="736" spans="1:7">
      <c r="A736" s="535"/>
      <c r="B736" s="541"/>
      <c r="C736" s="536"/>
      <c r="D736" s="537"/>
      <c r="E736" s="538"/>
      <c r="F736" s="523"/>
      <c r="G736" s="556"/>
    </row>
    <row r="737" spans="1:7">
      <c r="A737" s="535"/>
      <c r="B737" s="541"/>
      <c r="C737" s="536"/>
      <c r="D737" s="537"/>
      <c r="E737" s="538"/>
      <c r="F737" s="523"/>
      <c r="G737" s="556"/>
    </row>
    <row r="738" spans="1:7">
      <c r="A738" s="535"/>
      <c r="B738" s="541"/>
      <c r="C738" s="536"/>
      <c r="D738" s="537"/>
      <c r="E738" s="538"/>
      <c r="F738" s="523"/>
      <c r="G738" s="556"/>
    </row>
    <row r="739" spans="1:7">
      <c r="A739" s="535"/>
      <c r="B739" s="541"/>
      <c r="C739" s="536"/>
      <c r="D739" s="537"/>
      <c r="E739" s="538"/>
      <c r="F739" s="523"/>
      <c r="G739" s="556"/>
    </row>
    <row r="740" spans="1:7">
      <c r="A740" s="535"/>
      <c r="B740" s="541"/>
      <c r="C740" s="536"/>
      <c r="D740" s="537"/>
      <c r="E740" s="538"/>
      <c r="F740" s="523"/>
      <c r="G740" s="556"/>
    </row>
    <row r="741" spans="1:7">
      <c r="A741" s="535"/>
      <c r="B741" s="541"/>
      <c r="C741" s="536"/>
      <c r="D741" s="537"/>
      <c r="E741" s="538"/>
      <c r="F741" s="523"/>
      <c r="G741" s="556"/>
    </row>
    <row r="742" spans="1:7">
      <c r="A742" s="535"/>
      <c r="B742" s="541"/>
      <c r="C742" s="536"/>
      <c r="D742" s="537"/>
      <c r="E742" s="538"/>
      <c r="F742" s="523"/>
      <c r="G742" s="556"/>
    </row>
    <row r="743" spans="1:7">
      <c r="A743" s="535"/>
      <c r="B743" s="541"/>
      <c r="C743" s="536"/>
      <c r="D743" s="537"/>
      <c r="E743" s="538"/>
      <c r="F743" s="523"/>
      <c r="G743" s="556"/>
    </row>
    <row r="744" spans="1:7">
      <c r="A744" s="535"/>
      <c r="B744" s="541"/>
      <c r="C744" s="536"/>
      <c r="D744" s="537"/>
      <c r="E744" s="538"/>
      <c r="F744" s="523"/>
      <c r="G744" s="556"/>
    </row>
    <row r="745" spans="1:7">
      <c r="A745" s="535"/>
      <c r="B745" s="541"/>
      <c r="C745" s="536"/>
      <c r="D745" s="537"/>
      <c r="E745" s="538"/>
      <c r="F745" s="523"/>
      <c r="G745" s="556"/>
    </row>
    <row r="746" spans="1:7">
      <c r="A746" s="535"/>
      <c r="B746" s="541"/>
      <c r="C746" s="536"/>
      <c r="D746" s="537"/>
      <c r="E746" s="538"/>
      <c r="F746" s="523"/>
      <c r="G746" s="556"/>
    </row>
    <row r="747" spans="1:7">
      <c r="A747" s="535"/>
      <c r="B747" s="541"/>
      <c r="C747" s="536"/>
      <c r="D747" s="537"/>
      <c r="E747" s="538"/>
      <c r="F747" s="523"/>
      <c r="G747" s="556"/>
    </row>
    <row r="748" spans="1:7">
      <c r="A748" s="535"/>
      <c r="B748" s="541"/>
      <c r="C748" s="536"/>
      <c r="D748" s="537"/>
      <c r="E748" s="538"/>
      <c r="F748" s="523"/>
      <c r="G748" s="556"/>
    </row>
    <row r="749" spans="1:7">
      <c r="A749" s="535"/>
      <c r="B749" s="541"/>
      <c r="C749" s="536"/>
      <c r="D749" s="537"/>
      <c r="E749" s="538"/>
      <c r="F749" s="523"/>
      <c r="G749" s="556"/>
    </row>
    <row r="750" spans="1:7">
      <c r="A750" s="535"/>
      <c r="B750" s="541"/>
      <c r="C750" s="536"/>
      <c r="D750" s="537"/>
      <c r="E750" s="538"/>
      <c r="F750" s="523"/>
      <c r="G750" s="556"/>
    </row>
    <row r="751" spans="1:7">
      <c r="A751" s="535"/>
      <c r="B751" s="541"/>
      <c r="C751" s="536"/>
      <c r="D751" s="537"/>
      <c r="E751" s="538"/>
      <c r="F751" s="523"/>
      <c r="G751" s="556"/>
    </row>
    <row r="752" spans="1:7">
      <c r="A752" s="535"/>
      <c r="B752" s="541"/>
      <c r="C752" s="536"/>
      <c r="D752" s="537"/>
      <c r="E752" s="538"/>
      <c r="F752" s="523"/>
      <c r="G752" s="556"/>
    </row>
    <row r="753" spans="1:7">
      <c r="A753" s="535"/>
      <c r="B753" s="541"/>
      <c r="C753" s="536"/>
      <c r="D753" s="537"/>
      <c r="E753" s="538"/>
      <c r="F753" s="523"/>
      <c r="G753" s="556"/>
    </row>
    <row r="754" spans="1:7">
      <c r="A754" s="535"/>
      <c r="B754" s="541"/>
      <c r="C754" s="536"/>
      <c r="D754" s="537"/>
      <c r="E754" s="538"/>
      <c r="F754" s="523"/>
      <c r="G754" s="556"/>
    </row>
    <row r="755" spans="1:7">
      <c r="A755" s="535"/>
      <c r="B755" s="541"/>
      <c r="C755" s="536"/>
      <c r="D755" s="537"/>
      <c r="E755" s="538"/>
      <c r="F755" s="523"/>
      <c r="G755" s="556"/>
    </row>
    <row r="756" spans="1:7">
      <c r="A756" s="535"/>
      <c r="B756" s="541"/>
      <c r="C756" s="536"/>
      <c r="D756" s="537"/>
      <c r="E756" s="538"/>
      <c r="F756" s="523"/>
      <c r="G756" s="556"/>
    </row>
    <row r="757" spans="1:7">
      <c r="A757" s="535"/>
      <c r="B757" s="541"/>
      <c r="C757" s="536"/>
      <c r="D757" s="537"/>
      <c r="E757" s="538"/>
      <c r="F757" s="523"/>
      <c r="G757" s="556"/>
    </row>
    <row r="758" spans="1:7">
      <c r="A758" s="535"/>
      <c r="B758" s="541"/>
      <c r="C758" s="536"/>
      <c r="D758" s="537"/>
      <c r="E758" s="538"/>
      <c r="F758" s="523"/>
      <c r="G758" s="556"/>
    </row>
    <row r="759" spans="1:7">
      <c r="A759" s="535"/>
      <c r="B759" s="541"/>
      <c r="C759" s="536"/>
      <c r="D759" s="537"/>
      <c r="E759" s="538"/>
      <c r="F759" s="523"/>
      <c r="G759" s="556"/>
    </row>
    <row r="760" spans="1:7">
      <c r="A760" s="535"/>
      <c r="B760" s="541"/>
      <c r="C760" s="536"/>
      <c r="D760" s="537"/>
      <c r="E760" s="538"/>
      <c r="F760" s="523"/>
      <c r="G760" s="556"/>
    </row>
    <row r="761" spans="1:7">
      <c r="A761" s="535"/>
      <c r="B761" s="541"/>
      <c r="C761" s="536"/>
      <c r="D761" s="537"/>
      <c r="E761" s="538"/>
      <c r="F761" s="523"/>
      <c r="G761" s="556"/>
    </row>
    <row r="762" spans="1:7">
      <c r="A762" s="535"/>
      <c r="B762" s="541"/>
      <c r="C762" s="536"/>
      <c r="D762" s="537"/>
      <c r="E762" s="538"/>
      <c r="F762" s="523"/>
      <c r="G762" s="556"/>
    </row>
    <row r="763" spans="1:7">
      <c r="A763" s="535"/>
      <c r="B763" s="541"/>
      <c r="C763" s="536"/>
      <c r="D763" s="537"/>
      <c r="E763" s="538"/>
      <c r="F763" s="523"/>
      <c r="G763" s="556"/>
    </row>
    <row r="764" spans="1:7">
      <c r="A764" s="535"/>
      <c r="B764" s="541"/>
      <c r="C764" s="536"/>
      <c r="D764" s="537"/>
      <c r="E764" s="538"/>
      <c r="F764" s="523"/>
      <c r="G764" s="556"/>
    </row>
    <row r="765" spans="1:7">
      <c r="A765" s="535"/>
      <c r="B765" s="541"/>
      <c r="C765" s="536"/>
      <c r="D765" s="537"/>
      <c r="E765" s="538"/>
      <c r="F765" s="523"/>
      <c r="G765" s="556"/>
    </row>
    <row r="766" spans="1:7">
      <c r="A766" s="535"/>
      <c r="B766" s="541"/>
      <c r="C766" s="536"/>
      <c r="D766" s="537"/>
      <c r="E766" s="538"/>
      <c r="F766" s="523"/>
      <c r="G766" s="556"/>
    </row>
    <row r="767" spans="1:7">
      <c r="A767" s="535"/>
      <c r="B767" s="541"/>
      <c r="C767" s="536"/>
      <c r="D767" s="537"/>
      <c r="E767" s="538"/>
      <c r="F767" s="523"/>
      <c r="G767" s="556"/>
    </row>
    <row r="768" spans="1:7">
      <c r="A768" s="535"/>
      <c r="B768" s="541"/>
      <c r="C768" s="536"/>
      <c r="D768" s="537"/>
      <c r="E768" s="538"/>
      <c r="F768" s="523"/>
      <c r="G768" s="556"/>
    </row>
    <row r="769" spans="1:7">
      <c r="A769" s="535"/>
      <c r="B769" s="541"/>
      <c r="C769" s="536"/>
      <c r="D769" s="537"/>
      <c r="E769" s="538"/>
      <c r="F769" s="523"/>
      <c r="G769" s="556"/>
    </row>
    <row r="770" spans="1:7">
      <c r="A770" s="535"/>
      <c r="B770" s="541"/>
      <c r="C770" s="536"/>
      <c r="D770" s="537"/>
      <c r="E770" s="538"/>
      <c r="F770" s="523"/>
      <c r="G770" s="556"/>
    </row>
    <row r="771" spans="1:7">
      <c r="A771" s="535"/>
      <c r="B771" s="541"/>
      <c r="C771" s="536"/>
      <c r="D771" s="537"/>
      <c r="E771" s="538"/>
      <c r="F771" s="523"/>
      <c r="G771" s="556"/>
    </row>
    <row r="772" spans="1:7">
      <c r="A772" s="535"/>
      <c r="B772" s="541"/>
      <c r="C772" s="536"/>
      <c r="D772" s="537"/>
      <c r="E772" s="538"/>
      <c r="F772" s="523"/>
      <c r="G772" s="556"/>
    </row>
    <row r="773" spans="1:7">
      <c r="A773" s="535"/>
      <c r="B773" s="541"/>
      <c r="C773" s="536"/>
      <c r="D773" s="537"/>
      <c r="E773" s="538"/>
      <c r="F773" s="523"/>
      <c r="G773" s="556"/>
    </row>
    <row r="774" spans="1:7">
      <c r="A774" s="535"/>
      <c r="B774" s="541"/>
      <c r="C774" s="536"/>
      <c r="D774" s="537"/>
      <c r="E774" s="538"/>
      <c r="F774" s="523"/>
      <c r="G774" s="556"/>
    </row>
    <row r="775" spans="1:7">
      <c r="A775" s="535"/>
      <c r="B775" s="541"/>
      <c r="C775" s="536"/>
      <c r="D775" s="537"/>
      <c r="E775" s="538"/>
      <c r="F775" s="523"/>
      <c r="G775" s="556"/>
    </row>
    <row r="776" spans="1:7">
      <c r="A776" s="535"/>
      <c r="B776" s="541"/>
      <c r="C776" s="536"/>
      <c r="D776" s="537"/>
      <c r="E776" s="538"/>
      <c r="F776" s="523"/>
      <c r="G776" s="556"/>
    </row>
    <row r="777" spans="1:7">
      <c r="A777" s="535"/>
      <c r="B777" s="541"/>
      <c r="C777" s="536"/>
      <c r="D777" s="537"/>
      <c r="E777" s="538"/>
      <c r="F777" s="523"/>
      <c r="G777" s="556"/>
    </row>
    <row r="778" spans="1:7">
      <c r="A778" s="535"/>
      <c r="B778" s="541"/>
      <c r="C778" s="536"/>
      <c r="D778" s="537"/>
      <c r="E778" s="538"/>
      <c r="F778" s="523"/>
      <c r="G778" s="556"/>
    </row>
    <row r="779" spans="1:7">
      <c r="A779" s="535"/>
      <c r="B779" s="541"/>
      <c r="C779" s="536"/>
      <c r="D779" s="537"/>
      <c r="E779" s="538"/>
      <c r="F779" s="523"/>
      <c r="G779" s="556"/>
    </row>
    <row r="780" spans="1:7">
      <c r="A780" s="535"/>
      <c r="B780" s="541"/>
      <c r="C780" s="536"/>
      <c r="D780" s="537"/>
      <c r="E780" s="538"/>
      <c r="F780" s="523"/>
      <c r="G780" s="556"/>
    </row>
    <row r="781" spans="1:7">
      <c r="A781" s="535"/>
      <c r="B781" s="541"/>
      <c r="C781" s="536"/>
      <c r="D781" s="537"/>
      <c r="E781" s="538"/>
      <c r="F781" s="523"/>
      <c r="G781" s="556"/>
    </row>
    <row r="782" spans="1:7">
      <c r="A782" s="535"/>
      <c r="B782" s="541"/>
      <c r="C782" s="536"/>
      <c r="D782" s="537"/>
      <c r="E782" s="538"/>
      <c r="F782" s="523"/>
      <c r="G782" s="556"/>
    </row>
    <row r="783" spans="1:7">
      <c r="A783" s="535"/>
      <c r="B783" s="541"/>
      <c r="C783" s="536"/>
      <c r="D783" s="537"/>
      <c r="E783" s="538"/>
      <c r="F783" s="523"/>
      <c r="G783" s="556"/>
    </row>
    <row r="784" spans="1:7">
      <c r="A784" s="535"/>
      <c r="B784" s="541"/>
      <c r="C784" s="536"/>
      <c r="D784" s="537"/>
      <c r="E784" s="538"/>
      <c r="F784" s="523"/>
      <c r="G784" s="556"/>
    </row>
    <row r="785" spans="1:7">
      <c r="A785" s="535"/>
      <c r="B785" s="541"/>
      <c r="C785" s="536"/>
      <c r="D785" s="537"/>
      <c r="E785" s="538"/>
      <c r="F785" s="523"/>
      <c r="G785" s="556"/>
    </row>
    <row r="786" spans="1:7">
      <c r="A786" s="535"/>
      <c r="B786" s="541"/>
      <c r="C786" s="536"/>
      <c r="D786" s="537"/>
      <c r="E786" s="538"/>
      <c r="F786" s="523"/>
      <c r="G786" s="556"/>
    </row>
    <row r="787" spans="1:7">
      <c r="A787" s="535"/>
      <c r="B787" s="541"/>
      <c r="C787" s="536"/>
      <c r="D787" s="537"/>
      <c r="E787" s="538"/>
      <c r="F787" s="523"/>
      <c r="G787" s="556"/>
    </row>
    <row r="788" spans="1:7">
      <c r="A788" s="535"/>
      <c r="B788" s="541"/>
      <c r="C788" s="536"/>
      <c r="D788" s="537"/>
      <c r="E788" s="538"/>
      <c r="F788" s="523"/>
      <c r="G788" s="556"/>
    </row>
    <row r="789" spans="1:7">
      <c r="A789" s="535"/>
      <c r="B789" s="541"/>
      <c r="C789" s="536"/>
      <c r="D789" s="537"/>
      <c r="E789" s="538"/>
      <c r="F789" s="523"/>
      <c r="G789" s="556"/>
    </row>
    <row r="790" spans="1:7">
      <c r="A790" s="535"/>
      <c r="B790" s="541"/>
      <c r="C790" s="536"/>
      <c r="D790" s="537"/>
      <c r="E790" s="538"/>
      <c r="F790" s="523"/>
      <c r="G790" s="556"/>
    </row>
    <row r="791" spans="1:7">
      <c r="A791" s="535"/>
      <c r="B791" s="541"/>
      <c r="C791" s="536"/>
      <c r="D791" s="537"/>
      <c r="E791" s="538"/>
      <c r="F791" s="523"/>
      <c r="G791" s="556"/>
    </row>
    <row r="792" spans="1:7">
      <c r="A792" s="535"/>
      <c r="B792" s="541"/>
      <c r="C792" s="536"/>
      <c r="D792" s="537"/>
      <c r="E792" s="538"/>
      <c r="F792" s="523"/>
      <c r="G792" s="556"/>
    </row>
    <row r="793" spans="1:7">
      <c r="A793" s="535"/>
      <c r="B793" s="541"/>
      <c r="C793" s="536"/>
      <c r="D793" s="537"/>
      <c r="E793" s="538"/>
      <c r="F793" s="523"/>
      <c r="G793" s="556"/>
    </row>
    <row r="794" spans="1:7">
      <c r="A794" s="535"/>
      <c r="B794" s="541"/>
      <c r="C794" s="536"/>
      <c r="D794" s="537"/>
      <c r="E794" s="538"/>
      <c r="F794" s="523"/>
      <c r="G794" s="556"/>
    </row>
    <row r="795" spans="1:7">
      <c r="A795" s="535"/>
      <c r="B795" s="541"/>
      <c r="C795" s="536"/>
      <c r="D795" s="537"/>
      <c r="E795" s="538"/>
      <c r="F795" s="523"/>
      <c r="G795" s="556"/>
    </row>
    <row r="796" spans="1:7">
      <c r="A796" s="535"/>
      <c r="B796" s="541"/>
      <c r="C796" s="536"/>
      <c r="D796" s="537"/>
      <c r="E796" s="538"/>
      <c r="F796" s="523"/>
      <c r="G796" s="556"/>
    </row>
    <row r="797" spans="1:7">
      <c r="A797" s="535"/>
      <c r="B797" s="541"/>
      <c r="C797" s="536"/>
      <c r="D797" s="537"/>
      <c r="E797" s="538"/>
      <c r="F797" s="523"/>
      <c r="G797" s="556"/>
    </row>
    <row r="798" spans="1:7">
      <c r="A798" s="535"/>
      <c r="B798" s="541"/>
      <c r="C798" s="536"/>
      <c r="D798" s="537"/>
      <c r="E798" s="538"/>
      <c r="F798" s="523"/>
      <c r="G798" s="556"/>
    </row>
    <row r="799" spans="1:7">
      <c r="A799" s="535"/>
      <c r="B799" s="541"/>
      <c r="C799" s="536"/>
      <c r="D799" s="537"/>
      <c r="E799" s="538"/>
      <c r="F799" s="523"/>
      <c r="G799" s="556"/>
    </row>
    <row r="800" spans="1:7">
      <c r="A800" s="535"/>
      <c r="B800" s="541"/>
      <c r="C800" s="536"/>
      <c r="D800" s="537"/>
      <c r="E800" s="538"/>
      <c r="F800" s="523"/>
      <c r="G800" s="556"/>
    </row>
    <row r="801" spans="1:7">
      <c r="A801" s="535"/>
      <c r="B801" s="541"/>
      <c r="C801" s="536"/>
      <c r="D801" s="537"/>
      <c r="E801" s="538"/>
      <c r="F801" s="523"/>
      <c r="G801" s="556"/>
    </row>
    <row r="802" spans="1:7">
      <c r="A802" s="535"/>
      <c r="B802" s="541"/>
      <c r="C802" s="536"/>
      <c r="D802" s="537"/>
      <c r="E802" s="538"/>
      <c r="F802" s="523"/>
      <c r="G802" s="556"/>
    </row>
    <row r="803" spans="1:7">
      <c r="A803" s="535"/>
      <c r="B803" s="541"/>
      <c r="C803" s="536"/>
      <c r="D803" s="537"/>
      <c r="E803" s="538"/>
      <c r="F803" s="523"/>
      <c r="G803" s="556"/>
    </row>
    <row r="804" spans="1:7">
      <c r="A804" s="535"/>
      <c r="B804" s="541"/>
      <c r="C804" s="536"/>
      <c r="D804" s="537"/>
      <c r="E804" s="538"/>
      <c r="F804" s="523"/>
      <c r="G804" s="556"/>
    </row>
    <row r="805" spans="1:7">
      <c r="A805" s="535"/>
      <c r="B805" s="541"/>
      <c r="C805" s="536"/>
      <c r="D805" s="537"/>
      <c r="E805" s="538"/>
      <c r="F805" s="523"/>
      <c r="G805" s="556"/>
    </row>
    <row r="806" spans="1:7">
      <c r="A806" s="535"/>
      <c r="B806" s="541"/>
      <c r="C806" s="536"/>
      <c r="D806" s="537"/>
      <c r="E806" s="538"/>
      <c r="F806" s="523"/>
      <c r="G806" s="556"/>
    </row>
    <row r="807" spans="1:7">
      <c r="A807" s="535"/>
      <c r="B807" s="541"/>
      <c r="C807" s="536"/>
      <c r="D807" s="537"/>
      <c r="E807" s="538"/>
      <c r="F807" s="523"/>
      <c r="G807" s="556"/>
    </row>
    <row r="808" spans="1:7">
      <c r="A808" s="535"/>
      <c r="B808" s="541"/>
      <c r="C808" s="536"/>
      <c r="D808" s="537"/>
      <c r="E808" s="538"/>
      <c r="F808" s="523"/>
      <c r="G808" s="556"/>
    </row>
    <row r="809" spans="1:7">
      <c r="A809" s="535"/>
      <c r="B809" s="541"/>
      <c r="C809" s="536"/>
      <c r="D809" s="537"/>
      <c r="E809" s="538"/>
      <c r="F809" s="523"/>
      <c r="G809" s="556"/>
    </row>
    <row r="810" spans="1:7">
      <c r="A810" s="535"/>
      <c r="B810" s="541"/>
      <c r="C810" s="536"/>
      <c r="D810" s="537"/>
      <c r="E810" s="538"/>
      <c r="F810" s="523"/>
      <c r="G810" s="556"/>
    </row>
    <row r="811" spans="1:7">
      <c r="A811" s="535"/>
      <c r="B811" s="541"/>
      <c r="C811" s="536"/>
      <c r="D811" s="537"/>
      <c r="E811" s="538"/>
      <c r="F811" s="523"/>
      <c r="G811" s="556"/>
    </row>
    <row r="812" spans="1:7">
      <c r="A812" s="535"/>
      <c r="B812" s="541"/>
      <c r="C812" s="536"/>
      <c r="D812" s="537"/>
      <c r="E812" s="538"/>
      <c r="F812" s="523"/>
      <c r="G812" s="556"/>
    </row>
    <row r="813" spans="1:7">
      <c r="A813" s="535"/>
      <c r="B813" s="541"/>
      <c r="C813" s="536"/>
      <c r="D813" s="537"/>
      <c r="E813" s="538"/>
      <c r="F813" s="523"/>
      <c r="G813" s="556"/>
    </row>
    <row r="814" spans="1:7">
      <c r="A814" s="535"/>
      <c r="B814" s="541"/>
      <c r="C814" s="536"/>
      <c r="D814" s="537"/>
      <c r="E814" s="538"/>
      <c r="F814" s="523"/>
      <c r="G814" s="556"/>
    </row>
    <row r="815" spans="1:7">
      <c r="A815" s="535"/>
      <c r="B815" s="541"/>
      <c r="C815" s="536"/>
      <c r="D815" s="537"/>
      <c r="E815" s="538"/>
      <c r="F815" s="523"/>
      <c r="G815" s="556"/>
    </row>
    <row r="816" spans="1:7">
      <c r="A816" s="535"/>
      <c r="B816" s="541"/>
      <c r="C816" s="536"/>
      <c r="D816" s="537"/>
      <c r="E816" s="538"/>
      <c r="F816" s="523"/>
      <c r="G816" s="556"/>
    </row>
    <row r="817" spans="1:7">
      <c r="A817" s="535"/>
      <c r="B817" s="541"/>
      <c r="C817" s="536"/>
      <c r="D817" s="537"/>
      <c r="E817" s="538"/>
      <c r="F817" s="523"/>
      <c r="G817" s="556"/>
    </row>
    <row r="818" spans="1:7">
      <c r="A818" s="535"/>
      <c r="B818" s="541"/>
      <c r="C818" s="536"/>
      <c r="D818" s="537"/>
      <c r="E818" s="538"/>
      <c r="F818" s="523"/>
      <c r="G818" s="556"/>
    </row>
    <row r="819" spans="1:7">
      <c r="A819" s="535"/>
      <c r="B819" s="541"/>
      <c r="C819" s="536"/>
      <c r="D819" s="537"/>
      <c r="E819" s="538"/>
      <c r="F819" s="523"/>
      <c r="G819" s="556"/>
    </row>
    <row r="820" spans="1:7">
      <c r="A820" s="535"/>
      <c r="B820" s="541"/>
      <c r="C820" s="536"/>
      <c r="D820" s="537"/>
      <c r="E820" s="538"/>
      <c r="F820" s="523"/>
      <c r="G820" s="556"/>
    </row>
    <row r="821" spans="1:7">
      <c r="A821" s="549"/>
      <c r="B821" s="550"/>
      <c r="C821" s="551"/>
      <c r="D821" s="552"/>
      <c r="E821" s="553"/>
      <c r="F821" s="525"/>
      <c r="G821" s="560"/>
    </row>
    <row r="822" spans="1:7">
      <c r="A822" s="549"/>
      <c r="B822" s="550"/>
      <c r="C822" s="551"/>
      <c r="D822" s="552"/>
      <c r="E822" s="553"/>
      <c r="F822" s="525"/>
      <c r="G822" s="560"/>
    </row>
    <row r="823" spans="1:7">
      <c r="A823" s="549"/>
      <c r="B823" s="550"/>
      <c r="C823" s="551"/>
      <c r="D823" s="552"/>
      <c r="E823" s="553"/>
      <c r="F823" s="525"/>
      <c r="G823" s="560"/>
    </row>
    <row r="824" spans="1:7">
      <c r="A824" s="549"/>
      <c r="B824" s="550"/>
      <c r="C824" s="551"/>
      <c r="D824" s="552"/>
      <c r="E824" s="553"/>
      <c r="F824" s="525"/>
      <c r="G824" s="560"/>
    </row>
    <row r="825" spans="1:7">
      <c r="A825" s="549"/>
      <c r="B825" s="550"/>
      <c r="C825" s="551"/>
      <c r="D825" s="552"/>
      <c r="E825" s="553"/>
      <c r="F825" s="525"/>
      <c r="G825" s="560"/>
    </row>
    <row r="826" spans="1:7">
      <c r="A826" s="549"/>
      <c r="B826" s="550"/>
      <c r="C826" s="551"/>
      <c r="D826" s="552"/>
      <c r="E826" s="553"/>
      <c r="F826" s="525"/>
      <c r="G826" s="560"/>
    </row>
    <row r="827" spans="1:7">
      <c r="A827" s="549"/>
      <c r="B827" s="550"/>
      <c r="C827" s="551"/>
      <c r="D827" s="552"/>
      <c r="E827" s="553"/>
      <c r="F827" s="525"/>
      <c r="G827" s="560"/>
    </row>
    <row r="828" spans="1:7">
      <c r="A828" s="549"/>
      <c r="B828" s="550"/>
      <c r="C828" s="551"/>
      <c r="D828" s="552"/>
      <c r="E828" s="553"/>
      <c r="F828" s="525"/>
      <c r="G828" s="560"/>
    </row>
    <row r="829" spans="1:7">
      <c r="A829" s="549"/>
      <c r="B829" s="550"/>
      <c r="C829" s="551"/>
      <c r="D829" s="552"/>
      <c r="E829" s="553"/>
      <c r="F829" s="525"/>
      <c r="G829" s="560"/>
    </row>
    <row r="830" spans="1:7">
      <c r="A830" s="549"/>
      <c r="B830" s="550"/>
      <c r="C830" s="551"/>
      <c r="D830" s="552"/>
      <c r="E830" s="553"/>
      <c r="F830" s="525"/>
      <c r="G830" s="560"/>
    </row>
    <row r="831" spans="1:7">
      <c r="A831" s="549"/>
      <c r="B831" s="550"/>
      <c r="C831" s="551"/>
      <c r="D831" s="552"/>
      <c r="E831" s="553"/>
      <c r="F831" s="525"/>
      <c r="G831" s="560"/>
    </row>
    <row r="832" spans="1:7">
      <c r="A832" s="549"/>
      <c r="B832" s="550"/>
      <c r="C832" s="551"/>
      <c r="D832" s="552"/>
      <c r="E832" s="553"/>
      <c r="F832" s="525"/>
      <c r="G832" s="560"/>
    </row>
    <row r="833" spans="1:7">
      <c r="A833" s="549"/>
      <c r="B833" s="550"/>
      <c r="C833" s="551"/>
      <c r="D833" s="552"/>
      <c r="E833" s="553"/>
      <c r="F833" s="525"/>
      <c r="G833" s="560"/>
    </row>
    <row r="834" spans="1:7">
      <c r="A834" s="549"/>
      <c r="B834" s="550"/>
      <c r="C834" s="551"/>
      <c r="D834" s="552"/>
      <c r="E834" s="553"/>
      <c r="F834" s="525"/>
      <c r="G834" s="560"/>
    </row>
    <row r="835" spans="1:7">
      <c r="A835" s="549"/>
      <c r="B835" s="550"/>
      <c r="C835" s="551"/>
      <c r="D835" s="552"/>
      <c r="E835" s="553"/>
      <c r="F835" s="525"/>
      <c r="G835" s="560"/>
    </row>
    <row r="836" spans="1:7">
      <c r="A836" s="549"/>
      <c r="B836" s="550"/>
      <c r="C836" s="551"/>
      <c r="D836" s="552"/>
      <c r="E836" s="553"/>
      <c r="F836" s="525"/>
      <c r="G836" s="560"/>
    </row>
    <row r="837" spans="1:7">
      <c r="A837" s="549"/>
      <c r="B837" s="550"/>
      <c r="C837" s="551"/>
      <c r="D837" s="552"/>
      <c r="E837" s="553"/>
      <c r="F837" s="525"/>
      <c r="G837" s="560"/>
    </row>
    <row r="838" spans="1:7">
      <c r="A838" s="549"/>
      <c r="B838" s="550"/>
      <c r="C838" s="551"/>
      <c r="D838" s="552"/>
      <c r="E838" s="553"/>
      <c r="F838" s="525"/>
      <c r="G838" s="560"/>
    </row>
    <row r="839" spans="1:7">
      <c r="A839" s="549"/>
      <c r="B839" s="550"/>
      <c r="C839" s="551"/>
      <c r="D839" s="552"/>
      <c r="E839" s="553"/>
      <c r="F839" s="525"/>
      <c r="G839" s="560"/>
    </row>
    <row r="840" spans="1:7">
      <c r="A840" s="549"/>
      <c r="B840" s="550"/>
      <c r="C840" s="551"/>
      <c r="D840" s="552"/>
      <c r="E840" s="553"/>
      <c r="F840" s="525"/>
      <c r="G840" s="560"/>
    </row>
    <row r="841" spans="1:7">
      <c r="A841" s="549"/>
      <c r="B841" s="550"/>
      <c r="C841" s="551"/>
      <c r="D841" s="552"/>
      <c r="E841" s="553"/>
      <c r="F841" s="525"/>
      <c r="G841" s="560"/>
    </row>
    <row r="842" spans="1:7">
      <c r="A842" s="549"/>
      <c r="B842" s="550"/>
      <c r="C842" s="551"/>
      <c r="D842" s="552"/>
      <c r="E842" s="553"/>
      <c r="F842" s="525"/>
      <c r="G842" s="560"/>
    </row>
    <row r="843" spans="1:7">
      <c r="A843" s="549"/>
      <c r="B843" s="550"/>
      <c r="C843" s="551"/>
      <c r="D843" s="552"/>
      <c r="E843" s="553"/>
      <c r="F843" s="525"/>
      <c r="G843" s="560"/>
    </row>
    <row r="844" spans="1:7">
      <c r="A844" s="549"/>
      <c r="B844" s="550"/>
      <c r="C844" s="551"/>
      <c r="D844" s="552"/>
      <c r="E844" s="553"/>
      <c r="F844" s="525"/>
      <c r="G844" s="560"/>
    </row>
    <row r="845" spans="1:7">
      <c r="A845" s="549"/>
      <c r="B845" s="550"/>
      <c r="C845" s="551"/>
      <c r="D845" s="552"/>
      <c r="E845" s="553"/>
      <c r="F845" s="525"/>
      <c r="G845" s="560"/>
    </row>
    <row r="846" spans="1:7">
      <c r="A846" s="549"/>
      <c r="B846" s="550"/>
      <c r="C846" s="551"/>
      <c r="D846" s="552"/>
      <c r="E846" s="553"/>
      <c r="F846" s="525"/>
      <c r="G846" s="560"/>
    </row>
    <row r="847" spans="1:7">
      <c r="A847" s="549"/>
      <c r="B847" s="550"/>
      <c r="C847" s="551"/>
      <c r="D847" s="552"/>
      <c r="E847" s="553"/>
      <c r="F847" s="525"/>
      <c r="G847" s="560"/>
    </row>
    <row r="848" spans="1:7">
      <c r="A848" s="549"/>
      <c r="B848" s="550"/>
      <c r="C848" s="551"/>
      <c r="D848" s="552"/>
      <c r="E848" s="553"/>
      <c r="F848" s="525"/>
      <c r="G848" s="560"/>
    </row>
    <row r="849" spans="1:7">
      <c r="A849" s="549"/>
      <c r="B849" s="550"/>
      <c r="C849" s="551"/>
      <c r="D849" s="552"/>
      <c r="E849" s="553"/>
      <c r="F849" s="525"/>
      <c r="G849" s="560"/>
    </row>
    <row r="850" spans="1:7">
      <c r="A850" s="549"/>
      <c r="B850" s="550"/>
      <c r="C850" s="551"/>
      <c r="D850" s="552"/>
      <c r="E850" s="553"/>
      <c r="F850" s="525"/>
      <c r="G850" s="560"/>
    </row>
    <row r="851" spans="1:7">
      <c r="A851" s="549"/>
      <c r="B851" s="550"/>
      <c r="C851" s="551"/>
      <c r="D851" s="552"/>
      <c r="E851" s="553"/>
      <c r="F851" s="525"/>
      <c r="G851" s="560"/>
    </row>
    <row r="852" spans="1:7">
      <c r="A852" s="549"/>
      <c r="B852" s="550"/>
      <c r="C852" s="551"/>
      <c r="D852" s="552"/>
      <c r="E852" s="553"/>
      <c r="F852" s="525"/>
      <c r="G852" s="560"/>
    </row>
    <row r="853" spans="1:7">
      <c r="A853" s="549"/>
      <c r="B853" s="550"/>
      <c r="C853" s="551"/>
      <c r="D853" s="552"/>
      <c r="E853" s="553"/>
      <c r="F853" s="525"/>
      <c r="G853" s="560"/>
    </row>
    <row r="854" spans="1:7">
      <c r="A854" s="549"/>
      <c r="B854" s="550"/>
      <c r="C854" s="551"/>
      <c r="D854" s="552"/>
      <c r="E854" s="553"/>
      <c r="F854" s="525"/>
      <c r="G854" s="560"/>
    </row>
    <row r="855" spans="1:7">
      <c r="A855" s="549"/>
      <c r="B855" s="550"/>
      <c r="C855" s="551"/>
      <c r="D855" s="552"/>
      <c r="E855" s="553"/>
      <c r="F855" s="525"/>
      <c r="G855" s="560"/>
    </row>
    <row r="856" spans="1:7">
      <c r="A856" s="549"/>
      <c r="B856" s="550"/>
      <c r="C856" s="551"/>
      <c r="D856" s="552"/>
      <c r="E856" s="553"/>
      <c r="F856" s="525"/>
      <c r="G856" s="560"/>
    </row>
    <row r="857" spans="1:7">
      <c r="A857" s="549"/>
      <c r="B857" s="550"/>
      <c r="C857" s="551"/>
      <c r="D857" s="552"/>
      <c r="E857" s="553"/>
      <c r="F857" s="525"/>
      <c r="G857" s="560"/>
    </row>
    <row r="858" spans="1:7">
      <c r="A858" s="549"/>
      <c r="B858" s="550"/>
      <c r="C858" s="551"/>
      <c r="D858" s="552"/>
      <c r="E858" s="553"/>
      <c r="F858" s="525"/>
      <c r="G858" s="560"/>
    </row>
    <row r="859" spans="1:7">
      <c r="A859" s="549"/>
      <c r="B859" s="550"/>
      <c r="C859" s="551"/>
      <c r="D859" s="552"/>
      <c r="E859" s="553"/>
      <c r="F859" s="525"/>
      <c r="G859" s="560"/>
    </row>
    <row r="860" spans="1:7">
      <c r="A860" s="549"/>
      <c r="B860" s="550"/>
      <c r="C860" s="551"/>
      <c r="D860" s="552"/>
      <c r="E860" s="553"/>
      <c r="F860" s="525"/>
      <c r="G860" s="560"/>
    </row>
    <row r="861" spans="1:7">
      <c r="A861" s="549"/>
      <c r="B861" s="550"/>
      <c r="C861" s="551"/>
      <c r="D861" s="552"/>
      <c r="E861" s="553"/>
      <c r="F861" s="525"/>
      <c r="G861" s="560"/>
    </row>
    <row r="862" spans="1:7">
      <c r="A862" s="549"/>
      <c r="B862" s="550"/>
      <c r="C862" s="551"/>
      <c r="D862" s="552"/>
      <c r="E862" s="553"/>
      <c r="F862" s="525"/>
      <c r="G862" s="560"/>
    </row>
    <row r="863" spans="1:7">
      <c r="A863" s="549"/>
      <c r="B863" s="550"/>
      <c r="C863" s="551"/>
      <c r="D863" s="552"/>
      <c r="E863" s="553"/>
      <c r="F863" s="525"/>
      <c r="G863" s="560"/>
    </row>
    <row r="864" spans="1:7">
      <c r="A864" s="549"/>
      <c r="B864" s="550"/>
      <c r="C864" s="551"/>
      <c r="D864" s="552"/>
      <c r="E864" s="553"/>
      <c r="F864" s="525"/>
      <c r="G864" s="560"/>
    </row>
    <row r="865" spans="1:7">
      <c r="A865" s="549"/>
      <c r="B865" s="550"/>
      <c r="C865" s="551"/>
      <c r="D865" s="552"/>
      <c r="E865" s="553"/>
      <c r="F865" s="525"/>
      <c r="G865" s="560"/>
    </row>
    <row r="866" spans="1:7">
      <c r="A866" s="549"/>
      <c r="B866" s="550"/>
      <c r="C866" s="551"/>
      <c r="D866" s="552"/>
      <c r="E866" s="553"/>
      <c r="F866" s="525"/>
      <c r="G866" s="560"/>
    </row>
    <row r="867" spans="1:7">
      <c r="A867" s="549"/>
      <c r="B867" s="550"/>
      <c r="C867" s="551"/>
      <c r="D867" s="552"/>
      <c r="E867" s="553"/>
      <c r="F867" s="525"/>
      <c r="G867" s="560"/>
    </row>
    <row r="868" spans="1:7">
      <c r="A868" s="549"/>
      <c r="B868" s="550"/>
      <c r="C868" s="551"/>
      <c r="D868" s="552"/>
      <c r="E868" s="553"/>
      <c r="F868" s="525"/>
      <c r="G868" s="560"/>
    </row>
    <row r="869" spans="1:7">
      <c r="A869" s="549"/>
      <c r="B869" s="550"/>
      <c r="C869" s="551"/>
      <c r="D869" s="552"/>
      <c r="E869" s="553"/>
      <c r="F869" s="525"/>
      <c r="G869" s="560"/>
    </row>
    <row r="870" spans="1:7">
      <c r="A870" s="549"/>
      <c r="B870" s="550"/>
      <c r="C870" s="551"/>
      <c r="D870" s="552"/>
      <c r="E870" s="553"/>
      <c r="F870" s="525"/>
      <c r="G870" s="560"/>
    </row>
    <row r="871" spans="1:7">
      <c r="A871" s="549"/>
      <c r="B871" s="550"/>
      <c r="C871" s="551"/>
      <c r="D871" s="552"/>
      <c r="E871" s="553"/>
      <c r="F871" s="525"/>
      <c r="G871" s="560"/>
    </row>
    <row r="872" spans="1:7">
      <c r="A872" s="549"/>
      <c r="B872" s="550"/>
      <c r="C872" s="551"/>
      <c r="D872" s="552"/>
      <c r="E872" s="553"/>
      <c r="F872" s="525"/>
      <c r="G872" s="560"/>
    </row>
    <row r="873" spans="1:7">
      <c r="A873" s="549"/>
      <c r="B873" s="550"/>
      <c r="C873" s="551"/>
      <c r="D873" s="552"/>
      <c r="E873" s="553"/>
      <c r="F873" s="525"/>
      <c r="G873" s="560"/>
    </row>
    <row r="874" spans="1:7">
      <c r="A874" s="549"/>
      <c r="B874" s="550"/>
      <c r="C874" s="551"/>
      <c r="D874" s="552"/>
      <c r="E874" s="553"/>
      <c r="F874" s="525"/>
      <c r="G874" s="560"/>
    </row>
    <row r="875" spans="1:7">
      <c r="A875" s="549"/>
      <c r="B875" s="550"/>
      <c r="C875" s="551"/>
      <c r="D875" s="552"/>
      <c r="E875" s="553"/>
      <c r="F875" s="525"/>
      <c r="G875" s="560"/>
    </row>
    <row r="876" spans="1:7">
      <c r="A876" s="549"/>
      <c r="B876" s="550"/>
      <c r="C876" s="551"/>
      <c r="D876" s="552"/>
      <c r="E876" s="553"/>
      <c r="F876" s="525"/>
      <c r="G876" s="560"/>
    </row>
    <row r="877" spans="1:7">
      <c r="A877" s="549"/>
      <c r="B877" s="550"/>
      <c r="C877" s="551"/>
      <c r="D877" s="552"/>
      <c r="E877" s="553"/>
      <c r="F877" s="525"/>
      <c r="G877" s="560"/>
    </row>
    <row r="878" spans="1:7">
      <c r="A878" s="549"/>
      <c r="B878" s="550"/>
      <c r="C878" s="551"/>
      <c r="D878" s="552"/>
      <c r="E878" s="553"/>
      <c r="F878" s="525"/>
      <c r="G878" s="560"/>
    </row>
    <row r="879" spans="1:7">
      <c r="A879" s="549"/>
      <c r="B879" s="550"/>
      <c r="C879" s="551"/>
      <c r="D879" s="552"/>
      <c r="E879" s="553"/>
      <c r="F879" s="525"/>
      <c r="G879" s="560"/>
    </row>
    <row r="880" spans="1:7">
      <c r="A880" s="549"/>
      <c r="B880" s="550"/>
      <c r="C880" s="551"/>
      <c r="D880" s="552"/>
      <c r="E880" s="553"/>
      <c r="F880" s="525"/>
      <c r="G880" s="560"/>
    </row>
    <row r="881" spans="1:7">
      <c r="A881" s="549"/>
      <c r="B881" s="550"/>
      <c r="C881" s="551"/>
      <c r="D881" s="552"/>
      <c r="E881" s="553"/>
      <c r="F881" s="525"/>
      <c r="G881" s="560"/>
    </row>
    <row r="882" spans="1:7">
      <c r="A882" s="549"/>
      <c r="B882" s="550"/>
      <c r="C882" s="551"/>
      <c r="D882" s="552"/>
      <c r="E882" s="553"/>
      <c r="F882" s="525"/>
      <c r="G882" s="560"/>
    </row>
    <row r="883" spans="1:7">
      <c r="A883" s="549"/>
      <c r="B883" s="550"/>
      <c r="C883" s="551"/>
      <c r="D883" s="552"/>
      <c r="E883" s="553"/>
      <c r="F883" s="525"/>
      <c r="G883" s="560"/>
    </row>
    <row r="884" spans="1:7">
      <c r="A884" s="549"/>
      <c r="B884" s="550"/>
      <c r="C884" s="551"/>
      <c r="D884" s="552"/>
      <c r="E884" s="553"/>
      <c r="F884" s="525"/>
      <c r="G884" s="560"/>
    </row>
    <row r="885" spans="1:7">
      <c r="A885" s="549"/>
      <c r="B885" s="550"/>
      <c r="C885" s="551"/>
      <c r="D885" s="552"/>
      <c r="E885" s="553"/>
      <c r="F885" s="525"/>
      <c r="G885" s="560"/>
    </row>
    <row r="886" spans="1:7">
      <c r="A886" s="549"/>
      <c r="B886" s="550"/>
      <c r="C886" s="551"/>
      <c r="D886" s="552"/>
      <c r="E886" s="553"/>
      <c r="F886" s="525"/>
      <c r="G886" s="560"/>
    </row>
    <row r="887" spans="1:7">
      <c r="A887" s="549"/>
      <c r="B887" s="550"/>
      <c r="C887" s="551"/>
      <c r="D887" s="552"/>
      <c r="E887" s="553"/>
      <c r="F887" s="525"/>
      <c r="G887" s="560"/>
    </row>
    <row r="888" spans="1:7">
      <c r="A888" s="549"/>
      <c r="B888" s="550"/>
      <c r="C888" s="551"/>
      <c r="D888" s="552"/>
      <c r="E888" s="553"/>
      <c r="F888" s="525"/>
      <c r="G888" s="560"/>
    </row>
    <row r="889" spans="1:7">
      <c r="A889" s="549"/>
      <c r="B889" s="550"/>
      <c r="C889" s="551"/>
      <c r="D889" s="552"/>
      <c r="E889" s="553"/>
      <c r="F889" s="525"/>
      <c r="G889" s="560"/>
    </row>
    <row r="890" spans="1:7">
      <c r="A890" s="549"/>
      <c r="B890" s="550"/>
      <c r="C890" s="551"/>
      <c r="D890" s="552"/>
      <c r="E890" s="553"/>
      <c r="F890" s="525"/>
      <c r="G890" s="560"/>
    </row>
    <row r="891" spans="1:7">
      <c r="A891" s="549"/>
      <c r="B891" s="550"/>
      <c r="C891" s="551"/>
      <c r="D891" s="552"/>
      <c r="E891" s="553"/>
      <c r="F891" s="525"/>
      <c r="G891" s="560"/>
    </row>
    <row r="892" spans="1:7">
      <c r="A892" s="549"/>
      <c r="B892" s="550"/>
      <c r="C892" s="551"/>
      <c r="D892" s="552"/>
      <c r="E892" s="553"/>
      <c r="F892" s="525"/>
      <c r="G892" s="560"/>
    </row>
    <row r="893" spans="1:7">
      <c r="A893" s="549"/>
      <c r="B893" s="550"/>
      <c r="C893" s="551"/>
      <c r="D893" s="552"/>
      <c r="E893" s="553"/>
      <c r="F893" s="525"/>
      <c r="G893" s="560"/>
    </row>
    <row r="894" spans="1:7">
      <c r="A894" s="549"/>
      <c r="B894" s="550"/>
      <c r="C894" s="551"/>
      <c r="D894" s="552"/>
      <c r="E894" s="553"/>
      <c r="F894" s="525"/>
      <c r="G894" s="560"/>
    </row>
    <row r="895" spans="1:7">
      <c r="A895" s="549"/>
      <c r="B895" s="550"/>
      <c r="C895" s="551"/>
      <c r="D895" s="552"/>
      <c r="E895" s="553"/>
      <c r="F895" s="525"/>
      <c r="G895" s="560"/>
    </row>
    <row r="896" spans="1:7">
      <c r="A896" s="549"/>
      <c r="B896" s="550"/>
      <c r="C896" s="551"/>
      <c r="D896" s="552"/>
      <c r="E896" s="553"/>
      <c r="F896" s="525"/>
      <c r="G896" s="560"/>
    </row>
    <row r="897" spans="1:7">
      <c r="A897" s="549"/>
      <c r="B897" s="550"/>
      <c r="C897" s="551"/>
      <c r="D897" s="552"/>
      <c r="E897" s="553"/>
      <c r="F897" s="525"/>
      <c r="G897" s="560"/>
    </row>
    <row r="898" spans="1:7">
      <c r="A898" s="549"/>
      <c r="B898" s="550"/>
      <c r="C898" s="551"/>
      <c r="D898" s="552"/>
      <c r="E898" s="553"/>
      <c r="F898" s="525"/>
      <c r="G898" s="560"/>
    </row>
    <row r="899" spans="1:7">
      <c r="A899" s="549"/>
      <c r="B899" s="550"/>
      <c r="C899" s="551"/>
      <c r="D899" s="552"/>
      <c r="E899" s="553"/>
      <c r="F899" s="525"/>
      <c r="G899" s="560"/>
    </row>
    <row r="900" spans="1:7">
      <c r="A900" s="549"/>
      <c r="B900" s="550"/>
      <c r="C900" s="551"/>
      <c r="D900" s="552"/>
      <c r="E900" s="553"/>
      <c r="F900" s="525"/>
      <c r="G900" s="560"/>
    </row>
    <row r="901" spans="1:7">
      <c r="A901" s="549"/>
      <c r="B901" s="550"/>
      <c r="C901" s="551"/>
      <c r="D901" s="552"/>
      <c r="E901" s="553"/>
      <c r="F901" s="525"/>
      <c r="G901" s="560"/>
    </row>
    <row r="902" spans="1:7">
      <c r="A902" s="549"/>
      <c r="B902" s="550"/>
      <c r="C902" s="551"/>
      <c r="D902" s="552"/>
      <c r="E902" s="553"/>
      <c r="F902" s="525"/>
      <c r="G902" s="560"/>
    </row>
    <row r="903" spans="1:7">
      <c r="A903" s="549"/>
      <c r="B903" s="550"/>
      <c r="C903" s="551"/>
      <c r="D903" s="552"/>
      <c r="E903" s="553"/>
      <c r="F903" s="525"/>
      <c r="G903" s="560"/>
    </row>
    <row r="904" spans="1:7">
      <c r="A904" s="549"/>
      <c r="B904" s="550"/>
      <c r="C904" s="551"/>
      <c r="D904" s="552"/>
      <c r="E904" s="553"/>
      <c r="F904" s="525"/>
      <c r="G904" s="560"/>
    </row>
    <row r="905" spans="1:7">
      <c r="A905" s="549"/>
      <c r="B905" s="550"/>
      <c r="C905" s="551"/>
      <c r="D905" s="552"/>
      <c r="E905" s="553"/>
      <c r="F905" s="525"/>
      <c r="G905" s="560"/>
    </row>
    <row r="906" spans="1:7">
      <c r="A906" s="549"/>
      <c r="B906" s="550"/>
      <c r="C906" s="551"/>
      <c r="D906" s="552"/>
      <c r="E906" s="553"/>
      <c r="F906" s="525"/>
      <c r="G906" s="560"/>
    </row>
    <row r="907" spans="1:7">
      <c r="A907" s="549"/>
      <c r="B907" s="550"/>
      <c r="C907" s="551"/>
      <c r="D907" s="552"/>
      <c r="E907" s="553"/>
      <c r="F907" s="525"/>
      <c r="G907" s="560"/>
    </row>
    <row r="908" spans="1:7">
      <c r="A908" s="549"/>
      <c r="B908" s="550"/>
      <c r="C908" s="551"/>
      <c r="D908" s="552"/>
      <c r="E908" s="553"/>
      <c r="F908" s="525"/>
      <c r="G908" s="560"/>
    </row>
    <row r="909" spans="1:7">
      <c r="A909" s="549"/>
      <c r="B909" s="550"/>
      <c r="C909" s="551"/>
      <c r="D909" s="552"/>
      <c r="E909" s="553"/>
      <c r="F909" s="525"/>
      <c r="G909" s="560"/>
    </row>
    <row r="910" spans="1:7">
      <c r="A910" s="549"/>
      <c r="B910" s="550"/>
      <c r="C910" s="551"/>
      <c r="D910" s="552"/>
      <c r="E910" s="553"/>
      <c r="F910" s="525"/>
      <c r="G910" s="560"/>
    </row>
    <row r="911" spans="1:7">
      <c r="A911" s="549"/>
      <c r="B911" s="550"/>
      <c r="C911" s="551"/>
      <c r="D911" s="552"/>
      <c r="E911" s="553"/>
      <c r="F911" s="525"/>
      <c r="G911" s="560"/>
    </row>
    <row r="912" spans="1:7">
      <c r="A912" s="549"/>
      <c r="B912" s="550"/>
      <c r="C912" s="551"/>
      <c r="D912" s="552"/>
      <c r="E912" s="553"/>
      <c r="F912" s="525"/>
      <c r="G912" s="560"/>
    </row>
    <row r="913" spans="1:7">
      <c r="A913" s="549"/>
      <c r="B913" s="550"/>
      <c r="C913" s="551"/>
      <c r="D913" s="552"/>
      <c r="E913" s="553"/>
      <c r="F913" s="525"/>
      <c r="G913" s="560"/>
    </row>
    <row r="914" spans="1:7">
      <c r="A914" s="549"/>
      <c r="B914" s="550"/>
      <c r="C914" s="551"/>
      <c r="D914" s="552"/>
      <c r="E914" s="553"/>
      <c r="F914" s="525"/>
      <c r="G914" s="560"/>
    </row>
    <row r="915" spans="1:7">
      <c r="A915" s="549"/>
      <c r="B915" s="550"/>
      <c r="C915" s="551"/>
      <c r="D915" s="552"/>
      <c r="E915" s="553"/>
      <c r="F915" s="525"/>
      <c r="G915" s="560"/>
    </row>
    <row r="916" spans="1:7">
      <c r="A916" s="549"/>
      <c r="B916" s="550"/>
      <c r="C916" s="551"/>
      <c r="D916" s="552"/>
      <c r="E916" s="553"/>
      <c r="F916" s="525"/>
      <c r="G916" s="560"/>
    </row>
    <row r="917" spans="1:7">
      <c r="A917" s="549"/>
      <c r="B917" s="550"/>
      <c r="C917" s="551"/>
      <c r="D917" s="552"/>
      <c r="E917" s="553"/>
      <c r="F917" s="525"/>
      <c r="G917" s="560"/>
    </row>
    <row r="918" spans="1:7">
      <c r="A918" s="549"/>
      <c r="B918" s="550"/>
      <c r="C918" s="551"/>
      <c r="D918" s="552"/>
      <c r="E918" s="553"/>
      <c r="F918" s="525"/>
      <c r="G918" s="560"/>
    </row>
    <row r="919" spans="1:7">
      <c r="A919" s="549"/>
      <c r="B919" s="550"/>
      <c r="C919" s="551"/>
      <c r="D919" s="552"/>
      <c r="E919" s="553"/>
      <c r="F919" s="525"/>
      <c r="G919" s="560"/>
    </row>
    <row r="920" spans="1:7">
      <c r="A920" s="549"/>
      <c r="B920" s="550"/>
      <c r="C920" s="551"/>
      <c r="D920" s="552"/>
      <c r="E920" s="553"/>
      <c r="F920" s="525"/>
      <c r="G920" s="560"/>
    </row>
    <row r="921" spans="1:7">
      <c r="A921" s="549"/>
      <c r="B921" s="550"/>
      <c r="C921" s="551"/>
      <c r="D921" s="552"/>
      <c r="E921" s="553"/>
      <c r="F921" s="525"/>
      <c r="G921" s="560"/>
    </row>
    <row r="922" spans="1:7">
      <c r="A922" s="549"/>
      <c r="B922" s="550"/>
      <c r="C922" s="551"/>
      <c r="D922" s="552"/>
      <c r="E922" s="553"/>
      <c r="F922" s="525"/>
      <c r="G922" s="560"/>
    </row>
    <row r="923" spans="1:7">
      <c r="A923" s="549"/>
      <c r="B923" s="550"/>
      <c r="C923" s="551"/>
      <c r="D923" s="552"/>
      <c r="E923" s="553"/>
      <c r="F923" s="525"/>
      <c r="G923" s="560"/>
    </row>
    <row r="924" spans="1:7">
      <c r="A924" s="549"/>
      <c r="B924" s="550"/>
      <c r="C924" s="551"/>
      <c r="D924" s="552"/>
      <c r="E924" s="553"/>
      <c r="F924" s="525"/>
      <c r="G924" s="560"/>
    </row>
    <row r="925" spans="1:7">
      <c r="A925" s="549"/>
      <c r="B925" s="550"/>
      <c r="C925" s="551"/>
      <c r="D925" s="552"/>
      <c r="E925" s="553"/>
      <c r="F925" s="525"/>
      <c r="G925" s="560"/>
    </row>
    <row r="926" spans="1:7">
      <c r="A926" s="549"/>
      <c r="B926" s="550"/>
      <c r="C926" s="551"/>
      <c r="D926" s="552"/>
      <c r="E926" s="553"/>
      <c r="F926" s="525"/>
      <c r="G926" s="560"/>
    </row>
    <row r="927" spans="1:7">
      <c r="A927" s="549"/>
      <c r="B927" s="550"/>
      <c r="C927" s="551"/>
      <c r="D927" s="552"/>
      <c r="E927" s="553"/>
      <c r="F927" s="525"/>
      <c r="G927" s="560"/>
    </row>
    <row r="928" spans="1:7">
      <c r="A928" s="549"/>
      <c r="B928" s="550"/>
      <c r="C928" s="551"/>
      <c r="D928" s="552"/>
      <c r="E928" s="553"/>
      <c r="F928" s="525"/>
      <c r="G928" s="560"/>
    </row>
    <row r="929" spans="1:7">
      <c r="A929" s="549"/>
      <c r="B929" s="550"/>
      <c r="C929" s="551"/>
      <c r="D929" s="552"/>
      <c r="E929" s="553"/>
      <c r="F929" s="525"/>
      <c r="G929" s="560"/>
    </row>
    <row r="930" spans="1:7">
      <c r="A930" s="549"/>
      <c r="B930" s="550"/>
      <c r="C930" s="551"/>
      <c r="D930" s="552"/>
      <c r="E930" s="553"/>
      <c r="F930" s="525"/>
      <c r="G930" s="560"/>
    </row>
    <row r="931" spans="1:7">
      <c r="A931" s="549"/>
      <c r="B931" s="550"/>
      <c r="C931" s="551"/>
      <c r="D931" s="552"/>
      <c r="E931" s="553"/>
      <c r="F931" s="525"/>
      <c r="G931" s="560"/>
    </row>
    <row r="932" spans="1:7">
      <c r="A932" s="549"/>
      <c r="B932" s="550"/>
      <c r="C932" s="551"/>
      <c r="D932" s="552"/>
      <c r="E932" s="553"/>
      <c r="F932" s="525"/>
      <c r="G932" s="560"/>
    </row>
    <row r="933" spans="1:7">
      <c r="A933" s="549"/>
      <c r="B933" s="550"/>
      <c r="C933" s="551"/>
      <c r="D933" s="552"/>
      <c r="E933" s="553"/>
      <c r="F933" s="525"/>
      <c r="G933" s="560"/>
    </row>
    <row r="934" spans="1:7">
      <c r="A934" s="549"/>
      <c r="B934" s="550"/>
      <c r="C934" s="551"/>
      <c r="D934" s="552"/>
      <c r="E934" s="553"/>
      <c r="F934" s="525"/>
      <c r="G934" s="560"/>
    </row>
    <row r="935" spans="1:7">
      <c r="A935" s="549"/>
      <c r="B935" s="550"/>
      <c r="C935" s="551"/>
      <c r="D935" s="552"/>
      <c r="E935" s="553"/>
      <c r="F935" s="525"/>
      <c r="G935" s="560"/>
    </row>
    <row r="936" spans="1:7">
      <c r="A936" s="549"/>
      <c r="B936" s="550"/>
      <c r="C936" s="551"/>
      <c r="D936" s="552"/>
      <c r="E936" s="553"/>
      <c r="F936" s="525"/>
      <c r="G936" s="560"/>
    </row>
    <row r="937" spans="1:7">
      <c r="A937" s="549"/>
      <c r="B937" s="550"/>
      <c r="C937" s="551"/>
      <c r="D937" s="552"/>
      <c r="E937" s="553"/>
      <c r="F937" s="525"/>
      <c r="G937" s="560"/>
    </row>
    <row r="938" spans="1:7">
      <c r="A938" s="549"/>
      <c r="B938" s="550"/>
      <c r="C938" s="551"/>
      <c r="D938" s="552"/>
      <c r="E938" s="553"/>
      <c r="F938" s="525"/>
      <c r="G938" s="560"/>
    </row>
    <row r="939" spans="1:7">
      <c r="A939" s="549"/>
      <c r="B939" s="550"/>
      <c r="C939" s="551"/>
      <c r="D939" s="552"/>
      <c r="E939" s="553"/>
      <c r="F939" s="525"/>
      <c r="G939" s="560"/>
    </row>
    <row r="940" spans="1:7">
      <c r="A940" s="549"/>
      <c r="B940" s="550"/>
      <c r="C940" s="551"/>
      <c r="D940" s="552"/>
      <c r="E940" s="553"/>
      <c r="F940" s="525"/>
      <c r="G940" s="560"/>
    </row>
    <row r="941" spans="1:7">
      <c r="A941" s="549"/>
      <c r="B941" s="550"/>
      <c r="C941" s="551"/>
      <c r="D941" s="552"/>
      <c r="E941" s="553"/>
      <c r="F941" s="525"/>
      <c r="G941" s="560"/>
    </row>
    <row r="942" spans="1:7">
      <c r="A942" s="549"/>
      <c r="B942" s="550"/>
      <c r="C942" s="551"/>
      <c r="D942" s="552"/>
      <c r="E942" s="553"/>
      <c r="F942" s="525"/>
      <c r="G942" s="560"/>
    </row>
    <row r="943" spans="1:7">
      <c r="A943" s="549"/>
      <c r="B943" s="550"/>
      <c r="C943" s="551"/>
      <c r="D943" s="552"/>
      <c r="E943" s="553"/>
      <c r="F943" s="525"/>
      <c r="G943" s="560"/>
    </row>
    <row r="944" spans="1:7">
      <c r="A944" s="549"/>
      <c r="B944" s="550"/>
      <c r="C944" s="551"/>
      <c r="D944" s="552"/>
      <c r="E944" s="553"/>
      <c r="F944" s="525"/>
      <c r="G944" s="560"/>
    </row>
    <row r="945" spans="1:7">
      <c r="A945" s="549"/>
      <c r="B945" s="550"/>
      <c r="C945" s="551"/>
      <c r="D945" s="552"/>
      <c r="E945" s="553"/>
      <c r="F945" s="525"/>
      <c r="G945" s="560"/>
    </row>
    <row r="946" spans="1:7">
      <c r="A946" s="549"/>
      <c r="B946" s="550"/>
      <c r="C946" s="551"/>
      <c r="D946" s="552"/>
      <c r="E946" s="553"/>
      <c r="F946" s="525"/>
      <c r="G946" s="560"/>
    </row>
    <row r="947" spans="1:7">
      <c r="A947" s="549"/>
      <c r="B947" s="550"/>
      <c r="C947" s="551"/>
      <c r="D947" s="552"/>
      <c r="E947" s="553"/>
      <c r="F947" s="525"/>
      <c r="G947" s="560"/>
    </row>
    <row r="948" spans="1:7">
      <c r="A948" s="549"/>
      <c r="B948" s="550"/>
      <c r="C948" s="551"/>
      <c r="D948" s="552"/>
      <c r="E948" s="553"/>
      <c r="F948" s="525"/>
      <c r="G948" s="560"/>
    </row>
    <row r="949" spans="1:7">
      <c r="A949" s="549"/>
      <c r="B949" s="550"/>
      <c r="C949" s="551"/>
      <c r="D949" s="552"/>
      <c r="E949" s="553"/>
      <c r="F949" s="525"/>
      <c r="G949" s="560"/>
    </row>
    <row r="950" spans="1:7">
      <c r="A950" s="549"/>
      <c r="B950" s="550"/>
      <c r="C950" s="551"/>
      <c r="D950" s="552"/>
      <c r="E950" s="553"/>
      <c r="F950" s="525"/>
      <c r="G950" s="560"/>
    </row>
    <row r="951" spans="1:7">
      <c r="A951" s="549"/>
      <c r="B951" s="550"/>
      <c r="C951" s="551"/>
      <c r="D951" s="552"/>
      <c r="E951" s="553"/>
      <c r="F951" s="525"/>
      <c r="G951" s="560"/>
    </row>
    <row r="952" spans="1:7">
      <c r="A952" s="549"/>
      <c r="B952" s="550"/>
      <c r="C952" s="551"/>
      <c r="D952" s="552"/>
      <c r="E952" s="553"/>
      <c r="F952" s="525"/>
      <c r="G952" s="560"/>
    </row>
    <row r="953" spans="1:7">
      <c r="A953" s="549"/>
      <c r="B953" s="550"/>
      <c r="C953" s="551"/>
      <c r="D953" s="552"/>
      <c r="E953" s="553"/>
      <c r="F953" s="525"/>
      <c r="G953" s="560"/>
    </row>
    <row r="954" spans="1:7">
      <c r="A954" s="549"/>
      <c r="B954" s="550"/>
      <c r="C954" s="551"/>
      <c r="D954" s="552"/>
      <c r="E954" s="553"/>
      <c r="F954" s="525"/>
      <c r="G954" s="560"/>
    </row>
    <row r="955" spans="1:7">
      <c r="A955" s="549"/>
      <c r="B955" s="550"/>
      <c r="C955" s="551"/>
      <c r="D955" s="552"/>
      <c r="E955" s="553"/>
      <c r="F955" s="525"/>
      <c r="G955" s="560"/>
    </row>
    <row r="956" spans="1:7">
      <c r="A956" s="549"/>
      <c r="B956" s="550"/>
      <c r="C956" s="551"/>
      <c r="D956" s="552"/>
      <c r="E956" s="553"/>
      <c r="F956" s="525"/>
      <c r="G956" s="560"/>
    </row>
    <row r="957" spans="1:7">
      <c r="A957" s="549"/>
      <c r="B957" s="550"/>
      <c r="C957" s="551"/>
      <c r="D957" s="552"/>
      <c r="E957" s="553"/>
      <c r="F957" s="525"/>
      <c r="G957" s="560"/>
    </row>
    <row r="958" spans="1:7">
      <c r="A958" s="549"/>
      <c r="B958" s="550"/>
      <c r="C958" s="551"/>
      <c r="D958" s="552"/>
      <c r="E958" s="553"/>
      <c r="F958" s="525"/>
      <c r="G958" s="560"/>
    </row>
    <row r="959" spans="1:7">
      <c r="A959" s="549"/>
      <c r="B959" s="550"/>
      <c r="C959" s="551"/>
      <c r="D959" s="552"/>
      <c r="E959" s="553"/>
      <c r="F959" s="525"/>
      <c r="G959" s="560"/>
    </row>
    <row r="960" spans="1:7">
      <c r="A960" s="549"/>
      <c r="B960" s="550"/>
      <c r="C960" s="551"/>
      <c r="D960" s="552"/>
      <c r="E960" s="553"/>
      <c r="F960" s="525"/>
      <c r="G960" s="560"/>
    </row>
    <row r="961" spans="1:7">
      <c r="A961" s="549"/>
      <c r="B961" s="550"/>
      <c r="C961" s="551"/>
      <c r="D961" s="552"/>
      <c r="E961" s="553"/>
      <c r="F961" s="525"/>
      <c r="G961" s="560"/>
    </row>
    <row r="962" spans="1:7">
      <c r="A962" s="549"/>
      <c r="B962" s="550"/>
      <c r="C962" s="551"/>
      <c r="D962" s="552"/>
      <c r="E962" s="553"/>
      <c r="F962" s="525"/>
      <c r="G962" s="560"/>
    </row>
    <row r="963" spans="1:7">
      <c r="A963" s="549"/>
      <c r="B963" s="550"/>
      <c r="C963" s="551"/>
      <c r="D963" s="552"/>
      <c r="E963" s="553"/>
      <c r="F963" s="525"/>
      <c r="G963" s="560"/>
    </row>
    <row r="964" spans="1:7">
      <c r="A964" s="549"/>
      <c r="B964" s="550"/>
      <c r="C964" s="551"/>
      <c r="D964" s="552"/>
      <c r="E964" s="553"/>
      <c r="F964" s="525"/>
      <c r="G964" s="560"/>
    </row>
    <row r="965" spans="1:7">
      <c r="A965" s="549"/>
      <c r="B965" s="550"/>
      <c r="C965" s="551"/>
      <c r="D965" s="552"/>
      <c r="E965" s="553"/>
      <c r="F965" s="525"/>
      <c r="G965" s="560"/>
    </row>
    <row r="966" spans="1:7">
      <c r="A966" s="549"/>
      <c r="B966" s="550"/>
      <c r="C966" s="551"/>
      <c r="D966" s="552"/>
      <c r="E966" s="553"/>
      <c r="F966" s="525"/>
      <c r="G966" s="560"/>
    </row>
    <row r="967" spans="1:7">
      <c r="A967" s="549"/>
      <c r="B967" s="550"/>
      <c r="C967" s="551"/>
      <c r="D967" s="552"/>
      <c r="E967" s="553"/>
      <c r="F967" s="525"/>
      <c r="G967" s="560"/>
    </row>
    <row r="968" spans="1:7">
      <c r="A968" s="549"/>
      <c r="B968" s="550"/>
      <c r="C968" s="551"/>
      <c r="D968" s="552"/>
      <c r="E968" s="553"/>
      <c r="F968" s="525"/>
      <c r="G968" s="560"/>
    </row>
    <row r="969" spans="1:7">
      <c r="A969" s="549"/>
      <c r="B969" s="550"/>
      <c r="C969" s="551"/>
      <c r="D969" s="552"/>
      <c r="E969" s="553"/>
      <c r="F969" s="525"/>
      <c r="G969" s="560"/>
    </row>
    <row r="970" spans="1:7">
      <c r="A970" s="549"/>
      <c r="B970" s="550"/>
      <c r="C970" s="551"/>
      <c r="D970" s="552"/>
      <c r="E970" s="553"/>
      <c r="F970" s="525"/>
      <c r="G970" s="560"/>
    </row>
    <row r="971" spans="1:7">
      <c r="A971" s="549"/>
      <c r="B971" s="550"/>
      <c r="C971" s="551"/>
      <c r="D971" s="552"/>
      <c r="E971" s="553"/>
      <c r="F971" s="525"/>
      <c r="G971" s="560"/>
    </row>
    <row r="972" spans="1:7">
      <c r="A972" s="549"/>
      <c r="B972" s="550"/>
      <c r="C972" s="551"/>
      <c r="D972" s="552"/>
      <c r="E972" s="553"/>
      <c r="F972" s="525"/>
      <c r="G972" s="560"/>
    </row>
    <row r="973" spans="1:7">
      <c r="A973" s="549"/>
      <c r="B973" s="550"/>
      <c r="C973" s="551"/>
      <c r="D973" s="552"/>
      <c r="E973" s="553"/>
      <c r="F973" s="525"/>
      <c r="G973" s="560"/>
    </row>
    <row r="974" spans="1:7">
      <c r="A974" s="549"/>
      <c r="B974" s="550"/>
      <c r="C974" s="551"/>
      <c r="D974" s="552"/>
      <c r="E974" s="553"/>
      <c r="F974" s="525"/>
      <c r="G974" s="560"/>
    </row>
    <row r="975" spans="1:7">
      <c r="A975" s="549"/>
      <c r="B975" s="550"/>
      <c r="C975" s="551"/>
      <c r="D975" s="552"/>
      <c r="E975" s="553"/>
      <c r="F975" s="525"/>
      <c r="G975" s="560"/>
    </row>
    <row r="976" spans="1:7">
      <c r="A976" s="549"/>
      <c r="B976" s="550"/>
      <c r="C976" s="551"/>
      <c r="D976" s="552"/>
      <c r="E976" s="553"/>
      <c r="F976" s="525"/>
      <c r="G976" s="560"/>
    </row>
    <row r="977" spans="1:7">
      <c r="A977" s="549"/>
      <c r="B977" s="550"/>
      <c r="C977" s="551"/>
      <c r="D977" s="552"/>
      <c r="E977" s="553"/>
      <c r="F977" s="525"/>
      <c r="G977" s="560"/>
    </row>
    <row r="978" spans="1:7">
      <c r="A978" s="549"/>
      <c r="B978" s="550"/>
      <c r="C978" s="551"/>
      <c r="D978" s="552"/>
      <c r="E978" s="553"/>
      <c r="F978" s="525"/>
      <c r="G978" s="560"/>
    </row>
    <row r="979" spans="1:7">
      <c r="A979" s="549"/>
      <c r="B979" s="550"/>
      <c r="C979" s="551"/>
      <c r="D979" s="552"/>
      <c r="E979" s="553"/>
      <c r="F979" s="525"/>
      <c r="G979" s="560"/>
    </row>
    <row r="980" spans="1:7">
      <c r="A980" s="549"/>
      <c r="B980" s="550"/>
      <c r="C980" s="551"/>
      <c r="D980" s="552"/>
      <c r="E980" s="553"/>
      <c r="F980" s="525"/>
      <c r="G980" s="560"/>
    </row>
    <row r="981" spans="1:7">
      <c r="A981" s="549"/>
      <c r="B981" s="550"/>
      <c r="C981" s="551"/>
      <c r="D981" s="552"/>
      <c r="E981" s="553"/>
      <c r="F981" s="525"/>
      <c r="G981" s="560"/>
    </row>
    <row r="982" spans="1:7">
      <c r="A982" s="549"/>
      <c r="B982" s="550"/>
      <c r="C982" s="551"/>
      <c r="D982" s="552"/>
      <c r="E982" s="553"/>
      <c r="F982" s="525"/>
      <c r="G982" s="560"/>
    </row>
    <row r="983" spans="1:7">
      <c r="A983" s="549"/>
      <c r="B983" s="550"/>
      <c r="C983" s="551"/>
      <c r="D983" s="552"/>
      <c r="E983" s="553"/>
      <c r="F983" s="525"/>
      <c r="G983" s="560"/>
    </row>
    <row r="984" spans="1:7">
      <c r="A984" s="549"/>
      <c r="B984" s="550"/>
      <c r="C984" s="551"/>
      <c r="D984" s="552"/>
      <c r="E984" s="553"/>
      <c r="F984" s="525"/>
      <c r="G984" s="560"/>
    </row>
    <row r="985" spans="1:7">
      <c r="A985" s="549"/>
      <c r="B985" s="550"/>
      <c r="C985" s="551"/>
      <c r="D985" s="552"/>
      <c r="E985" s="553"/>
      <c r="F985" s="525"/>
      <c r="G985" s="560"/>
    </row>
    <row r="986" spans="1:7">
      <c r="A986" s="549"/>
      <c r="B986" s="550"/>
      <c r="C986" s="551"/>
      <c r="D986" s="552"/>
      <c r="E986" s="553"/>
      <c r="F986" s="525"/>
      <c r="G986" s="560"/>
    </row>
    <row r="987" spans="1:7">
      <c r="A987" s="549"/>
      <c r="B987" s="550"/>
      <c r="C987" s="551"/>
      <c r="D987" s="552"/>
      <c r="E987" s="553"/>
      <c r="F987" s="525"/>
      <c r="G987" s="560"/>
    </row>
    <row r="988" spans="1:7">
      <c r="A988" s="549"/>
      <c r="B988" s="550"/>
      <c r="C988" s="551"/>
      <c r="D988" s="552"/>
      <c r="E988" s="553"/>
      <c r="F988" s="525"/>
      <c r="G988" s="560"/>
    </row>
    <row r="989" spans="1:7">
      <c r="A989" s="549"/>
      <c r="B989" s="550"/>
      <c r="C989" s="551"/>
      <c r="D989" s="552"/>
      <c r="E989" s="553"/>
      <c r="F989" s="525"/>
      <c r="G989" s="560"/>
    </row>
    <row r="990" spans="1:7">
      <c r="A990" s="549"/>
      <c r="B990" s="550"/>
      <c r="C990" s="551"/>
      <c r="D990" s="552"/>
      <c r="E990" s="553"/>
      <c r="F990" s="525"/>
      <c r="G990" s="560"/>
    </row>
    <row r="991" spans="1:7">
      <c r="A991" s="549"/>
      <c r="B991" s="550"/>
      <c r="C991" s="551"/>
      <c r="D991" s="552"/>
      <c r="E991" s="553"/>
      <c r="F991" s="525"/>
      <c r="G991" s="560"/>
    </row>
    <row r="992" spans="1:7">
      <c r="A992" s="549"/>
      <c r="B992" s="550"/>
      <c r="C992" s="551"/>
      <c r="D992" s="552"/>
      <c r="E992" s="553"/>
      <c r="F992" s="525"/>
      <c r="G992" s="560"/>
    </row>
    <row r="993" spans="1:7">
      <c r="A993" s="549"/>
      <c r="B993" s="550"/>
      <c r="C993" s="551"/>
      <c r="D993" s="552"/>
      <c r="E993" s="553"/>
      <c r="F993" s="525"/>
      <c r="G993" s="560"/>
    </row>
    <row r="994" spans="1:7">
      <c r="A994" s="549"/>
      <c r="B994" s="550"/>
      <c r="C994" s="551"/>
      <c r="D994" s="552"/>
      <c r="E994" s="553"/>
      <c r="F994" s="525"/>
      <c r="G994" s="560"/>
    </row>
    <row r="995" spans="1:7">
      <c r="A995" s="549"/>
      <c r="B995" s="550"/>
      <c r="C995" s="551"/>
      <c r="D995" s="552"/>
      <c r="E995" s="553"/>
      <c r="F995" s="525"/>
      <c r="G995" s="560"/>
    </row>
    <row r="996" spans="1:7">
      <c r="A996" s="549"/>
      <c r="B996" s="550"/>
      <c r="C996" s="551"/>
      <c r="D996" s="552"/>
      <c r="E996" s="553"/>
      <c r="F996" s="525"/>
      <c r="G996" s="560"/>
    </row>
    <row r="997" spans="1:7">
      <c r="A997" s="549"/>
      <c r="B997" s="550"/>
      <c r="C997" s="551"/>
      <c r="D997" s="552"/>
      <c r="E997" s="553"/>
      <c r="F997" s="525"/>
      <c r="G997" s="560"/>
    </row>
    <row r="998" spans="1:7">
      <c r="A998" s="549"/>
      <c r="B998" s="550"/>
      <c r="C998" s="551"/>
      <c r="D998" s="552"/>
      <c r="E998" s="553"/>
      <c r="F998" s="525"/>
      <c r="G998" s="560"/>
    </row>
    <row r="999" spans="1:7">
      <c r="A999" s="549"/>
      <c r="B999" s="550"/>
      <c r="C999" s="551"/>
      <c r="D999" s="552"/>
      <c r="E999" s="553"/>
      <c r="F999" s="525"/>
      <c r="G999" s="560"/>
    </row>
    <row r="1000" spans="1:7">
      <c r="A1000" s="549"/>
      <c r="B1000" s="550"/>
      <c r="C1000" s="551"/>
      <c r="D1000" s="552"/>
      <c r="E1000" s="553"/>
      <c r="F1000" s="525"/>
      <c r="G1000" s="560"/>
    </row>
    <row r="1001" spans="1:7">
      <c r="A1001" s="549"/>
      <c r="B1001" s="550"/>
      <c r="C1001" s="551"/>
      <c r="D1001" s="552"/>
      <c r="E1001" s="553"/>
      <c r="F1001" s="525"/>
      <c r="G1001" s="560"/>
    </row>
    <row r="1002" spans="1:7">
      <c r="A1002" s="549"/>
      <c r="B1002" s="550"/>
      <c r="C1002" s="551"/>
      <c r="D1002" s="552"/>
      <c r="E1002" s="553"/>
      <c r="F1002" s="525"/>
      <c r="G1002" s="560"/>
    </row>
    <row r="1003" spans="1:7">
      <c r="A1003" s="549"/>
      <c r="B1003" s="550"/>
      <c r="C1003" s="551"/>
      <c r="D1003" s="552"/>
      <c r="E1003" s="553"/>
      <c r="F1003" s="525"/>
      <c r="G1003" s="560"/>
    </row>
    <row r="1004" spans="1:7">
      <c r="A1004" s="549"/>
      <c r="B1004" s="550"/>
      <c r="C1004" s="551"/>
      <c r="D1004" s="552"/>
      <c r="E1004" s="553"/>
      <c r="F1004" s="525"/>
      <c r="G1004" s="560"/>
    </row>
    <row r="1005" spans="1:7">
      <c r="A1005" s="549"/>
      <c r="B1005" s="550"/>
      <c r="C1005" s="551"/>
      <c r="D1005" s="552"/>
      <c r="E1005" s="553"/>
      <c r="F1005" s="525"/>
      <c r="G1005" s="560"/>
    </row>
    <row r="1006" spans="1:7">
      <c r="A1006" s="549"/>
      <c r="B1006" s="550"/>
      <c r="C1006" s="551"/>
      <c r="D1006" s="552"/>
      <c r="E1006" s="553"/>
      <c r="F1006" s="525"/>
      <c r="G1006" s="560"/>
    </row>
    <row r="1007" spans="1:7">
      <c r="A1007" s="549"/>
      <c r="B1007" s="550"/>
      <c r="C1007" s="551"/>
      <c r="D1007" s="552"/>
      <c r="E1007" s="553"/>
      <c r="F1007" s="525"/>
      <c r="G1007" s="560"/>
    </row>
    <row r="1008" spans="1:7">
      <c r="A1008" s="549"/>
      <c r="B1008" s="550"/>
      <c r="C1008" s="551"/>
      <c r="D1008" s="552"/>
      <c r="E1008" s="553"/>
      <c r="F1008" s="525"/>
      <c r="G1008" s="560"/>
    </row>
    <row r="1009" spans="1:7">
      <c r="A1009" s="549"/>
      <c r="B1009" s="550"/>
      <c r="C1009" s="551"/>
      <c r="D1009" s="552"/>
      <c r="E1009" s="553"/>
      <c r="F1009" s="525"/>
      <c r="G1009" s="560"/>
    </row>
    <row r="1010" spans="1:7">
      <c r="A1010" s="549"/>
      <c r="B1010" s="550"/>
      <c r="C1010" s="551"/>
      <c r="D1010" s="552"/>
      <c r="E1010" s="553"/>
      <c r="F1010" s="525"/>
      <c r="G1010" s="560"/>
    </row>
    <row r="1011" spans="1:7">
      <c r="A1011" s="549"/>
      <c r="B1011" s="550"/>
      <c r="C1011" s="551"/>
      <c r="D1011" s="552"/>
      <c r="E1011" s="553"/>
      <c r="F1011" s="525"/>
      <c r="G1011" s="560"/>
    </row>
    <row r="1012" spans="1:7">
      <c r="A1012" s="549"/>
      <c r="B1012" s="550"/>
      <c r="C1012" s="551"/>
      <c r="D1012" s="552"/>
      <c r="E1012" s="553"/>
      <c r="F1012" s="525"/>
      <c r="G1012" s="560"/>
    </row>
    <row r="1013" spans="1:7">
      <c r="A1013" s="549"/>
      <c r="B1013" s="550"/>
      <c r="C1013" s="551"/>
      <c r="D1013" s="552"/>
      <c r="E1013" s="553"/>
      <c r="F1013" s="525"/>
      <c r="G1013" s="560"/>
    </row>
    <row r="1014" spans="1:7">
      <c r="A1014" s="549"/>
      <c r="B1014" s="550"/>
      <c r="C1014" s="551"/>
      <c r="D1014" s="552"/>
      <c r="E1014" s="553"/>
      <c r="F1014" s="525"/>
      <c r="G1014" s="560"/>
    </row>
    <row r="1015" spans="1:7">
      <c r="A1015" s="549"/>
      <c r="B1015" s="550"/>
      <c r="C1015" s="551"/>
      <c r="D1015" s="552"/>
      <c r="E1015" s="553"/>
      <c r="F1015" s="525"/>
      <c r="G1015" s="560"/>
    </row>
    <row r="1016" spans="1:7">
      <c r="A1016" s="549"/>
      <c r="B1016" s="550"/>
      <c r="C1016" s="551"/>
      <c r="D1016" s="552"/>
      <c r="E1016" s="553"/>
      <c r="F1016" s="525"/>
      <c r="G1016" s="560"/>
    </row>
    <row r="1017" spans="1:7">
      <c r="A1017" s="549"/>
      <c r="B1017" s="550"/>
      <c r="C1017" s="551"/>
      <c r="D1017" s="552"/>
      <c r="E1017" s="553"/>
      <c r="F1017" s="525"/>
      <c r="G1017" s="560"/>
    </row>
    <row r="1018" spans="1:7">
      <c r="A1018" s="549"/>
      <c r="B1018" s="550"/>
      <c r="C1018" s="551"/>
      <c r="D1018" s="552"/>
      <c r="E1018" s="553"/>
      <c r="F1018" s="525"/>
      <c r="G1018" s="560"/>
    </row>
    <row r="1019" spans="1:7">
      <c r="A1019" s="549"/>
      <c r="B1019" s="550"/>
      <c r="C1019" s="551"/>
      <c r="D1019" s="552"/>
      <c r="E1019" s="553"/>
      <c r="F1019" s="525"/>
      <c r="G1019" s="560"/>
    </row>
    <row r="1020" spans="1:7">
      <c r="A1020" s="549"/>
      <c r="B1020" s="550"/>
      <c r="C1020" s="551"/>
      <c r="D1020" s="552"/>
      <c r="E1020" s="553"/>
      <c r="F1020" s="525"/>
      <c r="G1020" s="560"/>
    </row>
    <row r="1021" spans="1:7">
      <c r="A1021" s="549"/>
      <c r="B1021" s="550"/>
      <c r="C1021" s="551"/>
      <c r="D1021" s="552"/>
      <c r="E1021" s="553"/>
      <c r="F1021" s="525"/>
      <c r="G1021" s="560"/>
    </row>
    <row r="1022" spans="1:7">
      <c r="A1022" s="549"/>
      <c r="B1022" s="550"/>
      <c r="C1022" s="551"/>
      <c r="D1022" s="552"/>
      <c r="E1022" s="553"/>
      <c r="F1022" s="525"/>
      <c r="G1022" s="560"/>
    </row>
    <row r="1023" spans="1:7">
      <c r="A1023" s="549"/>
      <c r="B1023" s="550"/>
      <c r="C1023" s="551"/>
      <c r="D1023" s="552"/>
      <c r="E1023" s="553"/>
      <c r="F1023" s="525"/>
      <c r="G1023" s="560"/>
    </row>
    <row r="1024" spans="1:7">
      <c r="A1024" s="549"/>
      <c r="B1024" s="550"/>
      <c r="C1024" s="551"/>
      <c r="D1024" s="552"/>
      <c r="E1024" s="553"/>
      <c r="F1024" s="525"/>
      <c r="G1024" s="560"/>
    </row>
    <row r="1025" spans="1:7">
      <c r="A1025" s="549"/>
      <c r="B1025" s="550"/>
      <c r="C1025" s="551"/>
      <c r="D1025" s="552"/>
      <c r="E1025" s="553"/>
      <c r="F1025" s="525"/>
      <c r="G1025" s="560"/>
    </row>
    <row r="1026" spans="1:7">
      <c r="A1026" s="549"/>
      <c r="B1026" s="550"/>
      <c r="C1026" s="551"/>
      <c r="D1026" s="552"/>
      <c r="E1026" s="553"/>
      <c r="F1026" s="525"/>
      <c r="G1026" s="560"/>
    </row>
    <row r="1027" spans="1:7">
      <c r="A1027" s="549"/>
      <c r="B1027" s="550"/>
      <c r="C1027" s="551"/>
      <c r="D1027" s="552"/>
      <c r="E1027" s="553"/>
      <c r="F1027" s="525"/>
      <c r="G1027" s="560"/>
    </row>
    <row r="1028" spans="1:7">
      <c r="A1028" s="549"/>
      <c r="B1028" s="550"/>
      <c r="C1028" s="551"/>
      <c r="D1028" s="552"/>
      <c r="E1028" s="553"/>
      <c r="F1028" s="525"/>
      <c r="G1028" s="560"/>
    </row>
    <row r="1029" spans="1:7">
      <c r="A1029" s="549"/>
      <c r="B1029" s="550"/>
      <c r="C1029" s="551"/>
      <c r="D1029" s="552"/>
      <c r="E1029" s="553"/>
      <c r="F1029" s="525"/>
      <c r="G1029" s="560"/>
    </row>
    <row r="1030" spans="1:7">
      <c r="A1030" s="549"/>
      <c r="B1030" s="550"/>
      <c r="C1030" s="551"/>
      <c r="D1030" s="552"/>
      <c r="E1030" s="553"/>
      <c r="F1030" s="525"/>
      <c r="G1030" s="560"/>
    </row>
    <row r="1031" spans="1:7">
      <c r="A1031" s="549"/>
      <c r="B1031" s="550"/>
      <c r="C1031" s="551"/>
      <c r="D1031" s="552"/>
      <c r="E1031" s="553"/>
      <c r="F1031" s="525"/>
      <c r="G1031" s="560"/>
    </row>
    <row r="1032" spans="1:7">
      <c r="A1032" s="549"/>
      <c r="B1032" s="550"/>
      <c r="C1032" s="551"/>
      <c r="D1032" s="552"/>
      <c r="E1032" s="553"/>
      <c r="F1032" s="525"/>
      <c r="G1032" s="560"/>
    </row>
    <row r="1033" spans="1:7">
      <c r="A1033" s="549"/>
      <c r="B1033" s="550"/>
      <c r="C1033" s="551"/>
      <c r="D1033" s="552"/>
      <c r="E1033" s="553"/>
      <c r="F1033" s="525"/>
      <c r="G1033" s="560"/>
    </row>
    <row r="1034" spans="1:7">
      <c r="A1034" s="549"/>
      <c r="B1034" s="550"/>
      <c r="C1034" s="551"/>
      <c r="D1034" s="552"/>
      <c r="E1034" s="553"/>
      <c r="F1034" s="525"/>
      <c r="G1034" s="560"/>
    </row>
    <row r="1035" spans="1:7">
      <c r="A1035" s="549"/>
      <c r="B1035" s="550"/>
      <c r="C1035" s="551"/>
      <c r="D1035" s="552"/>
      <c r="E1035" s="553"/>
      <c r="F1035" s="525"/>
      <c r="G1035" s="560"/>
    </row>
    <row r="1036" spans="1:7">
      <c r="A1036" s="549"/>
      <c r="B1036" s="550"/>
      <c r="C1036" s="551"/>
      <c r="D1036" s="552"/>
      <c r="E1036" s="553"/>
      <c r="F1036" s="525"/>
      <c r="G1036" s="560"/>
    </row>
    <row r="1037" spans="1:7">
      <c r="A1037" s="549"/>
      <c r="B1037" s="550"/>
      <c r="C1037" s="551"/>
      <c r="D1037" s="552"/>
      <c r="E1037" s="553"/>
      <c r="F1037" s="525"/>
      <c r="G1037" s="560"/>
    </row>
    <row r="1038" spans="1:7">
      <c r="A1038" s="549"/>
      <c r="B1038" s="550"/>
      <c r="C1038" s="551"/>
      <c r="D1038" s="552"/>
      <c r="E1038" s="553"/>
      <c r="F1038" s="525"/>
      <c r="G1038" s="560"/>
    </row>
    <row r="1039" spans="1:7">
      <c r="A1039" s="549"/>
      <c r="B1039" s="550"/>
      <c r="C1039" s="551"/>
      <c r="D1039" s="552"/>
      <c r="E1039" s="553"/>
      <c r="F1039" s="525"/>
      <c r="G1039" s="560"/>
    </row>
    <row r="1040" spans="1:7">
      <c r="A1040" s="549"/>
      <c r="B1040" s="550"/>
      <c r="C1040" s="551"/>
      <c r="D1040" s="552"/>
      <c r="E1040" s="553"/>
      <c r="F1040" s="525"/>
      <c r="G1040" s="560"/>
    </row>
    <row r="1041" spans="1:7">
      <c r="A1041" s="549"/>
      <c r="B1041" s="550"/>
      <c r="C1041" s="551"/>
      <c r="D1041" s="552"/>
      <c r="E1041" s="553"/>
      <c r="F1041" s="525"/>
      <c r="G1041" s="560"/>
    </row>
    <row r="1042" spans="1:7">
      <c r="A1042" s="549"/>
      <c r="B1042" s="550"/>
      <c r="C1042" s="551"/>
      <c r="D1042" s="552"/>
      <c r="E1042" s="553"/>
      <c r="F1042" s="525"/>
      <c r="G1042" s="560"/>
    </row>
    <row r="1043" spans="1:7">
      <c r="A1043" s="549"/>
      <c r="B1043" s="550"/>
      <c r="C1043" s="551"/>
      <c r="D1043" s="552"/>
      <c r="E1043" s="553"/>
      <c r="F1043" s="525"/>
      <c r="G1043" s="560"/>
    </row>
    <row r="1044" spans="1:7">
      <c r="A1044" s="549"/>
      <c r="B1044" s="550"/>
      <c r="C1044" s="551"/>
      <c r="D1044" s="552"/>
      <c r="E1044" s="553"/>
      <c r="F1044" s="525"/>
      <c r="G1044" s="560"/>
    </row>
    <row r="1045" spans="1:7">
      <c r="A1045" s="549"/>
      <c r="B1045" s="550"/>
      <c r="C1045" s="551"/>
      <c r="D1045" s="552"/>
      <c r="E1045" s="553"/>
      <c r="F1045" s="525"/>
      <c r="G1045" s="560"/>
    </row>
    <row r="1046" spans="1:7">
      <c r="A1046" s="549"/>
      <c r="B1046" s="550"/>
      <c r="C1046" s="551"/>
      <c r="D1046" s="552"/>
      <c r="E1046" s="553"/>
      <c r="F1046" s="525"/>
      <c r="G1046" s="560"/>
    </row>
    <row r="1047" spans="1:7">
      <c r="A1047" s="549"/>
      <c r="B1047" s="550"/>
      <c r="C1047" s="551"/>
      <c r="D1047" s="552"/>
      <c r="E1047" s="553"/>
      <c r="F1047" s="525"/>
      <c r="G1047" s="560"/>
    </row>
    <row r="1048" spans="1:7">
      <c r="A1048" s="549"/>
      <c r="B1048" s="550"/>
      <c r="C1048" s="551"/>
      <c r="D1048" s="552"/>
      <c r="E1048" s="553"/>
      <c r="F1048" s="525"/>
      <c r="G1048" s="560"/>
    </row>
    <row r="1049" spans="1:7">
      <c r="A1049" s="549"/>
      <c r="B1049" s="550"/>
      <c r="C1049" s="551"/>
      <c r="D1049" s="552"/>
      <c r="E1049" s="553"/>
      <c r="F1049" s="525"/>
      <c r="G1049" s="560"/>
    </row>
    <row r="1050" spans="1:7">
      <c r="A1050" s="549"/>
      <c r="B1050" s="550"/>
      <c r="C1050" s="551"/>
      <c r="D1050" s="552"/>
      <c r="E1050" s="553"/>
      <c r="F1050" s="525"/>
      <c r="G1050" s="560"/>
    </row>
    <row r="1051" spans="1:7">
      <c r="A1051" s="549"/>
      <c r="B1051" s="550"/>
      <c r="C1051" s="551"/>
      <c r="D1051" s="552"/>
      <c r="E1051" s="553"/>
      <c r="F1051" s="525"/>
      <c r="G1051" s="560"/>
    </row>
    <row r="1052" spans="1:7">
      <c r="A1052" s="549"/>
      <c r="B1052" s="550"/>
      <c r="C1052" s="551"/>
      <c r="D1052" s="552"/>
      <c r="E1052" s="553"/>
      <c r="F1052" s="525"/>
      <c r="G1052" s="560"/>
    </row>
    <row r="1053" spans="1:7">
      <c r="A1053" s="549"/>
      <c r="B1053" s="550"/>
      <c r="C1053" s="551"/>
      <c r="D1053" s="552"/>
      <c r="E1053" s="553"/>
      <c r="F1053" s="525"/>
      <c r="G1053" s="560"/>
    </row>
    <row r="1054" spans="1:7">
      <c r="A1054" s="549"/>
      <c r="B1054" s="550"/>
      <c r="C1054" s="551"/>
      <c r="D1054" s="552"/>
      <c r="E1054" s="553"/>
      <c r="F1054" s="525"/>
      <c r="G1054" s="560"/>
    </row>
    <row r="1055" spans="1:7">
      <c r="A1055" s="549"/>
      <c r="B1055" s="550"/>
      <c r="C1055" s="551"/>
      <c r="D1055" s="552"/>
      <c r="E1055" s="553"/>
      <c r="F1055" s="525"/>
      <c r="G1055" s="560"/>
    </row>
    <row r="1056" spans="1:7">
      <c r="A1056" s="549"/>
      <c r="B1056" s="550"/>
      <c r="C1056" s="551"/>
      <c r="D1056" s="552"/>
      <c r="E1056" s="553"/>
      <c r="F1056" s="525"/>
      <c r="G1056" s="560"/>
    </row>
    <row r="1057" spans="1:7">
      <c r="A1057" s="549"/>
      <c r="B1057" s="550"/>
      <c r="C1057" s="551"/>
      <c r="D1057" s="552"/>
      <c r="E1057" s="553"/>
      <c r="F1057" s="525"/>
      <c r="G1057" s="560"/>
    </row>
    <row r="1058" spans="1:7">
      <c r="A1058" s="549"/>
      <c r="B1058" s="550"/>
      <c r="C1058" s="551"/>
      <c r="D1058" s="552"/>
      <c r="E1058" s="553"/>
      <c r="F1058" s="525"/>
      <c r="G1058" s="560"/>
    </row>
    <row r="1059" spans="1:7">
      <c r="A1059" s="549"/>
      <c r="B1059" s="550"/>
      <c r="C1059" s="551"/>
      <c r="D1059" s="552"/>
      <c r="E1059" s="553"/>
      <c r="F1059" s="525"/>
      <c r="G1059" s="560"/>
    </row>
    <row r="1060" spans="1:7">
      <c r="A1060" s="549"/>
      <c r="B1060" s="550"/>
      <c r="C1060" s="551"/>
      <c r="D1060" s="552"/>
      <c r="E1060" s="553"/>
      <c r="F1060" s="525"/>
      <c r="G1060" s="560"/>
    </row>
    <row r="1061" spans="1:7">
      <c r="A1061" s="549"/>
      <c r="B1061" s="550"/>
      <c r="C1061" s="551"/>
      <c r="D1061" s="552"/>
      <c r="E1061" s="553"/>
      <c r="F1061" s="525"/>
      <c r="G1061" s="560"/>
    </row>
    <row r="1062" spans="1:7">
      <c r="A1062" s="549"/>
      <c r="B1062" s="550"/>
      <c r="C1062" s="551"/>
      <c r="D1062" s="552"/>
      <c r="E1062" s="553"/>
      <c r="F1062" s="525"/>
      <c r="G1062" s="560"/>
    </row>
    <row r="1063" spans="1:7">
      <c r="A1063" s="549"/>
      <c r="B1063" s="550"/>
      <c r="C1063" s="551"/>
      <c r="D1063" s="552"/>
      <c r="E1063" s="553"/>
      <c r="F1063" s="525"/>
      <c r="G1063" s="560"/>
    </row>
    <row r="1064" spans="1:7">
      <c r="A1064" s="549"/>
      <c r="B1064" s="550"/>
      <c r="C1064" s="551"/>
      <c r="D1064" s="552"/>
      <c r="E1064" s="553"/>
      <c r="F1064" s="525"/>
      <c r="G1064" s="560"/>
    </row>
    <row r="1065" spans="1:7">
      <c r="A1065" s="549"/>
      <c r="B1065" s="550"/>
      <c r="C1065" s="551"/>
      <c r="D1065" s="552"/>
      <c r="E1065" s="553"/>
      <c r="F1065" s="525"/>
      <c r="G1065" s="560"/>
    </row>
    <row r="1066" spans="1:7">
      <c r="A1066" s="549"/>
      <c r="B1066" s="550"/>
      <c r="C1066" s="551"/>
      <c r="D1066" s="552"/>
      <c r="E1066" s="553"/>
      <c r="F1066" s="525"/>
      <c r="G1066" s="560"/>
    </row>
    <row r="1067" spans="1:7">
      <c r="A1067" s="549"/>
      <c r="B1067" s="550"/>
      <c r="C1067" s="551"/>
      <c r="D1067" s="552"/>
      <c r="E1067" s="553"/>
      <c r="F1067" s="525"/>
      <c r="G1067" s="560"/>
    </row>
    <row r="1068" spans="1:7">
      <c r="A1068" s="549"/>
      <c r="B1068" s="550"/>
      <c r="C1068" s="551"/>
      <c r="D1068" s="552"/>
      <c r="E1068" s="553"/>
      <c r="F1068" s="525"/>
      <c r="G1068" s="560"/>
    </row>
    <row r="1069" spans="1:7">
      <c r="A1069" s="549"/>
      <c r="B1069" s="550"/>
      <c r="C1069" s="551"/>
      <c r="D1069" s="552"/>
      <c r="E1069" s="553"/>
      <c r="F1069" s="525"/>
      <c r="G1069" s="560"/>
    </row>
    <row r="1070" spans="1:7">
      <c r="A1070" s="549"/>
      <c r="B1070" s="550"/>
      <c r="C1070" s="551"/>
      <c r="D1070" s="552"/>
      <c r="E1070" s="553"/>
      <c r="F1070" s="525"/>
      <c r="G1070" s="560"/>
    </row>
    <row r="1071" spans="1:7">
      <c r="A1071" s="549"/>
      <c r="B1071" s="550"/>
      <c r="C1071" s="551"/>
      <c r="D1071" s="552"/>
      <c r="E1071" s="553"/>
      <c r="F1071" s="525"/>
      <c r="G1071" s="560"/>
    </row>
    <row r="1072" spans="1:7">
      <c r="A1072" s="549"/>
      <c r="B1072" s="550"/>
      <c r="C1072" s="551"/>
      <c r="D1072" s="552"/>
      <c r="E1072" s="553"/>
      <c r="F1072" s="525"/>
      <c r="G1072" s="560"/>
    </row>
    <row r="1073" spans="1:7">
      <c r="A1073" s="549"/>
      <c r="B1073" s="550"/>
      <c r="C1073" s="551"/>
      <c r="D1073" s="552"/>
      <c r="E1073" s="553"/>
      <c r="F1073" s="525"/>
      <c r="G1073" s="560"/>
    </row>
    <row r="1074" spans="1:7">
      <c r="A1074" s="549"/>
      <c r="B1074" s="550"/>
      <c r="C1074" s="551"/>
      <c r="D1074" s="552"/>
      <c r="E1074" s="553"/>
      <c r="F1074" s="525"/>
      <c r="G1074" s="560"/>
    </row>
    <row r="1075" spans="1:7">
      <c r="A1075" s="549"/>
      <c r="B1075" s="550"/>
      <c r="C1075" s="551"/>
      <c r="D1075" s="552"/>
      <c r="E1075" s="553"/>
      <c r="F1075" s="525"/>
      <c r="G1075" s="560"/>
    </row>
    <row r="1076" spans="1:7">
      <c r="A1076" s="549"/>
      <c r="B1076" s="550"/>
      <c r="C1076" s="551"/>
      <c r="D1076" s="552"/>
      <c r="E1076" s="553"/>
      <c r="F1076" s="525"/>
      <c r="G1076" s="560"/>
    </row>
    <row r="1077" spans="1:7">
      <c r="A1077" s="549"/>
      <c r="B1077" s="550"/>
      <c r="C1077" s="551"/>
      <c r="D1077" s="552"/>
      <c r="E1077" s="553"/>
      <c r="F1077" s="525"/>
      <c r="G1077" s="560"/>
    </row>
    <row r="1078" spans="1:7">
      <c r="A1078" s="549"/>
      <c r="B1078" s="550"/>
      <c r="C1078" s="551"/>
      <c r="D1078" s="552"/>
      <c r="E1078" s="553"/>
      <c r="F1078" s="525"/>
      <c r="G1078" s="560"/>
    </row>
    <row r="1079" spans="1:7">
      <c r="A1079" s="549"/>
      <c r="B1079" s="550"/>
      <c r="C1079" s="551"/>
      <c r="D1079" s="552"/>
      <c r="E1079" s="553"/>
      <c r="F1079" s="525"/>
      <c r="G1079" s="560"/>
    </row>
    <row r="1080" spans="1:7">
      <c r="A1080" s="549"/>
      <c r="B1080" s="550"/>
      <c r="C1080" s="551"/>
      <c r="D1080" s="552"/>
      <c r="E1080" s="553"/>
      <c r="F1080" s="525"/>
      <c r="G1080" s="560"/>
    </row>
    <row r="1081" spans="1:7">
      <c r="A1081" s="549"/>
      <c r="B1081" s="550"/>
      <c r="C1081" s="551"/>
      <c r="D1081" s="552"/>
      <c r="E1081" s="553"/>
      <c r="F1081" s="525"/>
      <c r="G1081" s="560"/>
    </row>
    <row r="1082" spans="1:7">
      <c r="A1082" s="549"/>
      <c r="B1082" s="550"/>
      <c r="C1082" s="551"/>
      <c r="D1082" s="552"/>
      <c r="E1082" s="553"/>
      <c r="F1082" s="525"/>
      <c r="G1082" s="560"/>
    </row>
    <row r="1083" spans="1:7">
      <c r="A1083" s="549"/>
      <c r="B1083" s="550"/>
      <c r="C1083" s="551"/>
      <c r="D1083" s="552"/>
      <c r="E1083" s="553"/>
      <c r="F1083" s="525"/>
      <c r="G1083" s="560"/>
    </row>
    <row r="1084" spans="1:7">
      <c r="A1084" s="549"/>
      <c r="B1084" s="550"/>
      <c r="C1084" s="551"/>
      <c r="D1084" s="552"/>
      <c r="E1084" s="553"/>
      <c r="F1084" s="525"/>
      <c r="G1084" s="560"/>
    </row>
    <row r="1085" spans="1:7">
      <c r="A1085" s="549"/>
      <c r="B1085" s="550"/>
      <c r="C1085" s="551"/>
      <c r="D1085" s="552"/>
      <c r="E1085" s="553"/>
      <c r="F1085" s="525"/>
      <c r="G1085" s="560"/>
    </row>
    <row r="1086" spans="1:7">
      <c r="A1086" s="549"/>
      <c r="B1086" s="550"/>
      <c r="C1086" s="551"/>
      <c r="D1086" s="552"/>
      <c r="E1086" s="553"/>
      <c r="F1086" s="525"/>
      <c r="G1086" s="560"/>
    </row>
    <row r="1087" spans="1:7">
      <c r="A1087" s="549"/>
      <c r="B1087" s="550"/>
      <c r="C1087" s="551"/>
      <c r="D1087" s="552"/>
      <c r="E1087" s="553"/>
      <c r="F1087" s="525"/>
      <c r="G1087" s="560"/>
    </row>
    <row r="1088" spans="1:7">
      <c r="A1088" s="549"/>
      <c r="B1088" s="550"/>
      <c r="C1088" s="551"/>
      <c r="D1088" s="552"/>
      <c r="E1088" s="553"/>
      <c r="F1088" s="525"/>
      <c r="G1088" s="560"/>
    </row>
    <row r="1089" spans="1:7">
      <c r="A1089" s="549"/>
      <c r="B1089" s="550"/>
      <c r="C1089" s="551"/>
      <c r="D1089" s="552"/>
      <c r="E1089" s="553"/>
      <c r="F1089" s="525"/>
      <c r="G1089" s="560"/>
    </row>
    <row r="1090" spans="1:7">
      <c r="A1090" s="549"/>
      <c r="B1090" s="550"/>
      <c r="C1090" s="551"/>
      <c r="D1090" s="552"/>
      <c r="E1090" s="553"/>
      <c r="F1090" s="525"/>
      <c r="G1090" s="560"/>
    </row>
    <row r="1091" spans="1:7">
      <c r="A1091" s="549"/>
      <c r="B1091" s="550"/>
      <c r="C1091" s="551"/>
      <c r="D1091" s="552"/>
      <c r="E1091" s="553"/>
      <c r="F1091" s="525"/>
      <c r="G1091" s="560"/>
    </row>
    <row r="1092" spans="1:7">
      <c r="A1092" s="549"/>
      <c r="B1092" s="550"/>
      <c r="C1092" s="551"/>
      <c r="D1092" s="552"/>
      <c r="E1092" s="553"/>
      <c r="F1092" s="525"/>
      <c r="G1092" s="560"/>
    </row>
    <row r="1093" spans="1:7">
      <c r="A1093" s="549"/>
      <c r="B1093" s="550"/>
      <c r="C1093" s="551"/>
      <c r="D1093" s="552"/>
      <c r="E1093" s="553"/>
      <c r="F1093" s="525"/>
      <c r="G1093" s="560"/>
    </row>
    <row r="1094" spans="1:7">
      <c r="A1094" s="549"/>
      <c r="B1094" s="550"/>
      <c r="C1094" s="551"/>
      <c r="D1094" s="552"/>
      <c r="E1094" s="553"/>
      <c r="F1094" s="525"/>
      <c r="G1094" s="560"/>
    </row>
    <row r="1095" spans="1:7">
      <c r="A1095" s="549"/>
      <c r="B1095" s="550"/>
      <c r="C1095" s="551"/>
      <c r="D1095" s="552"/>
      <c r="E1095" s="553"/>
      <c r="F1095" s="525"/>
      <c r="G1095" s="560"/>
    </row>
    <row r="1096" spans="1:7">
      <c r="A1096" s="549"/>
      <c r="B1096" s="550"/>
      <c r="C1096" s="551"/>
      <c r="D1096" s="552"/>
      <c r="E1096" s="553"/>
      <c r="F1096" s="525"/>
      <c r="G1096" s="560"/>
    </row>
    <row r="1097" spans="1:7">
      <c r="A1097" s="549"/>
      <c r="B1097" s="550"/>
      <c r="C1097" s="551"/>
      <c r="D1097" s="552"/>
      <c r="E1097" s="553"/>
      <c r="F1097" s="525"/>
      <c r="G1097" s="560"/>
    </row>
    <row r="1098" spans="1:7">
      <c r="A1098" s="549"/>
      <c r="B1098" s="550"/>
      <c r="C1098" s="551"/>
      <c r="D1098" s="552"/>
      <c r="E1098" s="553"/>
      <c r="F1098" s="525"/>
      <c r="G1098" s="560"/>
    </row>
    <row r="1099" spans="1:7">
      <c r="A1099" s="549"/>
      <c r="B1099" s="550"/>
      <c r="C1099" s="551"/>
      <c r="D1099" s="552"/>
      <c r="E1099" s="553"/>
      <c r="F1099" s="525"/>
      <c r="G1099" s="560"/>
    </row>
    <row r="1100" spans="1:7">
      <c r="A1100" s="549"/>
      <c r="B1100" s="550"/>
      <c r="C1100" s="551"/>
      <c r="D1100" s="552"/>
      <c r="E1100" s="553"/>
      <c r="F1100" s="525"/>
      <c r="G1100" s="560"/>
    </row>
    <row r="1101" spans="1:7">
      <c r="A1101" s="549"/>
      <c r="B1101" s="550"/>
      <c r="C1101" s="551"/>
      <c r="D1101" s="552"/>
      <c r="E1101" s="553"/>
      <c r="F1101" s="525"/>
      <c r="G1101" s="560"/>
    </row>
    <row r="1102" spans="1:7">
      <c r="A1102" s="549"/>
      <c r="B1102" s="550"/>
      <c r="C1102" s="551"/>
      <c r="D1102" s="552"/>
      <c r="E1102" s="553"/>
      <c r="F1102" s="525"/>
      <c r="G1102" s="560"/>
    </row>
    <row r="1103" spans="1:7">
      <c r="A1103" s="549"/>
      <c r="B1103" s="550"/>
      <c r="C1103" s="551"/>
      <c r="D1103" s="552"/>
      <c r="E1103" s="553"/>
      <c r="F1103" s="525"/>
      <c r="G1103" s="560"/>
    </row>
    <row r="1104" spans="1:7">
      <c r="A1104" s="549"/>
      <c r="B1104" s="550"/>
      <c r="C1104" s="551"/>
      <c r="D1104" s="552"/>
      <c r="E1104" s="553"/>
      <c r="F1104" s="525"/>
      <c r="G1104" s="560"/>
    </row>
    <row r="1105" spans="1:7">
      <c r="A1105" s="549"/>
      <c r="B1105" s="550"/>
      <c r="C1105" s="551"/>
      <c r="D1105" s="552"/>
      <c r="E1105" s="553"/>
      <c r="F1105" s="525"/>
      <c r="G1105" s="560"/>
    </row>
    <row r="1106" spans="1:7">
      <c r="A1106" s="549"/>
      <c r="B1106" s="550"/>
      <c r="C1106" s="551"/>
      <c r="D1106" s="552"/>
      <c r="E1106" s="553"/>
      <c r="F1106" s="525"/>
      <c r="G1106" s="560"/>
    </row>
    <row r="1107" spans="1:7">
      <c r="A1107" s="549"/>
      <c r="B1107" s="550"/>
      <c r="C1107" s="551"/>
      <c r="D1107" s="552"/>
      <c r="E1107" s="553"/>
      <c r="F1107" s="525"/>
      <c r="G1107" s="560"/>
    </row>
    <row r="1108" spans="1:7">
      <c r="A1108" s="549"/>
      <c r="B1108" s="550"/>
      <c r="C1108" s="551"/>
      <c r="D1108" s="552"/>
      <c r="E1108" s="553"/>
      <c r="F1108" s="525"/>
      <c r="G1108" s="560"/>
    </row>
    <row r="1109" spans="1:7">
      <c r="A1109" s="549"/>
      <c r="B1109" s="550"/>
      <c r="C1109" s="551"/>
      <c r="D1109" s="552"/>
      <c r="E1109" s="553"/>
      <c r="F1109" s="525"/>
      <c r="G1109" s="560"/>
    </row>
    <row r="1110" spans="1:7">
      <c r="A1110" s="549"/>
      <c r="B1110" s="550"/>
      <c r="C1110" s="551"/>
      <c r="D1110" s="552"/>
      <c r="E1110" s="553"/>
      <c r="F1110" s="525"/>
      <c r="G1110" s="560"/>
    </row>
    <row r="1111" spans="1:7">
      <c r="A1111" s="549"/>
      <c r="B1111" s="550"/>
      <c r="C1111" s="551"/>
      <c r="D1111" s="552"/>
      <c r="E1111" s="553"/>
      <c r="F1111" s="525"/>
      <c r="G1111" s="560"/>
    </row>
    <row r="1112" spans="1:7">
      <c r="A1112" s="549"/>
      <c r="B1112" s="550"/>
      <c r="C1112" s="551"/>
      <c r="D1112" s="552"/>
      <c r="E1112" s="553"/>
      <c r="F1112" s="525"/>
      <c r="G1112" s="560"/>
    </row>
    <row r="1113" spans="1:7">
      <c r="A1113" s="549"/>
      <c r="B1113" s="550"/>
      <c r="C1113" s="551"/>
      <c r="D1113" s="552"/>
      <c r="E1113" s="553"/>
      <c r="F1113" s="525"/>
      <c r="G1113" s="560"/>
    </row>
    <row r="1114" spans="1:7">
      <c r="A1114" s="549"/>
      <c r="B1114" s="550"/>
      <c r="C1114" s="551"/>
      <c r="D1114" s="552"/>
      <c r="E1114" s="553"/>
      <c r="F1114" s="525"/>
      <c r="G1114" s="560"/>
    </row>
    <row r="1115" spans="1:7">
      <c r="A1115" s="549"/>
      <c r="B1115" s="550"/>
      <c r="C1115" s="551"/>
      <c r="D1115" s="552"/>
      <c r="E1115" s="553"/>
      <c r="F1115" s="525"/>
      <c r="G1115" s="560"/>
    </row>
    <row r="1116" spans="1:7">
      <c r="A1116" s="549"/>
      <c r="B1116" s="550"/>
      <c r="C1116" s="551"/>
      <c r="D1116" s="552"/>
      <c r="E1116" s="553"/>
      <c r="F1116" s="525"/>
      <c r="G1116" s="560"/>
    </row>
    <row r="1117" spans="1:7">
      <c r="A1117" s="549"/>
      <c r="B1117" s="550"/>
      <c r="C1117" s="551"/>
      <c r="D1117" s="552"/>
      <c r="E1117" s="553"/>
      <c r="F1117" s="525"/>
      <c r="G1117" s="560"/>
    </row>
    <row r="1118" spans="1:7">
      <c r="A1118" s="549"/>
      <c r="B1118" s="550"/>
      <c r="C1118" s="551"/>
      <c r="D1118" s="552"/>
      <c r="E1118" s="553"/>
      <c r="F1118" s="525"/>
      <c r="G1118" s="560"/>
    </row>
    <row r="1119" spans="1:7">
      <c r="A1119" s="549"/>
      <c r="B1119" s="550"/>
      <c r="C1119" s="551"/>
      <c r="D1119" s="552"/>
      <c r="E1119" s="553"/>
      <c r="F1119" s="525"/>
      <c r="G1119" s="560"/>
    </row>
    <row r="1120" spans="1:7">
      <c r="A1120" s="549"/>
      <c r="B1120" s="550"/>
      <c r="C1120" s="551"/>
      <c r="D1120" s="552"/>
      <c r="E1120" s="553"/>
      <c r="F1120" s="525"/>
      <c r="G1120" s="560"/>
    </row>
    <row r="1121" spans="1:7">
      <c r="A1121" s="549"/>
      <c r="B1121" s="550"/>
      <c r="C1121" s="551"/>
      <c r="D1121" s="552"/>
      <c r="E1121" s="553"/>
      <c r="F1121" s="525"/>
      <c r="G1121" s="560"/>
    </row>
    <row r="1122" spans="1:7">
      <c r="A1122" s="549"/>
      <c r="B1122" s="550"/>
      <c r="C1122" s="551"/>
      <c r="D1122" s="552"/>
      <c r="E1122" s="553"/>
      <c r="F1122" s="525"/>
      <c r="G1122" s="560"/>
    </row>
    <row r="1123" spans="1:7">
      <c r="A1123" s="549"/>
      <c r="B1123" s="550"/>
      <c r="C1123" s="551"/>
      <c r="D1123" s="552"/>
      <c r="E1123" s="553"/>
      <c r="F1123" s="525"/>
      <c r="G1123" s="560"/>
    </row>
    <row r="1124" spans="1:7">
      <c r="A1124" s="549"/>
      <c r="B1124" s="550"/>
      <c r="C1124" s="551"/>
      <c r="D1124" s="552"/>
      <c r="E1124" s="553"/>
      <c r="F1124" s="525"/>
      <c r="G1124" s="560"/>
    </row>
    <row r="1125" spans="1:7">
      <c r="A1125" s="549"/>
      <c r="B1125" s="550"/>
      <c r="C1125" s="551"/>
      <c r="D1125" s="552"/>
      <c r="E1125" s="553"/>
      <c r="F1125" s="525"/>
      <c r="G1125" s="560"/>
    </row>
    <row r="1126" spans="1:7">
      <c r="A1126" s="549"/>
      <c r="B1126" s="550"/>
      <c r="C1126" s="551"/>
      <c r="D1126" s="552"/>
      <c r="E1126" s="553"/>
      <c r="F1126" s="525"/>
      <c r="G1126" s="560"/>
    </row>
    <row r="1127" spans="1:7">
      <c r="A1127" s="549"/>
      <c r="B1127" s="550"/>
      <c r="C1127" s="551"/>
      <c r="D1127" s="552"/>
      <c r="E1127" s="553"/>
      <c r="F1127" s="525"/>
      <c r="G1127" s="560"/>
    </row>
    <row r="1128" spans="1:7">
      <c r="A1128" s="549"/>
      <c r="B1128" s="550"/>
      <c r="C1128" s="551"/>
      <c r="D1128" s="552"/>
      <c r="E1128" s="553"/>
      <c r="F1128" s="525"/>
      <c r="G1128" s="560"/>
    </row>
    <row r="1129" spans="1:7">
      <c r="A1129" s="549"/>
      <c r="B1129" s="550"/>
      <c r="C1129" s="551"/>
      <c r="D1129" s="552"/>
      <c r="E1129" s="553"/>
      <c r="F1129" s="525"/>
      <c r="G1129" s="560"/>
    </row>
    <row r="1130" spans="1:7">
      <c r="A1130" s="549"/>
      <c r="B1130" s="550"/>
      <c r="C1130" s="551"/>
      <c r="D1130" s="552"/>
      <c r="E1130" s="553"/>
      <c r="F1130" s="525"/>
      <c r="G1130" s="560"/>
    </row>
    <row r="1131" spans="1:7">
      <c r="A1131" s="549"/>
      <c r="B1131" s="550"/>
      <c r="C1131" s="551"/>
      <c r="D1131" s="552"/>
      <c r="E1131" s="553"/>
      <c r="F1131" s="525"/>
      <c r="G1131" s="560"/>
    </row>
    <row r="1132" spans="1:7">
      <c r="A1132" s="549"/>
      <c r="B1132" s="550"/>
      <c r="C1132" s="551"/>
      <c r="D1132" s="552"/>
      <c r="E1132" s="553"/>
      <c r="F1132" s="525"/>
      <c r="G1132" s="560"/>
    </row>
    <row r="1133" spans="1:7">
      <c r="A1133" s="549"/>
      <c r="B1133" s="550"/>
      <c r="C1133" s="551"/>
      <c r="D1133" s="552"/>
      <c r="E1133" s="553"/>
      <c r="F1133" s="525"/>
      <c r="G1133" s="560"/>
    </row>
    <row r="1134" spans="1:7">
      <c r="A1134" s="549"/>
      <c r="B1134" s="550"/>
      <c r="C1134" s="551"/>
      <c r="D1134" s="552"/>
      <c r="E1134" s="553"/>
      <c r="F1134" s="525"/>
      <c r="G1134" s="560"/>
    </row>
    <row r="1135" spans="1:7">
      <c r="A1135" s="549"/>
      <c r="B1135" s="550"/>
      <c r="C1135" s="551"/>
      <c r="D1135" s="552"/>
      <c r="E1135" s="553"/>
      <c r="F1135" s="525"/>
      <c r="G1135" s="560"/>
    </row>
    <row r="1136" spans="1:7">
      <c r="A1136" s="549"/>
      <c r="B1136" s="550"/>
      <c r="C1136" s="551"/>
      <c r="D1136" s="552"/>
      <c r="E1136" s="553"/>
      <c r="F1136" s="525"/>
      <c r="G1136" s="560"/>
    </row>
    <row r="1137" spans="1:7">
      <c r="A1137" s="549"/>
      <c r="B1137" s="550"/>
      <c r="C1137" s="551"/>
      <c r="D1137" s="552"/>
      <c r="E1137" s="553"/>
      <c r="F1137" s="525"/>
      <c r="G1137" s="560"/>
    </row>
    <row r="1138" spans="1:7">
      <c r="A1138" s="549"/>
      <c r="B1138" s="550"/>
      <c r="C1138" s="551"/>
      <c r="D1138" s="552"/>
      <c r="E1138" s="553"/>
      <c r="F1138" s="525"/>
      <c r="G1138" s="560"/>
    </row>
    <row r="1139" spans="1:7">
      <c r="A1139" s="549"/>
      <c r="B1139" s="550"/>
      <c r="C1139" s="551"/>
      <c r="D1139" s="552"/>
      <c r="E1139" s="553"/>
      <c r="F1139" s="525"/>
      <c r="G1139" s="560"/>
    </row>
    <row r="1140" spans="1:7">
      <c r="A1140" s="549"/>
      <c r="B1140" s="550"/>
      <c r="C1140" s="551"/>
      <c r="D1140" s="552"/>
      <c r="E1140" s="553"/>
      <c r="F1140" s="525"/>
      <c r="G1140" s="560"/>
    </row>
    <row r="1141" spans="1:7">
      <c r="A1141" s="549"/>
      <c r="B1141" s="550"/>
      <c r="C1141" s="551"/>
      <c r="D1141" s="552"/>
      <c r="E1141" s="553"/>
      <c r="F1141" s="525"/>
      <c r="G1141" s="560"/>
    </row>
    <row r="1142" spans="1:7">
      <c r="A1142" s="549"/>
      <c r="B1142" s="550"/>
      <c r="C1142" s="551"/>
      <c r="D1142" s="552"/>
      <c r="E1142" s="553"/>
      <c r="F1142" s="525"/>
      <c r="G1142" s="560"/>
    </row>
    <row r="1143" spans="1:7">
      <c r="A1143" s="549"/>
      <c r="B1143" s="550"/>
      <c r="C1143" s="551"/>
      <c r="D1143" s="552"/>
      <c r="E1143" s="553"/>
      <c r="F1143" s="525"/>
      <c r="G1143" s="560"/>
    </row>
    <row r="1144" spans="1:7">
      <c r="A1144" s="549"/>
      <c r="B1144" s="550"/>
      <c r="C1144" s="551"/>
      <c r="D1144" s="552"/>
      <c r="E1144" s="553"/>
      <c r="F1144" s="525"/>
      <c r="G1144" s="560"/>
    </row>
    <row r="1145" spans="1:7">
      <c r="A1145" s="549"/>
      <c r="B1145" s="550"/>
      <c r="C1145" s="551"/>
      <c r="D1145" s="552"/>
      <c r="E1145" s="553"/>
      <c r="F1145" s="525"/>
      <c r="G1145" s="560"/>
    </row>
    <row r="1146" spans="1:7">
      <c r="A1146" s="549"/>
      <c r="B1146" s="550"/>
      <c r="C1146" s="551"/>
      <c r="D1146" s="552"/>
      <c r="E1146" s="553"/>
      <c r="F1146" s="525"/>
      <c r="G1146" s="560"/>
    </row>
    <row r="1147" spans="1:7">
      <c r="A1147" s="549"/>
      <c r="B1147" s="550"/>
      <c r="C1147" s="551"/>
      <c r="D1147" s="552"/>
      <c r="E1147" s="553"/>
      <c r="F1147" s="525"/>
      <c r="G1147" s="560"/>
    </row>
    <row r="1148" spans="1:7">
      <c r="A1148" s="549"/>
      <c r="B1148" s="550"/>
      <c r="C1148" s="551"/>
      <c r="D1148" s="552"/>
      <c r="E1148" s="553"/>
      <c r="F1148" s="525"/>
      <c r="G1148" s="560"/>
    </row>
    <row r="1149" spans="1:7">
      <c r="A1149" s="549"/>
      <c r="B1149" s="550"/>
      <c r="C1149" s="551"/>
      <c r="D1149" s="552"/>
      <c r="E1149" s="553"/>
      <c r="F1149" s="525"/>
      <c r="G1149" s="560"/>
    </row>
    <row r="1150" spans="1:7">
      <c r="A1150" s="549"/>
      <c r="B1150" s="550"/>
      <c r="C1150" s="551"/>
      <c r="D1150" s="552"/>
      <c r="E1150" s="553"/>
      <c r="F1150" s="525"/>
      <c r="G1150" s="560"/>
    </row>
    <row r="1151" spans="1:7">
      <c r="A1151" s="549"/>
      <c r="B1151" s="550"/>
      <c r="C1151" s="551"/>
      <c r="D1151" s="552"/>
      <c r="E1151" s="553"/>
      <c r="F1151" s="525"/>
      <c r="G1151" s="560"/>
    </row>
    <row r="1152" spans="1:7">
      <c r="A1152" s="549"/>
      <c r="B1152" s="550"/>
      <c r="C1152" s="551"/>
      <c r="D1152" s="552"/>
      <c r="E1152" s="553"/>
      <c r="F1152" s="525"/>
      <c r="G1152" s="560"/>
    </row>
    <row r="1153" spans="1:7">
      <c r="A1153" s="549"/>
      <c r="B1153" s="550"/>
      <c r="C1153" s="551"/>
      <c r="D1153" s="552"/>
      <c r="E1153" s="553"/>
      <c r="F1153" s="525"/>
      <c r="G1153" s="560"/>
    </row>
    <row r="1154" spans="1:7">
      <c r="A1154" s="549"/>
      <c r="B1154" s="550"/>
      <c r="C1154" s="551"/>
      <c r="D1154" s="552"/>
      <c r="E1154" s="553"/>
      <c r="F1154" s="525"/>
      <c r="G1154" s="560"/>
    </row>
    <row r="1155" spans="1:7">
      <c r="A1155" s="549"/>
      <c r="B1155" s="550"/>
      <c r="C1155" s="551"/>
      <c r="D1155" s="552"/>
      <c r="E1155" s="553"/>
      <c r="F1155" s="525"/>
      <c r="G1155" s="560"/>
    </row>
    <row r="1156" spans="1:7">
      <c r="A1156" s="549"/>
      <c r="B1156" s="550"/>
      <c r="C1156" s="551"/>
      <c r="D1156" s="552"/>
      <c r="E1156" s="553"/>
      <c r="F1156" s="525"/>
      <c r="G1156" s="560"/>
    </row>
    <row r="1157" spans="1:7">
      <c r="A1157" s="549"/>
      <c r="B1157" s="550"/>
      <c r="C1157" s="551"/>
      <c r="D1157" s="552"/>
      <c r="E1157" s="553"/>
      <c r="F1157" s="525"/>
      <c r="G1157" s="560"/>
    </row>
    <row r="1158" spans="1:7">
      <c r="A1158" s="549"/>
      <c r="B1158" s="550"/>
      <c r="C1158" s="551"/>
      <c r="D1158" s="552"/>
      <c r="E1158" s="553"/>
      <c r="F1158" s="525"/>
      <c r="G1158" s="560"/>
    </row>
    <row r="1159" spans="1:7">
      <c r="A1159" s="549"/>
      <c r="B1159" s="550"/>
      <c r="C1159" s="551"/>
      <c r="D1159" s="552"/>
      <c r="E1159" s="553"/>
      <c r="F1159" s="525"/>
      <c r="G1159" s="560"/>
    </row>
    <row r="1160" spans="1:7">
      <c r="A1160" s="549"/>
      <c r="B1160" s="550"/>
      <c r="C1160" s="551"/>
      <c r="D1160" s="552"/>
      <c r="E1160" s="553"/>
      <c r="F1160" s="525"/>
      <c r="G1160" s="560"/>
    </row>
    <row r="1161" spans="1:7">
      <c r="A1161" s="549"/>
      <c r="B1161" s="550"/>
      <c r="C1161" s="551"/>
      <c r="D1161" s="552"/>
      <c r="E1161" s="553"/>
      <c r="F1161" s="525"/>
      <c r="G1161" s="560"/>
    </row>
    <row r="1162" spans="1:7">
      <c r="A1162" s="549"/>
      <c r="B1162" s="550"/>
      <c r="C1162" s="551"/>
      <c r="D1162" s="552"/>
      <c r="E1162" s="553"/>
      <c r="F1162" s="525"/>
      <c r="G1162" s="560"/>
    </row>
    <row r="1163" spans="1:7">
      <c r="A1163" s="549"/>
      <c r="B1163" s="550"/>
      <c r="C1163" s="551"/>
      <c r="D1163" s="552"/>
      <c r="E1163" s="553"/>
      <c r="F1163" s="525"/>
      <c r="G1163" s="560"/>
    </row>
    <row r="1164" spans="1:7">
      <c r="A1164" s="549"/>
      <c r="B1164" s="550"/>
      <c r="C1164" s="551"/>
      <c r="D1164" s="552"/>
      <c r="E1164" s="553"/>
      <c r="F1164" s="525"/>
      <c r="G1164" s="560"/>
    </row>
    <row r="1165" spans="1:7">
      <c r="A1165" s="549"/>
      <c r="B1165" s="550"/>
      <c r="C1165" s="551"/>
      <c r="D1165" s="552"/>
      <c r="E1165" s="553"/>
      <c r="F1165" s="525"/>
      <c r="G1165" s="560"/>
    </row>
    <row r="1166" spans="1:7">
      <c r="A1166" s="549"/>
      <c r="B1166" s="550"/>
      <c r="C1166" s="551"/>
      <c r="D1166" s="552"/>
      <c r="E1166" s="553"/>
      <c r="F1166" s="525"/>
      <c r="G1166" s="560"/>
    </row>
    <row r="1167" spans="1:7">
      <c r="A1167" s="549"/>
      <c r="B1167" s="550"/>
      <c r="C1167" s="551"/>
      <c r="D1167" s="552"/>
      <c r="E1167" s="553"/>
      <c r="F1167" s="525"/>
      <c r="G1167" s="560"/>
    </row>
    <row r="1168" spans="1:7">
      <c r="A1168" s="549"/>
      <c r="B1168" s="550"/>
      <c r="C1168" s="551"/>
      <c r="D1168" s="552"/>
      <c r="E1168" s="553"/>
      <c r="F1168" s="525"/>
      <c r="G1168" s="560"/>
    </row>
    <row r="1169" spans="1:7">
      <c r="A1169" s="549"/>
      <c r="B1169" s="550"/>
      <c r="C1169" s="551"/>
      <c r="D1169" s="552"/>
      <c r="E1169" s="553"/>
      <c r="F1169" s="525"/>
      <c r="G1169" s="560"/>
    </row>
    <row r="1170" spans="1:7">
      <c r="A1170" s="549"/>
      <c r="B1170" s="550"/>
      <c r="C1170" s="551"/>
      <c r="D1170" s="552"/>
      <c r="E1170" s="553"/>
      <c r="F1170" s="525"/>
      <c r="G1170" s="560"/>
    </row>
    <row r="1171" spans="1:7">
      <c r="A1171" s="549"/>
      <c r="B1171" s="550"/>
      <c r="C1171" s="551"/>
      <c r="D1171" s="552"/>
      <c r="E1171" s="553"/>
      <c r="F1171" s="525"/>
      <c r="G1171" s="560"/>
    </row>
    <row r="1172" spans="1:7">
      <c r="A1172" s="549"/>
      <c r="B1172" s="550"/>
      <c r="C1172" s="551"/>
      <c r="D1172" s="552"/>
      <c r="E1172" s="553"/>
      <c r="F1172" s="525"/>
      <c r="G1172" s="560"/>
    </row>
    <row r="1173" spans="1:7">
      <c r="A1173" s="549"/>
      <c r="B1173" s="550"/>
      <c r="C1173" s="551"/>
      <c r="D1173" s="552"/>
      <c r="E1173" s="553"/>
      <c r="F1173" s="525"/>
      <c r="G1173" s="560"/>
    </row>
    <row r="1174" spans="1:7">
      <c r="A1174" s="549"/>
      <c r="B1174" s="550"/>
      <c r="C1174" s="551"/>
      <c r="D1174" s="552"/>
      <c r="E1174" s="553"/>
      <c r="F1174" s="525"/>
      <c r="G1174" s="560"/>
    </row>
    <row r="1175" spans="1:7">
      <c r="A1175" s="549"/>
      <c r="B1175" s="550"/>
      <c r="C1175" s="551"/>
      <c r="D1175" s="552"/>
      <c r="E1175" s="553"/>
      <c r="F1175" s="525"/>
      <c r="G1175" s="560"/>
    </row>
    <row r="1176" spans="1:7">
      <c r="A1176" s="549"/>
      <c r="B1176" s="550"/>
      <c r="C1176" s="551"/>
      <c r="D1176" s="552"/>
      <c r="E1176" s="553"/>
      <c r="F1176" s="525"/>
      <c r="G1176" s="560"/>
    </row>
    <row r="1177" spans="1:7">
      <c r="A1177" s="549"/>
      <c r="B1177" s="550"/>
      <c r="C1177" s="551"/>
      <c r="D1177" s="552"/>
      <c r="E1177" s="553"/>
      <c r="F1177" s="525"/>
      <c r="G1177" s="560"/>
    </row>
    <row r="1178" spans="1:7">
      <c r="A1178" s="549"/>
      <c r="B1178" s="550"/>
      <c r="C1178" s="551"/>
      <c r="D1178" s="552"/>
      <c r="E1178" s="553"/>
      <c r="F1178" s="525"/>
      <c r="G1178" s="560"/>
    </row>
    <row r="1179" spans="1:7">
      <c r="A1179" s="549"/>
      <c r="B1179" s="550"/>
      <c r="C1179" s="551"/>
      <c r="D1179" s="552"/>
      <c r="E1179" s="553"/>
      <c r="F1179" s="525"/>
      <c r="G1179" s="560"/>
    </row>
    <row r="1180" spans="1:7">
      <c r="A1180" s="549"/>
      <c r="B1180" s="550"/>
      <c r="C1180" s="551"/>
      <c r="D1180" s="552"/>
      <c r="E1180" s="553"/>
      <c r="F1180" s="525"/>
      <c r="G1180" s="560"/>
    </row>
    <row r="1181" spans="1:7">
      <c r="A1181" s="549"/>
      <c r="B1181" s="550"/>
      <c r="C1181" s="551"/>
      <c r="D1181" s="552"/>
      <c r="E1181" s="553"/>
      <c r="F1181" s="525"/>
      <c r="G1181" s="560"/>
    </row>
    <row r="1182" spans="1:7">
      <c r="A1182" s="549"/>
      <c r="B1182" s="550"/>
      <c r="C1182" s="551"/>
      <c r="D1182" s="552"/>
      <c r="E1182" s="553"/>
      <c r="F1182" s="525"/>
      <c r="G1182" s="560"/>
    </row>
    <row r="1183" spans="1:7">
      <c r="A1183" s="549"/>
      <c r="B1183" s="550"/>
      <c r="C1183" s="551"/>
      <c r="D1183" s="552"/>
      <c r="E1183" s="553"/>
      <c r="F1183" s="525"/>
      <c r="G1183" s="560"/>
    </row>
    <row r="1184" spans="1:7">
      <c r="A1184" s="549"/>
      <c r="B1184" s="550"/>
      <c r="C1184" s="551"/>
      <c r="D1184" s="552"/>
      <c r="E1184" s="553"/>
      <c r="F1184" s="525"/>
      <c r="G1184" s="560"/>
    </row>
    <row r="1185" spans="1:7">
      <c r="A1185" s="549"/>
      <c r="B1185" s="550"/>
      <c r="C1185" s="551"/>
      <c r="D1185" s="552"/>
      <c r="E1185" s="553"/>
      <c r="F1185" s="525"/>
      <c r="G1185" s="560"/>
    </row>
    <row r="1186" spans="1:7">
      <c r="A1186" s="549"/>
      <c r="B1186" s="550"/>
      <c r="C1186" s="551"/>
      <c r="D1186" s="552"/>
      <c r="E1186" s="553"/>
      <c r="F1186" s="525"/>
      <c r="G1186" s="560"/>
    </row>
    <row r="1187" spans="1:7">
      <c r="A1187" s="549"/>
      <c r="B1187" s="550"/>
      <c r="C1187" s="551"/>
      <c r="D1187" s="552"/>
      <c r="E1187" s="553"/>
      <c r="F1187" s="525"/>
      <c r="G1187" s="560"/>
    </row>
    <row r="1188" spans="1:7">
      <c r="A1188" s="549"/>
      <c r="B1188" s="550"/>
      <c r="C1188" s="551"/>
      <c r="D1188" s="552"/>
      <c r="E1188" s="553"/>
      <c r="F1188" s="525"/>
      <c r="G1188" s="560"/>
    </row>
    <row r="1189" spans="1:7">
      <c r="A1189" s="549"/>
      <c r="B1189" s="550"/>
      <c r="C1189" s="551"/>
      <c r="D1189" s="552"/>
      <c r="E1189" s="553"/>
      <c r="F1189" s="525"/>
      <c r="G1189" s="560"/>
    </row>
    <row r="1190" spans="1:7">
      <c r="A1190" s="549"/>
      <c r="B1190" s="550"/>
      <c r="C1190" s="551"/>
      <c r="D1190" s="552"/>
      <c r="E1190" s="553"/>
      <c r="F1190" s="525"/>
      <c r="G1190" s="560"/>
    </row>
    <row r="1191" spans="1:7">
      <c r="A1191" s="549"/>
      <c r="B1191" s="550"/>
      <c r="C1191" s="551"/>
      <c r="D1191" s="552"/>
      <c r="E1191" s="553"/>
      <c r="F1191" s="525"/>
      <c r="G1191" s="560"/>
    </row>
    <row r="1192" spans="1:7">
      <c r="A1192" s="549"/>
      <c r="B1192" s="550"/>
      <c r="C1192" s="551"/>
      <c r="D1192" s="552"/>
      <c r="E1192" s="553"/>
      <c r="F1192" s="525"/>
      <c r="G1192" s="560"/>
    </row>
    <row r="1193" spans="1:7">
      <c r="A1193" s="549"/>
      <c r="B1193" s="550"/>
      <c r="C1193" s="551"/>
      <c r="D1193" s="552"/>
      <c r="E1193" s="553"/>
      <c r="F1193" s="525"/>
      <c r="G1193" s="560"/>
    </row>
    <row r="1194" spans="1:7">
      <c r="A1194" s="549"/>
      <c r="B1194" s="550"/>
      <c r="C1194" s="551"/>
      <c r="D1194" s="552"/>
      <c r="E1194" s="553"/>
      <c r="F1194" s="525"/>
      <c r="G1194" s="560"/>
    </row>
    <row r="1195" spans="1:7">
      <c r="A1195" s="549"/>
      <c r="B1195" s="550"/>
      <c r="C1195" s="551"/>
      <c r="D1195" s="552"/>
      <c r="E1195" s="553"/>
      <c r="F1195" s="525"/>
      <c r="G1195" s="560"/>
    </row>
    <row r="1196" spans="1:7">
      <c r="A1196" s="549"/>
      <c r="B1196" s="550"/>
      <c r="C1196" s="551"/>
      <c r="D1196" s="552"/>
      <c r="E1196" s="553"/>
      <c r="F1196" s="525"/>
      <c r="G1196" s="560"/>
    </row>
    <row r="1197" spans="1:7">
      <c r="A1197" s="549"/>
      <c r="B1197" s="550"/>
      <c r="C1197" s="551"/>
      <c r="D1197" s="552"/>
      <c r="E1197" s="553"/>
      <c r="F1197" s="525"/>
      <c r="G1197" s="560"/>
    </row>
    <row r="1198" spans="1:7">
      <c r="A1198" s="549"/>
      <c r="B1198" s="550"/>
      <c r="C1198" s="551"/>
      <c r="D1198" s="552"/>
      <c r="E1198" s="553"/>
      <c r="F1198" s="525"/>
      <c r="G1198" s="560"/>
    </row>
    <row r="1199" spans="1:7">
      <c r="A1199" s="549"/>
      <c r="B1199" s="550"/>
      <c r="C1199" s="551"/>
      <c r="D1199" s="552"/>
      <c r="E1199" s="553"/>
      <c r="F1199" s="525"/>
      <c r="G1199" s="560"/>
    </row>
    <row r="1200" spans="1:7">
      <c r="A1200" s="549"/>
      <c r="B1200" s="550"/>
      <c r="C1200" s="551"/>
      <c r="D1200" s="552"/>
      <c r="E1200" s="553"/>
      <c r="F1200" s="525"/>
      <c r="G1200" s="560"/>
    </row>
    <row r="1201" spans="1:7">
      <c r="A1201" s="549"/>
      <c r="B1201" s="550"/>
      <c r="C1201" s="551"/>
      <c r="D1201" s="552"/>
      <c r="E1201" s="553"/>
      <c r="F1201" s="525"/>
      <c r="G1201" s="560"/>
    </row>
    <row r="1202" spans="1:7">
      <c r="A1202" s="549"/>
      <c r="B1202" s="550"/>
      <c r="C1202" s="551"/>
      <c r="D1202" s="552"/>
      <c r="E1202" s="553"/>
      <c r="F1202" s="525"/>
      <c r="G1202" s="560"/>
    </row>
    <row r="1203" spans="1:7">
      <c r="A1203" s="549"/>
      <c r="B1203" s="550"/>
      <c r="C1203" s="551"/>
      <c r="D1203" s="552"/>
      <c r="E1203" s="553"/>
      <c r="F1203" s="525"/>
      <c r="G1203" s="560"/>
    </row>
    <row r="1204" spans="1:7">
      <c r="A1204" s="549"/>
      <c r="B1204" s="550"/>
      <c r="C1204" s="551"/>
      <c r="D1204" s="552"/>
      <c r="E1204" s="553"/>
      <c r="F1204" s="525"/>
      <c r="G1204" s="560"/>
    </row>
    <row r="1205" spans="1:7">
      <c r="A1205" s="549"/>
      <c r="B1205" s="550"/>
      <c r="C1205" s="551"/>
      <c r="D1205" s="552"/>
      <c r="E1205" s="553"/>
      <c r="F1205" s="525"/>
      <c r="G1205" s="560"/>
    </row>
    <row r="1206" spans="1:7">
      <c r="A1206" s="549"/>
      <c r="B1206" s="550"/>
      <c r="C1206" s="551"/>
      <c r="D1206" s="552"/>
      <c r="E1206" s="553"/>
      <c r="F1206" s="525"/>
      <c r="G1206" s="560"/>
    </row>
    <row r="1207" spans="1:7">
      <c r="A1207" s="549"/>
      <c r="B1207" s="550"/>
      <c r="C1207" s="551"/>
      <c r="D1207" s="552"/>
      <c r="E1207" s="553"/>
      <c r="F1207" s="525"/>
      <c r="G1207" s="560"/>
    </row>
    <row r="1208" spans="1:7">
      <c r="A1208" s="549"/>
      <c r="B1208" s="550"/>
      <c r="C1208" s="551"/>
      <c r="D1208" s="552"/>
      <c r="E1208" s="553"/>
      <c r="F1208" s="525"/>
      <c r="G1208" s="560"/>
    </row>
    <row r="1209" spans="1:7">
      <c r="A1209" s="549"/>
      <c r="B1209" s="550"/>
      <c r="C1209" s="551"/>
      <c r="D1209" s="552"/>
      <c r="E1209" s="553"/>
      <c r="F1209" s="525"/>
      <c r="G1209" s="560"/>
    </row>
    <row r="1210" spans="1:7">
      <c r="A1210" s="549"/>
      <c r="B1210" s="550"/>
      <c r="C1210" s="551"/>
      <c r="D1210" s="552"/>
      <c r="E1210" s="553"/>
      <c r="F1210" s="525"/>
      <c r="G1210" s="560"/>
    </row>
    <row r="1211" spans="1:7">
      <c r="A1211" s="549"/>
      <c r="B1211" s="550"/>
      <c r="C1211" s="551"/>
      <c r="D1211" s="552"/>
      <c r="E1211" s="553"/>
      <c r="F1211" s="525"/>
      <c r="G1211" s="560"/>
    </row>
    <row r="1212" spans="1:7">
      <c r="A1212" s="549"/>
      <c r="B1212" s="550"/>
      <c r="C1212" s="551"/>
      <c r="D1212" s="552"/>
      <c r="E1212" s="553"/>
      <c r="F1212" s="525"/>
      <c r="G1212" s="560"/>
    </row>
    <row r="1213" spans="1:7">
      <c r="A1213" s="549"/>
      <c r="B1213" s="550"/>
      <c r="C1213" s="551"/>
      <c r="D1213" s="552"/>
      <c r="E1213" s="553"/>
      <c r="F1213" s="525"/>
      <c r="G1213" s="560"/>
    </row>
    <row r="1214" spans="1:7">
      <c r="A1214" s="549"/>
      <c r="B1214" s="550"/>
      <c r="C1214" s="551"/>
      <c r="D1214" s="552"/>
      <c r="E1214" s="553"/>
      <c r="F1214" s="525"/>
      <c r="G1214" s="560"/>
    </row>
    <row r="1215" spans="1:7">
      <c r="A1215" s="549"/>
      <c r="B1215" s="550"/>
      <c r="C1215" s="551"/>
      <c r="D1215" s="552"/>
      <c r="E1215" s="553"/>
      <c r="F1215" s="525"/>
      <c r="G1215" s="560"/>
    </row>
    <row r="1216" spans="1:7">
      <c r="A1216" s="549"/>
      <c r="B1216" s="550"/>
      <c r="C1216" s="551"/>
      <c r="D1216" s="552"/>
      <c r="E1216" s="553"/>
      <c r="F1216" s="525"/>
      <c r="G1216" s="560"/>
    </row>
    <row r="1217" spans="1:7">
      <c r="A1217" s="549"/>
      <c r="B1217" s="550"/>
      <c r="C1217" s="551"/>
      <c r="D1217" s="552"/>
      <c r="E1217" s="553"/>
      <c r="F1217" s="525"/>
      <c r="G1217" s="560"/>
    </row>
    <row r="1218" spans="1:7">
      <c r="A1218" s="549"/>
      <c r="B1218" s="550"/>
      <c r="C1218" s="551"/>
      <c r="D1218" s="552"/>
      <c r="E1218" s="553"/>
      <c r="F1218" s="525"/>
      <c r="G1218" s="560"/>
    </row>
    <row r="1219" spans="1:7">
      <c r="A1219" s="549"/>
      <c r="B1219" s="550"/>
      <c r="C1219" s="551"/>
      <c r="D1219" s="552"/>
      <c r="E1219" s="553"/>
      <c r="F1219" s="525"/>
      <c r="G1219" s="560"/>
    </row>
    <row r="1220" spans="1:7">
      <c r="A1220" s="549"/>
      <c r="B1220" s="550"/>
      <c r="C1220" s="551"/>
      <c r="D1220" s="552"/>
      <c r="E1220" s="553"/>
      <c r="F1220" s="525"/>
      <c r="G1220" s="560"/>
    </row>
    <row r="1221" spans="1:7">
      <c r="A1221" s="549"/>
      <c r="B1221" s="550"/>
      <c r="C1221" s="551"/>
      <c r="D1221" s="552"/>
      <c r="E1221" s="553"/>
      <c r="F1221" s="525"/>
      <c r="G1221" s="560"/>
    </row>
    <row r="1222" spans="1:7">
      <c r="A1222" s="549"/>
      <c r="B1222" s="550"/>
      <c r="C1222" s="551"/>
      <c r="D1222" s="552"/>
      <c r="E1222" s="553"/>
      <c r="F1222" s="525"/>
      <c r="G1222" s="560"/>
    </row>
    <row r="1223" spans="1:7">
      <c r="A1223" s="549"/>
      <c r="B1223" s="550"/>
      <c r="C1223" s="551"/>
      <c r="D1223" s="552"/>
      <c r="E1223" s="553"/>
      <c r="F1223" s="525"/>
      <c r="G1223" s="560"/>
    </row>
    <row r="1224" spans="1:7">
      <c r="A1224" s="549"/>
      <c r="B1224" s="550"/>
      <c r="C1224" s="551"/>
      <c r="D1224" s="552"/>
      <c r="E1224" s="553"/>
      <c r="F1224" s="525"/>
      <c r="G1224" s="560"/>
    </row>
    <row r="1225" spans="1:7">
      <c r="A1225" s="549"/>
      <c r="B1225" s="550"/>
      <c r="C1225" s="551"/>
      <c r="D1225" s="552"/>
      <c r="E1225" s="553"/>
      <c r="F1225" s="525"/>
      <c r="G1225" s="560"/>
    </row>
    <row r="1226" spans="1:7">
      <c r="A1226" s="549"/>
      <c r="B1226" s="550"/>
      <c r="C1226" s="551"/>
      <c r="D1226" s="552"/>
      <c r="E1226" s="553"/>
      <c r="F1226" s="525"/>
      <c r="G1226" s="560"/>
    </row>
    <row r="1227" spans="1:7">
      <c r="A1227" s="549"/>
      <c r="B1227" s="550"/>
      <c r="C1227" s="551"/>
      <c r="D1227" s="552"/>
      <c r="E1227" s="553"/>
      <c r="F1227" s="525"/>
      <c r="G1227" s="560"/>
    </row>
    <row r="1228" spans="1:7">
      <c r="A1228" s="549"/>
      <c r="B1228" s="550"/>
      <c r="C1228" s="551"/>
      <c r="D1228" s="552"/>
      <c r="E1228" s="553"/>
      <c r="F1228" s="525"/>
      <c r="G1228" s="560"/>
    </row>
    <row r="1229" spans="1:7">
      <c r="A1229" s="549"/>
      <c r="B1229" s="550"/>
      <c r="C1229" s="551"/>
      <c r="D1229" s="552"/>
      <c r="E1229" s="553"/>
      <c r="F1229" s="525"/>
      <c r="G1229" s="560"/>
    </row>
    <row r="1230" spans="1:7">
      <c r="A1230" s="549"/>
      <c r="B1230" s="550"/>
      <c r="C1230" s="551"/>
      <c r="D1230" s="552"/>
      <c r="E1230" s="553"/>
      <c r="F1230" s="525"/>
      <c r="G1230" s="560"/>
    </row>
    <row r="1231" spans="1:7">
      <c r="A1231" s="549"/>
      <c r="B1231" s="550"/>
      <c r="C1231" s="551"/>
      <c r="D1231" s="552"/>
      <c r="E1231" s="553"/>
      <c r="F1231" s="525"/>
      <c r="G1231" s="560"/>
    </row>
    <row r="1232" spans="1:7">
      <c r="A1232" s="549"/>
      <c r="B1232" s="550"/>
      <c r="C1232" s="551"/>
      <c r="D1232" s="552"/>
      <c r="E1232" s="553"/>
      <c r="F1232" s="525"/>
      <c r="G1232" s="560"/>
    </row>
    <row r="1233" spans="1:7">
      <c r="A1233" s="549"/>
      <c r="B1233" s="550"/>
      <c r="C1233" s="551"/>
      <c r="D1233" s="552"/>
      <c r="E1233" s="553"/>
      <c r="F1233" s="525"/>
      <c r="G1233" s="560"/>
    </row>
    <row r="1234" spans="1:7">
      <c r="A1234" s="549"/>
      <c r="B1234" s="550"/>
      <c r="C1234" s="551"/>
      <c r="D1234" s="552"/>
      <c r="E1234" s="553"/>
      <c r="F1234" s="525"/>
      <c r="G1234" s="560"/>
    </row>
    <row r="1235" spans="1:7">
      <c r="A1235" s="549"/>
      <c r="B1235" s="550"/>
      <c r="C1235" s="551"/>
      <c r="D1235" s="552"/>
      <c r="E1235" s="553"/>
      <c r="F1235" s="525"/>
      <c r="G1235" s="560"/>
    </row>
    <row r="1236" spans="1:7">
      <c r="A1236" s="549"/>
      <c r="B1236" s="550"/>
      <c r="C1236" s="551"/>
      <c r="D1236" s="552"/>
      <c r="E1236" s="553"/>
      <c r="F1236" s="525"/>
      <c r="G1236" s="560"/>
    </row>
    <row r="1237" spans="1:7">
      <c r="A1237" s="549"/>
      <c r="B1237" s="550"/>
      <c r="C1237" s="551"/>
      <c r="D1237" s="552"/>
      <c r="E1237" s="553"/>
      <c r="F1237" s="525"/>
      <c r="G1237" s="560"/>
    </row>
    <row r="1238" spans="1:7">
      <c r="A1238" s="549"/>
      <c r="B1238" s="550"/>
      <c r="C1238" s="551"/>
      <c r="D1238" s="552"/>
      <c r="E1238" s="553"/>
      <c r="F1238" s="525"/>
      <c r="G1238" s="560"/>
    </row>
    <row r="1239" spans="1:7">
      <c r="A1239" s="549"/>
      <c r="B1239" s="550"/>
      <c r="C1239" s="551"/>
      <c r="D1239" s="552"/>
      <c r="E1239" s="553"/>
      <c r="F1239" s="525"/>
      <c r="G1239" s="560"/>
    </row>
    <row r="1240" spans="1:7">
      <c r="A1240" s="549"/>
      <c r="B1240" s="550"/>
      <c r="C1240" s="551"/>
      <c r="D1240" s="552"/>
      <c r="E1240" s="553"/>
      <c r="F1240" s="525"/>
      <c r="G1240" s="560"/>
    </row>
    <row r="1241" spans="1:7">
      <c r="A1241" s="549"/>
      <c r="B1241" s="550"/>
      <c r="C1241" s="551"/>
      <c r="D1241" s="552"/>
      <c r="E1241" s="553"/>
      <c r="F1241" s="525"/>
      <c r="G1241" s="560"/>
    </row>
    <row r="1242" spans="1:7">
      <c r="A1242" s="549"/>
      <c r="B1242" s="550"/>
      <c r="C1242" s="551"/>
      <c r="D1242" s="552"/>
      <c r="E1242" s="553"/>
      <c r="F1242" s="525"/>
      <c r="G1242" s="560"/>
    </row>
    <row r="1243" spans="1:7">
      <c r="A1243" s="549"/>
      <c r="B1243" s="550"/>
      <c r="C1243" s="551"/>
      <c r="D1243" s="552"/>
      <c r="E1243" s="553"/>
      <c r="F1243" s="525"/>
      <c r="G1243" s="560"/>
    </row>
    <row r="1244" spans="1:7">
      <c r="A1244" s="549"/>
      <c r="B1244" s="550"/>
      <c r="C1244" s="551"/>
      <c r="D1244" s="552"/>
      <c r="E1244" s="553"/>
      <c r="F1244" s="525"/>
      <c r="G1244" s="560"/>
    </row>
    <row r="1245" spans="1:7">
      <c r="A1245" s="549"/>
      <c r="B1245" s="550"/>
      <c r="C1245" s="551"/>
      <c r="D1245" s="552"/>
      <c r="E1245" s="553"/>
      <c r="F1245" s="525"/>
      <c r="G1245" s="560"/>
    </row>
    <row r="1246" spans="1:7">
      <c r="A1246" s="549"/>
      <c r="B1246" s="550"/>
      <c r="C1246" s="551"/>
      <c r="D1246" s="552"/>
      <c r="E1246" s="553"/>
      <c r="F1246" s="525"/>
      <c r="G1246" s="560"/>
    </row>
    <row r="1247" spans="1:7">
      <c r="A1247" s="549"/>
      <c r="B1247" s="550"/>
      <c r="C1247" s="551"/>
      <c r="D1247" s="552"/>
      <c r="E1247" s="553"/>
      <c r="F1247" s="525"/>
      <c r="G1247" s="560"/>
    </row>
    <row r="1248" spans="1:7">
      <c r="A1248" s="549"/>
      <c r="B1248" s="550"/>
      <c r="C1248" s="551"/>
      <c r="D1248" s="552"/>
      <c r="E1248" s="553"/>
      <c r="F1248" s="525"/>
      <c r="G1248" s="560"/>
    </row>
    <row r="1249" spans="1:7">
      <c r="A1249" s="549"/>
      <c r="B1249" s="550"/>
      <c r="C1249" s="551"/>
      <c r="D1249" s="552"/>
      <c r="E1249" s="553"/>
      <c r="F1249" s="525"/>
      <c r="G1249" s="560"/>
    </row>
    <row r="1250" spans="1:7">
      <c r="A1250" s="549"/>
      <c r="B1250" s="550"/>
      <c r="C1250" s="551"/>
      <c r="D1250" s="552"/>
      <c r="E1250" s="553"/>
      <c r="F1250" s="525"/>
      <c r="G1250" s="560"/>
    </row>
    <row r="1251" spans="1:7">
      <c r="A1251" s="549"/>
      <c r="B1251" s="550"/>
      <c r="C1251" s="551"/>
      <c r="D1251" s="552"/>
      <c r="E1251" s="553"/>
      <c r="F1251" s="525"/>
      <c r="G1251" s="560"/>
    </row>
    <row r="1252" spans="1:7">
      <c r="A1252" s="549"/>
      <c r="B1252" s="550"/>
      <c r="C1252" s="551"/>
      <c r="D1252" s="552"/>
      <c r="E1252" s="553"/>
      <c r="F1252" s="525"/>
      <c r="G1252" s="560"/>
    </row>
    <row r="1253" spans="1:7">
      <c r="A1253" s="549"/>
      <c r="B1253" s="550"/>
      <c r="C1253" s="551"/>
      <c r="D1253" s="552"/>
      <c r="E1253" s="553"/>
      <c r="F1253" s="525"/>
      <c r="G1253" s="560"/>
    </row>
    <row r="1254" spans="1:7">
      <c r="A1254" s="549"/>
      <c r="B1254" s="550"/>
      <c r="C1254" s="551"/>
      <c r="D1254" s="552"/>
      <c r="E1254" s="553"/>
      <c r="F1254" s="525"/>
      <c r="G1254" s="560"/>
    </row>
    <row r="1255" spans="1:7">
      <c r="A1255" s="549"/>
      <c r="B1255" s="550"/>
      <c r="C1255" s="551"/>
      <c r="D1255" s="552"/>
      <c r="E1255" s="553"/>
      <c r="F1255" s="525"/>
      <c r="G1255" s="560"/>
    </row>
    <row r="1256" spans="1:7">
      <c r="A1256" s="549"/>
      <c r="B1256" s="550"/>
      <c r="C1256" s="551"/>
      <c r="D1256" s="552"/>
      <c r="E1256" s="553"/>
      <c r="F1256" s="525"/>
      <c r="G1256" s="560"/>
    </row>
    <row r="1257" spans="1:7">
      <c r="A1257" s="549"/>
      <c r="B1257" s="550"/>
      <c r="C1257" s="551"/>
      <c r="D1257" s="552"/>
      <c r="E1257" s="553"/>
      <c r="F1257" s="525"/>
      <c r="G1257" s="560"/>
    </row>
    <row r="1258" spans="1:7">
      <c r="A1258" s="549"/>
      <c r="B1258" s="550"/>
      <c r="C1258" s="551"/>
      <c r="D1258" s="552"/>
      <c r="E1258" s="553"/>
      <c r="F1258" s="525"/>
      <c r="G1258" s="560"/>
    </row>
    <row r="1259" spans="1:7">
      <c r="A1259" s="549"/>
      <c r="B1259" s="550"/>
      <c r="C1259" s="551"/>
      <c r="D1259" s="552"/>
      <c r="E1259" s="553"/>
      <c r="F1259" s="525"/>
      <c r="G1259" s="560"/>
    </row>
    <row r="1260" spans="1:7">
      <c r="A1260" s="549"/>
      <c r="B1260" s="550"/>
      <c r="C1260" s="551"/>
      <c r="D1260" s="552"/>
      <c r="E1260" s="553"/>
      <c r="F1260" s="525"/>
      <c r="G1260" s="560"/>
    </row>
    <row r="1261" spans="1:7">
      <c r="A1261" s="549"/>
      <c r="B1261" s="550"/>
      <c r="C1261" s="551"/>
      <c r="D1261" s="552"/>
      <c r="E1261" s="553"/>
      <c r="F1261" s="525"/>
      <c r="G1261" s="560"/>
    </row>
    <row r="1262" spans="1:7">
      <c r="A1262" s="549"/>
      <c r="B1262" s="550"/>
      <c r="C1262" s="551"/>
      <c r="D1262" s="552"/>
      <c r="E1262" s="553"/>
      <c r="F1262" s="525"/>
      <c r="G1262" s="560"/>
    </row>
    <row r="1263" spans="1:7">
      <c r="A1263" s="549"/>
      <c r="B1263" s="550"/>
      <c r="C1263" s="551"/>
      <c r="D1263" s="552"/>
      <c r="E1263" s="553"/>
      <c r="F1263" s="525"/>
      <c r="G1263" s="560"/>
    </row>
    <row r="1264" spans="1:7">
      <c r="A1264" s="549"/>
      <c r="B1264" s="550"/>
      <c r="C1264" s="551"/>
      <c r="D1264" s="552"/>
      <c r="E1264" s="553"/>
      <c r="F1264" s="525"/>
      <c r="G1264" s="560"/>
    </row>
    <row r="1265" spans="1:7">
      <c r="A1265" s="549"/>
      <c r="B1265" s="550"/>
      <c r="C1265" s="551"/>
      <c r="D1265" s="552"/>
      <c r="E1265" s="553"/>
      <c r="F1265" s="525"/>
      <c r="G1265" s="560"/>
    </row>
    <row r="1266" spans="1:7">
      <c r="A1266" s="549"/>
      <c r="B1266" s="550"/>
      <c r="C1266" s="551"/>
      <c r="D1266" s="552"/>
      <c r="E1266" s="553"/>
      <c r="F1266" s="525"/>
      <c r="G1266" s="560"/>
    </row>
    <row r="1267" spans="1:7">
      <c r="A1267" s="549"/>
      <c r="B1267" s="550"/>
      <c r="C1267" s="551"/>
      <c r="D1267" s="552"/>
      <c r="E1267" s="553"/>
      <c r="F1267" s="525"/>
      <c r="G1267" s="560"/>
    </row>
    <row r="1268" spans="1:7">
      <c r="A1268" s="549"/>
      <c r="B1268" s="550"/>
      <c r="C1268" s="551"/>
      <c r="D1268" s="552"/>
      <c r="E1268" s="553"/>
      <c r="F1268" s="525"/>
      <c r="G1268" s="560"/>
    </row>
    <row r="1269" spans="1:7">
      <c r="A1269" s="549"/>
      <c r="B1269" s="550"/>
      <c r="C1269" s="551"/>
      <c r="D1269" s="552"/>
      <c r="E1269" s="553"/>
      <c r="F1269" s="525"/>
      <c r="G1269" s="560"/>
    </row>
    <row r="1270" spans="1:7">
      <c r="A1270" s="549"/>
      <c r="B1270" s="550"/>
      <c r="C1270" s="551"/>
      <c r="D1270" s="552"/>
      <c r="E1270" s="553"/>
      <c r="F1270" s="525"/>
      <c r="G1270" s="560"/>
    </row>
    <row r="1271" spans="1:7">
      <c r="A1271" s="549"/>
      <c r="B1271" s="550"/>
      <c r="C1271" s="551"/>
      <c r="D1271" s="552"/>
      <c r="E1271" s="553"/>
      <c r="F1271" s="525"/>
      <c r="G1271" s="560"/>
    </row>
    <row r="1272" spans="1:7">
      <c r="A1272" s="549"/>
      <c r="B1272" s="550"/>
      <c r="C1272" s="551"/>
      <c r="D1272" s="552"/>
      <c r="E1272" s="553"/>
      <c r="F1272" s="525"/>
      <c r="G1272" s="560"/>
    </row>
    <row r="1273" spans="1:7">
      <c r="A1273" s="549"/>
      <c r="B1273" s="550"/>
      <c r="C1273" s="551"/>
      <c r="D1273" s="552"/>
      <c r="E1273" s="553"/>
      <c r="F1273" s="525"/>
      <c r="G1273" s="560"/>
    </row>
    <row r="1274" spans="1:7">
      <c r="A1274" s="549"/>
      <c r="B1274" s="550"/>
      <c r="C1274" s="551"/>
      <c r="D1274" s="552"/>
      <c r="E1274" s="553"/>
      <c r="F1274" s="525"/>
      <c r="G1274" s="560"/>
    </row>
    <row r="1275" spans="1:7">
      <c r="A1275" s="549"/>
      <c r="B1275" s="550"/>
      <c r="C1275" s="551"/>
      <c r="D1275" s="552"/>
      <c r="E1275" s="553"/>
      <c r="F1275" s="525"/>
      <c r="G1275" s="560"/>
    </row>
    <row r="1276" spans="1:7">
      <c r="A1276" s="549"/>
      <c r="B1276" s="550"/>
      <c r="C1276" s="551"/>
      <c r="D1276" s="552"/>
      <c r="E1276" s="553"/>
      <c r="F1276" s="525"/>
      <c r="G1276" s="560"/>
    </row>
    <row r="1277" spans="1:7">
      <c r="A1277" s="549"/>
      <c r="B1277" s="550"/>
      <c r="C1277" s="551"/>
      <c r="D1277" s="552"/>
      <c r="E1277" s="553"/>
      <c r="F1277" s="525"/>
      <c r="G1277" s="560"/>
    </row>
    <row r="1278" spans="1:7">
      <c r="A1278" s="549"/>
      <c r="B1278" s="550"/>
      <c r="C1278" s="551"/>
      <c r="D1278" s="552"/>
      <c r="E1278" s="553"/>
      <c r="F1278" s="525"/>
      <c r="G1278" s="560"/>
    </row>
    <row r="1279" spans="1:7">
      <c r="A1279" s="549"/>
      <c r="B1279" s="550"/>
      <c r="C1279" s="551"/>
      <c r="D1279" s="552"/>
      <c r="E1279" s="553"/>
      <c r="F1279" s="525"/>
      <c r="G1279" s="560"/>
    </row>
    <row r="1280" spans="1:7">
      <c r="A1280" s="549"/>
      <c r="B1280" s="550"/>
      <c r="C1280" s="551"/>
      <c r="D1280" s="552"/>
      <c r="E1280" s="553"/>
      <c r="F1280" s="525"/>
      <c r="G1280" s="560"/>
    </row>
    <row r="1281" spans="1:7">
      <c r="A1281" s="549"/>
      <c r="B1281" s="550"/>
      <c r="C1281" s="551"/>
      <c r="D1281" s="552"/>
      <c r="E1281" s="553"/>
      <c r="F1281" s="525"/>
      <c r="G1281" s="560"/>
    </row>
    <row r="1282" spans="1:7">
      <c r="A1282" s="549"/>
      <c r="B1282" s="550"/>
      <c r="C1282" s="551"/>
      <c r="D1282" s="552"/>
      <c r="E1282" s="553"/>
      <c r="F1282" s="525"/>
      <c r="G1282" s="560"/>
    </row>
    <row r="1283" spans="1:7">
      <c r="A1283" s="549"/>
      <c r="B1283" s="550"/>
      <c r="C1283" s="551"/>
      <c r="D1283" s="552"/>
      <c r="E1283" s="553"/>
      <c r="F1283" s="525"/>
      <c r="G1283" s="560"/>
    </row>
    <row r="1284" spans="1:7">
      <c r="A1284" s="549"/>
      <c r="B1284" s="550"/>
      <c r="C1284" s="551"/>
      <c r="D1284" s="552"/>
      <c r="E1284" s="553"/>
      <c r="F1284" s="525"/>
      <c r="G1284" s="560"/>
    </row>
    <row r="1285" spans="1:7">
      <c r="A1285" s="549"/>
      <c r="B1285" s="550"/>
      <c r="C1285" s="551"/>
      <c r="D1285" s="552"/>
      <c r="E1285" s="553"/>
      <c r="F1285" s="525"/>
      <c r="G1285" s="560"/>
    </row>
    <row r="1286" spans="1:7">
      <c r="A1286" s="549"/>
      <c r="B1286" s="550"/>
      <c r="C1286" s="551"/>
      <c r="D1286" s="552"/>
      <c r="E1286" s="553"/>
      <c r="F1286" s="525"/>
      <c r="G1286" s="560"/>
    </row>
    <row r="1287" spans="1:7">
      <c r="A1287" s="549"/>
      <c r="B1287" s="550"/>
      <c r="C1287" s="551"/>
      <c r="D1287" s="552"/>
      <c r="E1287" s="553"/>
      <c r="F1287" s="525"/>
      <c r="G1287" s="560"/>
    </row>
    <row r="1288" spans="1:7">
      <c r="A1288" s="549"/>
      <c r="B1288" s="550"/>
      <c r="C1288" s="551"/>
      <c r="D1288" s="552"/>
      <c r="E1288" s="553"/>
      <c r="F1288" s="525"/>
      <c r="G1288" s="560"/>
    </row>
    <row r="1289" spans="1:7">
      <c r="A1289" s="549"/>
      <c r="B1289" s="550"/>
      <c r="C1289" s="551"/>
      <c r="D1289" s="552"/>
      <c r="E1289" s="553"/>
      <c r="F1289" s="525"/>
      <c r="G1289" s="560"/>
    </row>
    <row r="1290" spans="1:7">
      <c r="A1290" s="549"/>
      <c r="B1290" s="550"/>
      <c r="C1290" s="551"/>
      <c r="D1290" s="552"/>
      <c r="E1290" s="553"/>
      <c r="F1290" s="525"/>
      <c r="G1290" s="560"/>
    </row>
    <row r="1291" spans="1:7">
      <c r="A1291" s="549"/>
      <c r="B1291" s="550"/>
      <c r="C1291" s="551"/>
      <c r="D1291" s="552"/>
      <c r="E1291" s="553"/>
      <c r="F1291" s="525"/>
      <c r="G1291" s="560"/>
    </row>
    <row r="1292" spans="1:7">
      <c r="A1292" s="549"/>
      <c r="B1292" s="550"/>
      <c r="C1292" s="551"/>
      <c r="D1292" s="552"/>
      <c r="E1292" s="553"/>
      <c r="F1292" s="525"/>
      <c r="G1292" s="560"/>
    </row>
    <row r="1293" spans="1:7">
      <c r="A1293" s="549"/>
      <c r="B1293" s="550"/>
      <c r="C1293" s="551"/>
      <c r="D1293" s="552"/>
      <c r="E1293" s="553"/>
      <c r="F1293" s="525"/>
      <c r="G1293" s="560"/>
    </row>
    <row r="1294" spans="1:7">
      <c r="A1294" s="549"/>
      <c r="B1294" s="550"/>
      <c r="C1294" s="551"/>
      <c r="D1294" s="552"/>
      <c r="E1294" s="553"/>
      <c r="F1294" s="525"/>
      <c r="G1294" s="560"/>
    </row>
    <row r="1295" spans="1:7">
      <c r="A1295" s="549"/>
      <c r="B1295" s="550"/>
      <c r="C1295" s="551"/>
      <c r="D1295" s="552"/>
      <c r="E1295" s="553"/>
      <c r="F1295" s="525"/>
      <c r="G1295" s="560"/>
    </row>
    <row r="1296" spans="1:7">
      <c r="A1296" s="549"/>
      <c r="B1296" s="550"/>
      <c r="C1296" s="551"/>
      <c r="D1296" s="552"/>
      <c r="E1296" s="553"/>
      <c r="F1296" s="525"/>
      <c r="G1296" s="560"/>
    </row>
    <row r="1297" spans="1:7">
      <c r="A1297" s="549"/>
      <c r="B1297" s="550"/>
      <c r="C1297" s="551"/>
      <c r="D1297" s="552"/>
      <c r="E1297" s="553"/>
      <c r="F1297" s="525"/>
      <c r="G1297" s="560"/>
    </row>
    <row r="1298" spans="1:7">
      <c r="A1298" s="549"/>
      <c r="B1298" s="550"/>
      <c r="C1298" s="551"/>
      <c r="D1298" s="552"/>
      <c r="E1298" s="553"/>
      <c r="F1298" s="525"/>
      <c r="G1298" s="560"/>
    </row>
    <row r="1299" spans="1:7">
      <c r="A1299" s="549"/>
      <c r="B1299" s="550"/>
      <c r="C1299" s="551"/>
      <c r="D1299" s="552"/>
      <c r="E1299" s="553"/>
      <c r="F1299" s="525"/>
      <c r="G1299" s="560"/>
    </row>
    <row r="1300" spans="1:7">
      <c r="A1300" s="549"/>
      <c r="B1300" s="550"/>
      <c r="C1300" s="551"/>
      <c r="D1300" s="552"/>
      <c r="E1300" s="553"/>
      <c r="F1300" s="525"/>
      <c r="G1300" s="560"/>
    </row>
    <row r="1301" spans="1:7">
      <c r="A1301" s="549"/>
      <c r="B1301" s="550"/>
      <c r="C1301" s="551"/>
      <c r="D1301" s="552"/>
      <c r="E1301" s="553"/>
      <c r="F1301" s="525"/>
      <c r="G1301" s="560"/>
    </row>
    <row r="1302" spans="1:7">
      <c r="A1302" s="549"/>
      <c r="B1302" s="550"/>
      <c r="C1302" s="551"/>
      <c r="D1302" s="552"/>
      <c r="E1302" s="553"/>
      <c r="F1302" s="525"/>
      <c r="G1302" s="560"/>
    </row>
    <row r="1303" spans="1:7">
      <c r="A1303" s="549"/>
      <c r="B1303" s="550"/>
      <c r="C1303" s="551"/>
      <c r="D1303" s="552"/>
      <c r="E1303" s="553"/>
      <c r="F1303" s="525"/>
      <c r="G1303" s="560"/>
    </row>
    <row r="1304" spans="1:7">
      <c r="A1304" s="549"/>
      <c r="B1304" s="550"/>
      <c r="C1304" s="551"/>
      <c r="D1304" s="552"/>
      <c r="E1304" s="553"/>
      <c r="F1304" s="525"/>
      <c r="G1304" s="560"/>
    </row>
    <row r="1305" spans="1:7">
      <c r="A1305" s="549"/>
      <c r="B1305" s="550"/>
      <c r="C1305" s="551"/>
      <c r="D1305" s="552"/>
      <c r="E1305" s="553"/>
      <c r="F1305" s="525"/>
      <c r="G1305" s="560"/>
    </row>
    <row r="1306" spans="1:7">
      <c r="A1306" s="549"/>
      <c r="B1306" s="550"/>
      <c r="C1306" s="551"/>
      <c r="D1306" s="552"/>
      <c r="E1306" s="553"/>
      <c r="F1306" s="525"/>
      <c r="G1306" s="560"/>
    </row>
    <row r="1307" spans="1:7">
      <c r="A1307" s="549"/>
      <c r="B1307" s="550"/>
      <c r="C1307" s="551"/>
      <c r="D1307" s="552"/>
      <c r="E1307" s="553"/>
      <c r="F1307" s="525"/>
      <c r="G1307" s="560"/>
    </row>
    <row r="1308" spans="1:7">
      <c r="A1308" s="549"/>
      <c r="B1308" s="550"/>
      <c r="C1308" s="551"/>
      <c r="D1308" s="552"/>
      <c r="E1308" s="553"/>
      <c r="F1308" s="525"/>
      <c r="G1308" s="560"/>
    </row>
    <row r="1309" spans="1:7">
      <c r="A1309" s="549"/>
      <c r="B1309" s="550"/>
      <c r="C1309" s="551"/>
      <c r="D1309" s="552"/>
      <c r="E1309" s="553"/>
      <c r="F1309" s="525"/>
      <c r="G1309" s="560"/>
    </row>
    <row r="1310" spans="1:7">
      <c r="A1310" s="549"/>
      <c r="B1310" s="550"/>
      <c r="C1310" s="551"/>
      <c r="D1310" s="552"/>
      <c r="E1310" s="553"/>
      <c r="F1310" s="525"/>
      <c r="G1310" s="560"/>
    </row>
    <row r="1311" spans="1:7">
      <c r="A1311" s="549"/>
      <c r="B1311" s="550"/>
      <c r="C1311" s="551"/>
      <c r="D1311" s="552"/>
      <c r="E1311" s="553"/>
      <c r="F1311" s="525"/>
      <c r="G1311" s="560"/>
    </row>
    <row r="1312" spans="1:7">
      <c r="A1312" s="549"/>
      <c r="B1312" s="550"/>
      <c r="C1312" s="551"/>
      <c r="D1312" s="552"/>
      <c r="E1312" s="553"/>
      <c r="F1312" s="525"/>
      <c r="G1312" s="560"/>
    </row>
    <row r="1313" spans="1:7">
      <c r="A1313" s="549"/>
      <c r="B1313" s="550"/>
      <c r="C1313" s="551"/>
      <c r="D1313" s="552"/>
      <c r="E1313" s="553"/>
      <c r="F1313" s="525"/>
      <c r="G1313" s="560"/>
    </row>
    <row r="1314" spans="1:7">
      <c r="A1314" s="549"/>
      <c r="B1314" s="550"/>
      <c r="C1314" s="551"/>
      <c r="D1314" s="552"/>
      <c r="E1314" s="553"/>
      <c r="F1314" s="525"/>
      <c r="G1314" s="560"/>
    </row>
    <row r="1315" spans="1:7">
      <c r="A1315" s="549"/>
      <c r="B1315" s="550"/>
      <c r="C1315" s="551"/>
      <c r="D1315" s="552"/>
      <c r="E1315" s="553"/>
      <c r="F1315" s="525"/>
      <c r="G1315" s="560"/>
    </row>
    <row r="1316" spans="1:7">
      <c r="A1316" s="549"/>
      <c r="B1316" s="550"/>
      <c r="C1316" s="551"/>
      <c r="D1316" s="552"/>
      <c r="E1316" s="553"/>
      <c r="F1316" s="525"/>
      <c r="G1316" s="560"/>
    </row>
    <row r="1317" spans="1:7">
      <c r="A1317" s="549"/>
      <c r="B1317" s="550"/>
      <c r="C1317" s="551"/>
      <c r="D1317" s="552"/>
      <c r="E1317" s="553"/>
      <c r="F1317" s="525"/>
      <c r="G1317" s="560"/>
    </row>
    <row r="1318" spans="1:7">
      <c r="A1318" s="549"/>
      <c r="B1318" s="550"/>
      <c r="C1318" s="551"/>
      <c r="D1318" s="552"/>
      <c r="E1318" s="553"/>
      <c r="F1318" s="525"/>
      <c r="G1318" s="560"/>
    </row>
    <row r="1319" spans="1:7">
      <c r="A1319" s="549"/>
      <c r="B1319" s="550"/>
      <c r="C1319" s="551"/>
      <c r="D1319" s="552"/>
      <c r="E1319" s="553"/>
      <c r="F1319" s="525"/>
      <c r="G1319" s="560"/>
    </row>
    <row r="1320" spans="1:7">
      <c r="A1320" s="549"/>
      <c r="B1320" s="550"/>
      <c r="C1320" s="551"/>
      <c r="D1320" s="552"/>
      <c r="E1320" s="553"/>
      <c r="F1320" s="525"/>
      <c r="G1320" s="560"/>
    </row>
    <row r="1321" spans="1:7">
      <c r="A1321" s="549"/>
      <c r="B1321" s="550"/>
      <c r="C1321" s="551"/>
      <c r="D1321" s="552"/>
      <c r="E1321" s="553"/>
      <c r="F1321" s="525"/>
      <c r="G1321" s="560"/>
    </row>
    <row r="1322" spans="1:7">
      <c r="A1322" s="549"/>
      <c r="B1322" s="550"/>
      <c r="C1322" s="551"/>
      <c r="D1322" s="552"/>
      <c r="E1322" s="553"/>
      <c r="F1322" s="525"/>
      <c r="G1322" s="560"/>
    </row>
    <row r="1323" spans="1:7">
      <c r="A1323" s="549"/>
      <c r="B1323" s="550"/>
      <c r="C1323" s="551"/>
      <c r="D1323" s="552"/>
      <c r="E1323" s="553"/>
      <c r="F1323" s="525"/>
      <c r="G1323" s="560"/>
    </row>
    <row r="1324" spans="1:7">
      <c r="A1324" s="549"/>
      <c r="B1324" s="550"/>
      <c r="C1324" s="551"/>
      <c r="D1324" s="552"/>
      <c r="E1324" s="553"/>
      <c r="F1324" s="525"/>
      <c r="G1324" s="560"/>
    </row>
    <row r="1325" spans="1:7">
      <c r="A1325" s="549"/>
      <c r="B1325" s="550"/>
      <c r="C1325" s="551"/>
      <c r="D1325" s="552"/>
      <c r="E1325" s="553"/>
      <c r="F1325" s="525"/>
      <c r="G1325" s="560"/>
    </row>
    <row r="1326" spans="1:7">
      <c r="A1326" s="549"/>
      <c r="B1326" s="550"/>
      <c r="C1326" s="551"/>
      <c r="D1326" s="552"/>
      <c r="E1326" s="553"/>
      <c r="F1326" s="525"/>
      <c r="G1326" s="560"/>
    </row>
    <row r="1327" spans="1:7">
      <c r="A1327" s="549"/>
      <c r="B1327" s="550"/>
      <c r="C1327" s="551"/>
      <c r="D1327" s="552"/>
      <c r="E1327" s="553"/>
      <c r="F1327" s="525"/>
      <c r="G1327" s="560"/>
    </row>
    <row r="1328" spans="1:7">
      <c r="A1328" s="549"/>
      <c r="B1328" s="550"/>
      <c r="C1328" s="551"/>
      <c r="D1328" s="552"/>
      <c r="E1328" s="553"/>
      <c r="F1328" s="525"/>
      <c r="G1328" s="560"/>
    </row>
    <row r="1329" spans="1:7">
      <c r="A1329" s="549"/>
      <c r="B1329" s="550"/>
      <c r="C1329" s="551"/>
      <c r="D1329" s="552"/>
      <c r="E1329" s="553"/>
      <c r="F1329" s="525"/>
      <c r="G1329" s="560"/>
    </row>
    <row r="1330" spans="1:7">
      <c r="A1330" s="549"/>
      <c r="B1330" s="550"/>
      <c r="C1330" s="551"/>
      <c r="D1330" s="552"/>
      <c r="E1330" s="553"/>
      <c r="F1330" s="525"/>
      <c r="G1330" s="560"/>
    </row>
    <row r="1331" spans="1:7">
      <c r="A1331" s="549"/>
      <c r="B1331" s="550"/>
      <c r="C1331" s="551"/>
      <c r="D1331" s="552"/>
      <c r="E1331" s="553"/>
      <c r="F1331" s="525"/>
      <c r="G1331" s="560"/>
    </row>
    <row r="1332" spans="1:7">
      <c r="A1332" s="549"/>
      <c r="B1332" s="550"/>
      <c r="C1332" s="551"/>
      <c r="D1332" s="552"/>
      <c r="E1332" s="553"/>
      <c r="F1332" s="525"/>
      <c r="G1332" s="560"/>
    </row>
    <row r="1333" spans="1:7">
      <c r="A1333" s="549"/>
      <c r="B1333" s="550"/>
      <c r="C1333" s="551"/>
      <c r="D1333" s="552"/>
      <c r="E1333" s="553"/>
      <c r="F1333" s="525"/>
      <c r="G1333" s="560"/>
    </row>
    <row r="1334" spans="1:7">
      <c r="A1334" s="549"/>
      <c r="B1334" s="550"/>
      <c r="C1334" s="551"/>
      <c r="D1334" s="552"/>
      <c r="E1334" s="553"/>
      <c r="F1334" s="525"/>
      <c r="G1334" s="560"/>
    </row>
    <row r="1335" spans="1:7">
      <c r="A1335" s="549"/>
      <c r="B1335" s="550"/>
      <c r="C1335" s="551"/>
      <c r="D1335" s="552"/>
      <c r="E1335" s="553"/>
      <c r="F1335" s="525"/>
      <c r="G1335" s="560"/>
    </row>
    <row r="1336" spans="1:7">
      <c r="A1336" s="549"/>
      <c r="B1336" s="550"/>
      <c r="C1336" s="551"/>
      <c r="D1336" s="552"/>
      <c r="E1336" s="553"/>
      <c r="F1336" s="525"/>
      <c r="G1336" s="560"/>
    </row>
    <row r="1337" spans="1:7">
      <c r="A1337" s="549"/>
      <c r="B1337" s="550"/>
      <c r="C1337" s="551"/>
      <c r="D1337" s="552"/>
      <c r="E1337" s="553"/>
      <c r="F1337" s="525"/>
      <c r="G1337" s="560"/>
    </row>
    <row r="1338" spans="1:7">
      <c r="A1338" s="549"/>
      <c r="B1338" s="550"/>
      <c r="C1338" s="551"/>
      <c r="D1338" s="552"/>
      <c r="E1338" s="553"/>
      <c r="F1338" s="525"/>
      <c r="G1338" s="560"/>
    </row>
    <row r="1339" spans="1:7">
      <c r="A1339" s="549"/>
      <c r="B1339" s="550"/>
      <c r="C1339" s="551"/>
      <c r="D1339" s="552"/>
      <c r="E1339" s="553"/>
      <c r="F1339" s="525"/>
      <c r="G1339" s="560"/>
    </row>
    <row r="1340" spans="1:7">
      <c r="A1340" s="549"/>
      <c r="B1340" s="550"/>
      <c r="C1340" s="551"/>
      <c r="D1340" s="552"/>
      <c r="E1340" s="553"/>
      <c r="F1340" s="525"/>
      <c r="G1340" s="560"/>
    </row>
    <row r="1341" spans="1:7">
      <c r="A1341" s="549"/>
      <c r="B1341" s="550"/>
      <c r="C1341" s="551"/>
      <c r="D1341" s="552"/>
      <c r="E1341" s="553"/>
      <c r="F1341" s="525"/>
      <c r="G1341" s="560"/>
    </row>
    <row r="1342" spans="1:7">
      <c r="A1342" s="549"/>
      <c r="B1342" s="550"/>
      <c r="C1342" s="551"/>
      <c r="D1342" s="552"/>
      <c r="E1342" s="553"/>
      <c r="F1342" s="525"/>
      <c r="G1342" s="560"/>
    </row>
    <row r="1343" spans="1:7">
      <c r="A1343" s="549"/>
      <c r="B1343" s="550"/>
      <c r="C1343" s="551"/>
      <c r="D1343" s="552"/>
      <c r="E1343" s="553"/>
      <c r="F1343" s="525"/>
      <c r="G1343" s="560"/>
    </row>
    <row r="1344" spans="1:7">
      <c r="A1344" s="549"/>
      <c r="B1344" s="550"/>
      <c r="C1344" s="551"/>
      <c r="D1344" s="552"/>
      <c r="E1344" s="553"/>
      <c r="F1344" s="525"/>
      <c r="G1344" s="560"/>
    </row>
    <row r="1345" spans="1:7">
      <c r="A1345" s="549"/>
      <c r="B1345" s="550"/>
      <c r="C1345" s="551"/>
      <c r="D1345" s="552"/>
      <c r="E1345" s="553"/>
      <c r="F1345" s="525"/>
      <c r="G1345" s="560"/>
    </row>
    <row r="1346" spans="1:7">
      <c r="A1346" s="549"/>
      <c r="B1346" s="550"/>
      <c r="C1346" s="551"/>
      <c r="D1346" s="552"/>
      <c r="E1346" s="553"/>
      <c r="F1346" s="525"/>
      <c r="G1346" s="560"/>
    </row>
    <row r="1347" spans="1:7">
      <c r="A1347" s="549"/>
      <c r="B1347" s="550"/>
      <c r="C1347" s="551"/>
      <c r="D1347" s="552"/>
      <c r="E1347" s="553"/>
      <c r="F1347" s="525"/>
      <c r="G1347" s="560"/>
    </row>
    <row r="1348" spans="1:7">
      <c r="A1348" s="549"/>
      <c r="B1348" s="550"/>
      <c r="C1348" s="551"/>
      <c r="D1348" s="552"/>
      <c r="E1348" s="553"/>
      <c r="F1348" s="525"/>
      <c r="G1348" s="560"/>
    </row>
    <row r="1349" spans="1:7">
      <c r="A1349" s="549"/>
      <c r="B1349" s="550"/>
      <c r="C1349" s="551"/>
      <c r="D1349" s="552"/>
      <c r="E1349" s="553"/>
      <c r="F1349" s="525"/>
      <c r="G1349" s="560"/>
    </row>
    <row r="1350" spans="1:7">
      <c r="A1350" s="549"/>
      <c r="B1350" s="550"/>
      <c r="C1350" s="551"/>
      <c r="D1350" s="552"/>
      <c r="E1350" s="553"/>
      <c r="F1350" s="525"/>
      <c r="G1350" s="560"/>
    </row>
    <row r="1351" spans="1:7">
      <c r="A1351" s="549"/>
      <c r="B1351" s="550"/>
      <c r="C1351" s="551"/>
      <c r="D1351" s="552"/>
      <c r="E1351" s="553"/>
      <c r="F1351" s="525"/>
      <c r="G1351" s="560"/>
    </row>
    <row r="1352" spans="1:7">
      <c r="A1352" s="549"/>
      <c r="B1352" s="550"/>
      <c r="C1352" s="551"/>
      <c r="D1352" s="552"/>
      <c r="E1352" s="553"/>
      <c r="F1352" s="525"/>
      <c r="G1352" s="560"/>
    </row>
    <row r="1353" spans="1:7">
      <c r="A1353" s="549"/>
      <c r="B1353" s="550"/>
      <c r="C1353" s="551"/>
      <c r="D1353" s="552"/>
      <c r="E1353" s="553"/>
      <c r="F1353" s="525"/>
      <c r="G1353" s="560"/>
    </row>
    <row r="1354" spans="1:7">
      <c r="A1354" s="549"/>
      <c r="B1354" s="550"/>
      <c r="C1354" s="551"/>
      <c r="D1354" s="552"/>
      <c r="E1354" s="553"/>
      <c r="F1354" s="525"/>
      <c r="G1354" s="560"/>
    </row>
    <row r="1355" spans="1:7">
      <c r="A1355" s="549"/>
      <c r="B1355" s="550"/>
      <c r="C1355" s="551"/>
      <c r="D1355" s="552"/>
      <c r="E1355" s="553"/>
      <c r="F1355" s="525"/>
      <c r="G1355" s="560"/>
    </row>
    <row r="1356" spans="1:7">
      <c r="A1356" s="549"/>
      <c r="B1356" s="550"/>
      <c r="C1356" s="551"/>
      <c r="D1356" s="552"/>
      <c r="E1356" s="553"/>
      <c r="F1356" s="525"/>
      <c r="G1356" s="560"/>
    </row>
    <row r="1357" spans="1:7">
      <c r="A1357" s="549"/>
      <c r="B1357" s="550"/>
      <c r="C1357" s="551"/>
      <c r="D1357" s="552"/>
      <c r="E1357" s="553"/>
      <c r="F1357" s="525"/>
      <c r="G1357" s="560"/>
    </row>
    <row r="1358" spans="1:7">
      <c r="A1358" s="549"/>
      <c r="B1358" s="550"/>
      <c r="C1358" s="551"/>
      <c r="D1358" s="552"/>
      <c r="E1358" s="553"/>
      <c r="F1358" s="525"/>
      <c r="G1358" s="560"/>
    </row>
    <row r="1359" spans="1:7">
      <c r="A1359" s="549"/>
      <c r="B1359" s="550"/>
      <c r="C1359" s="551"/>
      <c r="D1359" s="552"/>
      <c r="E1359" s="553"/>
      <c r="F1359" s="525"/>
      <c r="G1359" s="560"/>
    </row>
    <row r="1360" spans="1:7">
      <c r="A1360" s="549"/>
      <c r="B1360" s="550"/>
      <c r="C1360" s="551"/>
      <c r="D1360" s="552"/>
      <c r="E1360" s="553"/>
      <c r="F1360" s="525"/>
      <c r="G1360" s="560"/>
    </row>
    <row r="1361" spans="1:7">
      <c r="A1361" s="549"/>
      <c r="B1361" s="550"/>
      <c r="C1361" s="551"/>
      <c r="D1361" s="552"/>
      <c r="E1361" s="553"/>
      <c r="F1361" s="525"/>
      <c r="G1361" s="560"/>
    </row>
    <row r="1362" spans="1:7">
      <c r="A1362" s="549"/>
      <c r="B1362" s="550"/>
      <c r="C1362" s="551"/>
      <c r="D1362" s="552"/>
      <c r="E1362" s="553"/>
      <c r="F1362" s="525"/>
      <c r="G1362" s="560"/>
    </row>
    <row r="1363" spans="1:7">
      <c r="A1363" s="549"/>
      <c r="B1363" s="550"/>
      <c r="C1363" s="551"/>
      <c r="D1363" s="552"/>
      <c r="E1363" s="553"/>
      <c r="F1363" s="525"/>
      <c r="G1363" s="560"/>
    </row>
    <row r="1364" spans="1:7">
      <c r="A1364" s="549"/>
      <c r="B1364" s="550"/>
      <c r="C1364" s="551"/>
      <c r="D1364" s="552"/>
      <c r="E1364" s="553"/>
      <c r="F1364" s="525"/>
      <c r="G1364" s="560"/>
    </row>
    <row r="1365" spans="1:7">
      <c r="A1365" s="549"/>
      <c r="B1365" s="550"/>
      <c r="C1365" s="551"/>
      <c r="D1365" s="552"/>
      <c r="E1365" s="553"/>
      <c r="F1365" s="525"/>
      <c r="G1365" s="560"/>
    </row>
    <row r="1366" spans="1:7">
      <c r="A1366" s="549"/>
      <c r="B1366" s="550"/>
      <c r="C1366" s="551"/>
      <c r="D1366" s="552"/>
      <c r="E1366" s="553"/>
      <c r="F1366" s="525"/>
      <c r="G1366" s="560"/>
    </row>
    <row r="1367" spans="1:7">
      <c r="A1367" s="549"/>
      <c r="B1367" s="550"/>
      <c r="C1367" s="551"/>
      <c r="D1367" s="552"/>
      <c r="E1367" s="553"/>
      <c r="F1367" s="525"/>
      <c r="G1367" s="560"/>
    </row>
    <row r="1368" spans="1:7">
      <c r="A1368" s="549"/>
      <c r="B1368" s="550"/>
      <c r="C1368" s="551"/>
      <c r="D1368" s="552"/>
      <c r="E1368" s="553"/>
      <c r="F1368" s="525"/>
      <c r="G1368" s="560"/>
    </row>
    <row r="1369" spans="1:7">
      <c r="A1369" s="549"/>
      <c r="B1369" s="550"/>
      <c r="C1369" s="551"/>
      <c r="D1369" s="552"/>
      <c r="E1369" s="553"/>
      <c r="F1369" s="525"/>
      <c r="G1369" s="560"/>
    </row>
    <row r="1370" spans="1:7">
      <c r="A1370" s="549"/>
      <c r="B1370" s="550"/>
      <c r="C1370" s="551"/>
      <c r="D1370" s="552"/>
      <c r="E1370" s="553"/>
      <c r="F1370" s="525"/>
      <c r="G1370" s="560"/>
    </row>
    <row r="1371" spans="1:7">
      <c r="A1371" s="549"/>
      <c r="B1371" s="550"/>
      <c r="C1371" s="551"/>
      <c r="D1371" s="552"/>
      <c r="E1371" s="553"/>
      <c r="F1371" s="525"/>
      <c r="G1371" s="560"/>
    </row>
    <row r="1372" spans="1:7">
      <c r="A1372" s="549"/>
      <c r="B1372" s="550"/>
      <c r="C1372" s="551"/>
      <c r="D1372" s="552"/>
      <c r="E1372" s="553"/>
      <c r="F1372" s="525"/>
      <c r="G1372" s="560"/>
    </row>
    <row r="1373" spans="1:7">
      <c r="A1373" s="549"/>
      <c r="B1373" s="550"/>
      <c r="C1373" s="551"/>
      <c r="D1373" s="552"/>
      <c r="E1373" s="553"/>
      <c r="F1373" s="525"/>
      <c r="G1373" s="560"/>
    </row>
    <row r="1374" spans="1:7">
      <c r="A1374" s="549"/>
      <c r="B1374" s="550"/>
      <c r="C1374" s="551"/>
      <c r="D1374" s="552"/>
      <c r="E1374" s="553"/>
      <c r="F1374" s="525"/>
      <c r="G1374" s="560"/>
    </row>
    <row r="1375" spans="1:7">
      <c r="A1375" s="549"/>
      <c r="B1375" s="550"/>
      <c r="C1375" s="551"/>
      <c r="D1375" s="552"/>
      <c r="E1375" s="553"/>
      <c r="F1375" s="525"/>
      <c r="G1375" s="560"/>
    </row>
    <row r="1376" spans="1:7">
      <c r="A1376" s="549"/>
      <c r="B1376" s="550"/>
      <c r="C1376" s="551"/>
      <c r="D1376" s="552"/>
      <c r="E1376" s="553"/>
      <c r="F1376" s="525"/>
      <c r="G1376" s="560"/>
    </row>
    <row r="1377" spans="1:7">
      <c r="A1377" s="549"/>
      <c r="B1377" s="550"/>
      <c r="C1377" s="551"/>
      <c r="D1377" s="552"/>
      <c r="E1377" s="553"/>
      <c r="F1377" s="525"/>
      <c r="G1377" s="560"/>
    </row>
    <row r="1378" spans="1:7">
      <c r="A1378" s="549"/>
      <c r="B1378" s="550"/>
      <c r="C1378" s="551"/>
      <c r="D1378" s="552"/>
      <c r="E1378" s="553"/>
      <c r="F1378" s="525"/>
      <c r="G1378" s="560"/>
    </row>
    <row r="1379" spans="1:7">
      <c r="A1379" s="549"/>
      <c r="B1379" s="550"/>
      <c r="C1379" s="551"/>
      <c r="D1379" s="552"/>
      <c r="E1379" s="553"/>
      <c r="F1379" s="525"/>
      <c r="G1379" s="560"/>
    </row>
    <row r="1380" spans="1:7">
      <c r="A1380" s="549"/>
      <c r="B1380" s="550"/>
      <c r="C1380" s="551"/>
      <c r="D1380" s="552"/>
      <c r="E1380" s="553"/>
      <c r="F1380" s="525"/>
      <c r="G1380" s="560"/>
    </row>
    <row r="1381" spans="1:7">
      <c r="A1381" s="549"/>
      <c r="B1381" s="550"/>
      <c r="C1381" s="551"/>
      <c r="D1381" s="552"/>
      <c r="E1381" s="553"/>
      <c r="F1381" s="525"/>
      <c r="G1381" s="560"/>
    </row>
    <row r="1382" spans="1:7">
      <c r="A1382" s="549"/>
      <c r="B1382" s="550"/>
      <c r="C1382" s="551"/>
      <c r="D1382" s="552"/>
      <c r="E1382" s="553"/>
      <c r="F1382" s="525"/>
      <c r="G1382" s="560"/>
    </row>
    <row r="1383" spans="1:7">
      <c r="A1383" s="549"/>
      <c r="B1383" s="550"/>
      <c r="C1383" s="551"/>
      <c r="D1383" s="552"/>
      <c r="E1383" s="553"/>
      <c r="F1383" s="525"/>
      <c r="G1383" s="560"/>
    </row>
    <row r="1384" spans="1:7">
      <c r="A1384" s="549"/>
      <c r="B1384" s="550"/>
      <c r="C1384" s="551"/>
      <c r="D1384" s="552"/>
      <c r="E1384" s="553"/>
      <c r="F1384" s="525"/>
      <c r="G1384" s="560"/>
    </row>
    <row r="1385" spans="1:7">
      <c r="A1385" s="549"/>
      <c r="B1385" s="550"/>
      <c r="C1385" s="551"/>
      <c r="D1385" s="552"/>
      <c r="E1385" s="553"/>
      <c r="F1385" s="525"/>
      <c r="G1385" s="560"/>
    </row>
    <row r="1386" spans="1:7">
      <c r="A1386" s="549"/>
      <c r="B1386" s="550"/>
      <c r="C1386" s="551"/>
      <c r="D1386" s="552"/>
      <c r="E1386" s="553"/>
      <c r="F1386" s="525"/>
      <c r="G1386" s="560"/>
    </row>
    <row r="1387" spans="1:7">
      <c r="A1387" s="549"/>
      <c r="B1387" s="550"/>
      <c r="C1387" s="551"/>
      <c r="D1387" s="552"/>
      <c r="E1387" s="553"/>
      <c r="F1387" s="525"/>
      <c r="G1387" s="560"/>
    </row>
    <row r="1388" spans="1:7">
      <c r="A1388" s="549"/>
      <c r="B1388" s="550"/>
      <c r="C1388" s="551"/>
      <c r="D1388" s="552"/>
      <c r="E1388" s="553"/>
      <c r="F1388" s="525"/>
      <c r="G1388" s="560"/>
    </row>
    <row r="1389" spans="1:7">
      <c r="A1389" s="549"/>
      <c r="B1389" s="550"/>
      <c r="C1389" s="551"/>
      <c r="D1389" s="552"/>
      <c r="E1389" s="553"/>
      <c r="F1389" s="525"/>
      <c r="G1389" s="560"/>
    </row>
    <row r="1390" spans="1:7">
      <c r="A1390" s="549"/>
      <c r="B1390" s="550"/>
      <c r="C1390" s="551"/>
      <c r="D1390" s="552"/>
      <c r="E1390" s="553"/>
      <c r="F1390" s="525"/>
      <c r="G1390" s="560"/>
    </row>
    <row r="1391" spans="1:7">
      <c r="A1391" s="549"/>
      <c r="B1391" s="550"/>
      <c r="C1391" s="551"/>
      <c r="D1391" s="552"/>
      <c r="E1391" s="553"/>
      <c r="F1391" s="525"/>
      <c r="G1391" s="560"/>
    </row>
    <row r="1392" spans="1:7">
      <c r="A1392" s="549"/>
      <c r="B1392" s="550"/>
      <c r="C1392" s="551"/>
      <c r="D1392" s="552"/>
      <c r="E1392" s="553"/>
      <c r="F1392" s="525"/>
      <c r="G1392" s="560"/>
    </row>
    <row r="1393" spans="1:7">
      <c r="A1393" s="549"/>
      <c r="B1393" s="550"/>
      <c r="C1393" s="551"/>
      <c r="D1393" s="552"/>
      <c r="E1393" s="553"/>
      <c r="F1393" s="525"/>
      <c r="G1393" s="560"/>
    </row>
    <row r="1394" spans="1:7">
      <c r="A1394" s="549"/>
      <c r="B1394" s="550"/>
      <c r="C1394" s="551"/>
      <c r="D1394" s="552"/>
      <c r="E1394" s="553"/>
      <c r="F1394" s="525"/>
      <c r="G1394" s="560"/>
    </row>
    <row r="1395" spans="1:7">
      <c r="A1395" s="549"/>
      <c r="B1395" s="550"/>
      <c r="C1395" s="551"/>
      <c r="D1395" s="552"/>
      <c r="E1395" s="553"/>
      <c r="F1395" s="525"/>
      <c r="G1395" s="560"/>
    </row>
    <row r="1396" spans="1:7">
      <c r="A1396" s="549"/>
      <c r="B1396" s="550"/>
      <c r="C1396" s="551"/>
      <c r="D1396" s="552"/>
      <c r="E1396" s="553"/>
      <c r="F1396" s="525"/>
      <c r="G1396" s="560"/>
    </row>
    <row r="1397" spans="1:7">
      <c r="A1397" s="549"/>
      <c r="B1397" s="550"/>
      <c r="C1397" s="551"/>
      <c r="D1397" s="552"/>
      <c r="E1397" s="553"/>
      <c r="F1397" s="525"/>
      <c r="G1397" s="560"/>
    </row>
    <row r="1398" spans="1:7">
      <c r="A1398" s="549"/>
      <c r="B1398" s="550"/>
      <c r="C1398" s="551"/>
      <c r="D1398" s="552"/>
      <c r="E1398" s="553"/>
      <c r="F1398" s="525"/>
      <c r="G1398" s="560"/>
    </row>
    <row r="1399" spans="1:7">
      <c r="A1399" s="549"/>
      <c r="B1399" s="550"/>
      <c r="C1399" s="551"/>
      <c r="D1399" s="552"/>
      <c r="E1399" s="553"/>
      <c r="F1399" s="525"/>
      <c r="G1399" s="560"/>
    </row>
    <row r="1400" spans="1:7">
      <c r="A1400" s="549"/>
      <c r="B1400" s="550"/>
      <c r="C1400" s="551"/>
      <c r="D1400" s="552"/>
      <c r="E1400" s="553"/>
      <c r="F1400" s="525"/>
      <c r="G1400" s="560"/>
    </row>
    <row r="1401" spans="1:7">
      <c r="A1401" s="549"/>
      <c r="B1401" s="550"/>
      <c r="C1401" s="551"/>
      <c r="D1401" s="552"/>
      <c r="E1401" s="553"/>
      <c r="F1401" s="525"/>
      <c r="G1401" s="560"/>
    </row>
    <row r="1402" spans="1:7">
      <c r="A1402" s="549"/>
      <c r="B1402" s="550"/>
      <c r="C1402" s="551"/>
      <c r="D1402" s="552"/>
      <c r="E1402" s="553"/>
      <c r="F1402" s="525"/>
      <c r="G1402" s="560"/>
    </row>
    <row r="1403" spans="1:7">
      <c r="A1403" s="549"/>
      <c r="B1403" s="550"/>
      <c r="C1403" s="551"/>
      <c r="D1403" s="552"/>
      <c r="E1403" s="553"/>
      <c r="F1403" s="525"/>
      <c r="G1403" s="560"/>
    </row>
    <row r="1404" spans="1:7">
      <c r="A1404" s="549"/>
      <c r="B1404" s="550"/>
      <c r="C1404" s="551"/>
      <c r="D1404" s="552"/>
      <c r="E1404" s="553"/>
      <c r="F1404" s="525"/>
      <c r="G1404" s="560"/>
    </row>
    <row r="1405" spans="1:7">
      <c r="A1405" s="549"/>
      <c r="B1405" s="550"/>
      <c r="C1405" s="551"/>
      <c r="D1405" s="552"/>
      <c r="E1405" s="553"/>
      <c r="F1405" s="525"/>
      <c r="G1405" s="560"/>
    </row>
    <row r="1406" spans="1:7">
      <c r="A1406" s="549"/>
      <c r="B1406" s="550"/>
      <c r="C1406" s="551"/>
      <c r="D1406" s="552"/>
      <c r="E1406" s="553"/>
      <c r="F1406" s="525"/>
      <c r="G1406" s="560"/>
    </row>
    <row r="1407" spans="1:7">
      <c r="A1407" s="549"/>
      <c r="B1407" s="550"/>
      <c r="C1407" s="551"/>
      <c r="D1407" s="552"/>
      <c r="E1407" s="553"/>
      <c r="F1407" s="525"/>
      <c r="G1407" s="560"/>
    </row>
    <row r="1408" spans="1:7">
      <c r="A1408" s="549"/>
      <c r="B1408" s="550"/>
      <c r="C1408" s="551"/>
      <c r="D1408" s="552"/>
      <c r="E1408" s="553"/>
      <c r="F1408" s="525"/>
      <c r="G1408" s="560"/>
    </row>
    <row r="1409" spans="1:7">
      <c r="A1409" s="549"/>
      <c r="B1409" s="550"/>
      <c r="C1409" s="551"/>
      <c r="D1409" s="552"/>
      <c r="E1409" s="553"/>
      <c r="F1409" s="525"/>
      <c r="G1409" s="560"/>
    </row>
    <row r="1410" spans="1:7">
      <c r="A1410" s="549"/>
      <c r="B1410" s="550"/>
      <c r="C1410" s="551"/>
      <c r="D1410" s="552"/>
      <c r="E1410" s="553"/>
      <c r="F1410" s="525"/>
      <c r="G1410" s="560"/>
    </row>
    <row r="1411" spans="1:7">
      <c r="A1411" s="549"/>
      <c r="B1411" s="550"/>
      <c r="C1411" s="551"/>
      <c r="D1411" s="552"/>
      <c r="E1411" s="553"/>
      <c r="F1411" s="525"/>
      <c r="G1411" s="560"/>
    </row>
    <row r="1412" spans="1:7">
      <c r="A1412" s="549"/>
      <c r="B1412" s="550"/>
      <c r="C1412" s="551"/>
      <c r="D1412" s="552"/>
      <c r="E1412" s="553"/>
      <c r="F1412" s="525"/>
      <c r="G1412" s="560"/>
    </row>
    <row r="1413" spans="1:7">
      <c r="A1413" s="549"/>
      <c r="B1413" s="550"/>
      <c r="C1413" s="551"/>
      <c r="D1413" s="552"/>
      <c r="E1413" s="553"/>
      <c r="F1413" s="525"/>
      <c r="G1413" s="560"/>
    </row>
    <row r="1414" spans="1:7">
      <c r="A1414" s="549"/>
      <c r="B1414" s="550"/>
      <c r="C1414" s="551"/>
      <c r="D1414" s="552"/>
      <c r="E1414" s="553"/>
      <c r="F1414" s="525"/>
      <c r="G1414" s="560"/>
    </row>
    <row r="1415" spans="1:7">
      <c r="A1415" s="549"/>
      <c r="B1415" s="550"/>
      <c r="C1415" s="551"/>
      <c r="D1415" s="552"/>
      <c r="E1415" s="553"/>
      <c r="F1415" s="525"/>
      <c r="G1415" s="560"/>
    </row>
    <row r="1416" spans="1:7">
      <c r="A1416" s="549"/>
      <c r="B1416" s="550"/>
      <c r="C1416" s="551"/>
      <c r="D1416" s="552"/>
      <c r="E1416" s="553"/>
      <c r="F1416" s="525"/>
      <c r="G1416" s="560"/>
    </row>
    <row r="1417" spans="1:7">
      <c r="A1417" s="549"/>
      <c r="B1417" s="550"/>
      <c r="C1417" s="551"/>
      <c r="D1417" s="552"/>
      <c r="E1417" s="553"/>
      <c r="F1417" s="525"/>
      <c r="G1417" s="560"/>
    </row>
    <row r="1418" spans="1:7">
      <c r="A1418" s="549"/>
      <c r="B1418" s="550"/>
      <c r="C1418" s="551"/>
      <c r="D1418" s="552"/>
      <c r="E1418" s="553"/>
      <c r="F1418" s="525"/>
      <c r="G1418" s="560"/>
    </row>
    <row r="1419" spans="1:7">
      <c r="A1419" s="549"/>
      <c r="B1419" s="550"/>
      <c r="C1419" s="551"/>
      <c r="D1419" s="552"/>
      <c r="E1419" s="553"/>
      <c r="F1419" s="525"/>
      <c r="G1419" s="560"/>
    </row>
    <row r="1420" spans="1:7">
      <c r="A1420" s="549"/>
      <c r="B1420" s="550"/>
      <c r="C1420" s="551"/>
      <c r="D1420" s="552"/>
      <c r="E1420" s="553"/>
      <c r="F1420" s="525"/>
      <c r="G1420" s="560"/>
    </row>
    <row r="1421" spans="1:7">
      <c r="A1421" s="549"/>
      <c r="B1421" s="550"/>
      <c r="C1421" s="551"/>
      <c r="D1421" s="552"/>
      <c r="E1421" s="553"/>
      <c r="F1421" s="525"/>
      <c r="G1421" s="560"/>
    </row>
    <row r="1422" spans="1:7">
      <c r="A1422" s="549"/>
      <c r="B1422" s="550"/>
      <c r="C1422" s="551"/>
      <c r="D1422" s="552"/>
      <c r="E1422" s="553"/>
      <c r="F1422" s="525"/>
      <c r="G1422" s="560"/>
    </row>
    <row r="1423" spans="1:7">
      <c r="A1423" s="549"/>
      <c r="B1423" s="550"/>
      <c r="C1423" s="551"/>
      <c r="D1423" s="552"/>
      <c r="E1423" s="553"/>
      <c r="F1423" s="525"/>
      <c r="G1423" s="560"/>
    </row>
    <row r="1424" spans="1:7">
      <c r="A1424" s="549"/>
      <c r="B1424" s="550"/>
      <c r="C1424" s="551"/>
      <c r="D1424" s="552"/>
      <c r="E1424" s="553"/>
      <c r="F1424" s="525"/>
      <c r="G1424" s="560"/>
    </row>
    <row r="1425" spans="1:7">
      <c r="A1425" s="549"/>
      <c r="B1425" s="550"/>
      <c r="C1425" s="551"/>
      <c r="D1425" s="552"/>
      <c r="E1425" s="553"/>
      <c r="F1425" s="525"/>
      <c r="G1425" s="560"/>
    </row>
    <row r="1426" spans="1:7">
      <c r="A1426" s="549"/>
      <c r="B1426" s="550"/>
      <c r="C1426" s="551"/>
      <c r="D1426" s="552"/>
      <c r="E1426" s="553"/>
      <c r="F1426" s="525"/>
      <c r="G1426" s="560"/>
    </row>
    <row r="1427" spans="1:7">
      <c r="A1427" s="549"/>
      <c r="B1427" s="550"/>
      <c r="C1427" s="551"/>
      <c r="D1427" s="552"/>
      <c r="E1427" s="553"/>
      <c r="F1427" s="525"/>
      <c r="G1427" s="560"/>
    </row>
    <row r="1428" spans="1:7">
      <c r="A1428" s="549"/>
      <c r="B1428" s="550"/>
      <c r="C1428" s="551"/>
      <c r="D1428" s="552"/>
      <c r="E1428" s="553"/>
      <c r="F1428" s="525"/>
      <c r="G1428" s="560"/>
    </row>
    <row r="1429" spans="1:7">
      <c r="A1429" s="549"/>
      <c r="B1429" s="550"/>
      <c r="C1429" s="551"/>
      <c r="D1429" s="552"/>
      <c r="E1429" s="553"/>
      <c r="F1429" s="525"/>
      <c r="G1429" s="560"/>
    </row>
    <row r="1430" spans="1:7">
      <c r="A1430" s="549"/>
      <c r="B1430" s="550"/>
      <c r="C1430" s="551"/>
      <c r="D1430" s="552"/>
      <c r="E1430" s="553"/>
      <c r="F1430" s="525"/>
      <c r="G1430" s="560"/>
    </row>
    <row r="1431" spans="1:7">
      <c r="A1431" s="549"/>
      <c r="B1431" s="550"/>
      <c r="C1431" s="551"/>
      <c r="D1431" s="552"/>
      <c r="E1431" s="553"/>
      <c r="F1431" s="525"/>
      <c r="G1431" s="560"/>
    </row>
    <row r="1432" spans="1:7">
      <c r="A1432" s="549"/>
      <c r="B1432" s="550"/>
      <c r="C1432" s="551"/>
      <c r="D1432" s="552"/>
      <c r="E1432" s="553"/>
      <c r="F1432" s="525"/>
      <c r="G1432" s="560"/>
    </row>
    <row r="1433" spans="1:7">
      <c r="A1433" s="549"/>
      <c r="B1433" s="550"/>
      <c r="C1433" s="551"/>
      <c r="D1433" s="552"/>
      <c r="E1433" s="553"/>
      <c r="F1433" s="525"/>
      <c r="G1433" s="560"/>
    </row>
    <row r="1434" spans="1:7">
      <c r="A1434" s="549"/>
      <c r="B1434" s="550"/>
      <c r="C1434" s="551"/>
      <c r="D1434" s="552"/>
      <c r="E1434" s="553"/>
      <c r="F1434" s="525"/>
      <c r="G1434" s="560"/>
    </row>
    <row r="1435" spans="1:7">
      <c r="A1435" s="549"/>
      <c r="B1435" s="550"/>
      <c r="C1435" s="551"/>
      <c r="D1435" s="552"/>
      <c r="E1435" s="553"/>
      <c r="F1435" s="525"/>
      <c r="G1435" s="560"/>
    </row>
    <row r="1436" spans="1:7">
      <c r="A1436" s="549"/>
      <c r="B1436" s="550"/>
      <c r="C1436" s="551"/>
      <c r="D1436" s="552"/>
      <c r="E1436" s="553"/>
      <c r="F1436" s="525"/>
      <c r="G1436" s="560"/>
    </row>
    <row r="1437" spans="1:7">
      <c r="A1437" s="549"/>
      <c r="B1437" s="550"/>
      <c r="C1437" s="551"/>
      <c r="D1437" s="552"/>
      <c r="E1437" s="553"/>
      <c r="F1437" s="525"/>
      <c r="G1437" s="560"/>
    </row>
    <row r="1438" spans="1:7">
      <c r="A1438" s="549"/>
      <c r="B1438" s="550"/>
      <c r="C1438" s="551"/>
      <c r="D1438" s="552"/>
      <c r="E1438" s="553"/>
      <c r="F1438" s="525"/>
      <c r="G1438" s="560"/>
    </row>
    <row r="1439" spans="1:7">
      <c r="A1439" s="549"/>
      <c r="B1439" s="550"/>
      <c r="C1439" s="551"/>
      <c r="D1439" s="552"/>
      <c r="E1439" s="553"/>
      <c r="F1439" s="525"/>
      <c r="G1439" s="560"/>
    </row>
    <row r="1440" spans="1:7">
      <c r="A1440" s="549"/>
      <c r="B1440" s="550"/>
      <c r="C1440" s="551"/>
      <c r="D1440" s="552"/>
      <c r="E1440" s="553"/>
      <c r="F1440" s="525"/>
      <c r="G1440" s="560"/>
    </row>
    <row r="1441" spans="1:7">
      <c r="A1441" s="549"/>
      <c r="B1441" s="550"/>
      <c r="C1441" s="551"/>
      <c r="D1441" s="552"/>
      <c r="E1441" s="553"/>
      <c r="F1441" s="525"/>
      <c r="G1441" s="560"/>
    </row>
    <row r="1442" spans="1:7">
      <c r="A1442" s="549"/>
      <c r="B1442" s="550"/>
      <c r="C1442" s="551"/>
      <c r="D1442" s="552"/>
      <c r="E1442" s="553"/>
      <c r="F1442" s="525"/>
      <c r="G1442" s="560"/>
    </row>
    <row r="1443" spans="1:7">
      <c r="A1443" s="549"/>
      <c r="B1443" s="550"/>
      <c r="C1443" s="551"/>
      <c r="D1443" s="552"/>
      <c r="E1443" s="553"/>
      <c r="F1443" s="525"/>
      <c r="G1443" s="560"/>
    </row>
    <row r="1444" spans="1:7">
      <c r="A1444" s="549"/>
      <c r="B1444" s="550"/>
      <c r="C1444" s="551"/>
      <c r="D1444" s="552"/>
      <c r="E1444" s="553"/>
      <c r="F1444" s="525"/>
      <c r="G1444" s="560"/>
    </row>
    <row r="1445" spans="1:7">
      <c r="A1445" s="549"/>
      <c r="B1445" s="550"/>
      <c r="C1445" s="551"/>
      <c r="D1445" s="552"/>
      <c r="E1445" s="553"/>
      <c r="F1445" s="525"/>
      <c r="G1445" s="560"/>
    </row>
    <row r="1446" spans="1:7">
      <c r="A1446" s="549"/>
      <c r="B1446" s="550"/>
      <c r="C1446" s="551"/>
      <c r="D1446" s="552"/>
      <c r="E1446" s="553"/>
      <c r="F1446" s="525"/>
      <c r="G1446" s="560"/>
    </row>
    <row r="1447" spans="1:7">
      <c r="A1447" s="549"/>
      <c r="B1447" s="550"/>
      <c r="C1447" s="551"/>
      <c r="D1447" s="552"/>
      <c r="E1447" s="553"/>
      <c r="F1447" s="525"/>
      <c r="G1447" s="560"/>
    </row>
    <row r="1448" spans="1:7">
      <c r="A1448" s="549"/>
      <c r="B1448" s="550"/>
      <c r="C1448" s="551"/>
      <c r="D1448" s="552"/>
      <c r="E1448" s="553"/>
      <c r="F1448" s="525"/>
      <c r="G1448" s="560"/>
    </row>
    <row r="1449" spans="1:7">
      <c r="A1449" s="549"/>
      <c r="B1449" s="550"/>
      <c r="C1449" s="551"/>
      <c r="D1449" s="552"/>
      <c r="E1449" s="553"/>
      <c r="F1449" s="525"/>
      <c r="G1449" s="560"/>
    </row>
    <row r="1450" spans="1:7">
      <c r="A1450" s="549"/>
      <c r="B1450" s="550"/>
      <c r="C1450" s="551"/>
      <c r="D1450" s="552"/>
      <c r="E1450" s="553"/>
      <c r="F1450" s="525"/>
      <c r="G1450" s="560"/>
    </row>
    <row r="1451" spans="1:7">
      <c r="A1451" s="549"/>
      <c r="B1451" s="550"/>
      <c r="C1451" s="551"/>
      <c r="D1451" s="552"/>
      <c r="E1451" s="553"/>
      <c r="F1451" s="525"/>
      <c r="G1451" s="560"/>
    </row>
    <row r="1452" spans="1:7">
      <c r="A1452" s="549"/>
      <c r="B1452" s="550"/>
      <c r="C1452" s="551"/>
      <c r="D1452" s="552"/>
      <c r="E1452" s="553"/>
      <c r="F1452" s="525"/>
      <c r="G1452" s="560"/>
    </row>
    <row r="1453" spans="1:7">
      <c r="A1453" s="549"/>
      <c r="B1453" s="550"/>
      <c r="C1453" s="551"/>
      <c r="D1453" s="552"/>
      <c r="E1453" s="553"/>
      <c r="F1453" s="525"/>
      <c r="G1453" s="560"/>
    </row>
    <row r="1454" spans="1:7">
      <c r="A1454" s="549"/>
      <c r="B1454" s="550"/>
      <c r="C1454" s="551"/>
      <c r="D1454" s="552"/>
      <c r="E1454" s="553"/>
      <c r="F1454" s="525"/>
      <c r="G1454" s="560"/>
    </row>
    <row r="1455" spans="1:7">
      <c r="A1455" s="549"/>
      <c r="B1455" s="550"/>
      <c r="C1455" s="551"/>
      <c r="D1455" s="552"/>
      <c r="E1455" s="553"/>
      <c r="F1455" s="525"/>
      <c r="G1455" s="560"/>
    </row>
    <row r="1456" spans="1:7">
      <c r="A1456" s="549"/>
      <c r="B1456" s="550"/>
      <c r="C1456" s="551"/>
      <c r="D1456" s="552"/>
      <c r="E1456" s="553"/>
      <c r="F1456" s="525"/>
      <c r="G1456" s="560"/>
    </row>
    <row r="1457" spans="1:7">
      <c r="A1457" s="549"/>
      <c r="B1457" s="550"/>
      <c r="C1457" s="551"/>
      <c r="D1457" s="552"/>
      <c r="E1457" s="553"/>
      <c r="F1457" s="525"/>
      <c r="G1457" s="560"/>
    </row>
    <row r="1458" spans="1:7">
      <c r="A1458" s="549"/>
      <c r="B1458" s="550"/>
      <c r="C1458" s="551"/>
      <c r="D1458" s="552"/>
      <c r="E1458" s="553"/>
      <c r="F1458" s="525"/>
      <c r="G1458" s="560"/>
    </row>
    <row r="1459" spans="1:7">
      <c r="A1459" s="549"/>
      <c r="B1459" s="550"/>
      <c r="C1459" s="551"/>
      <c r="D1459" s="552"/>
      <c r="E1459" s="553"/>
      <c r="F1459" s="525"/>
      <c r="G1459" s="560"/>
    </row>
    <row r="1460" spans="1:7">
      <c r="A1460" s="549"/>
      <c r="B1460" s="550"/>
      <c r="C1460" s="551"/>
      <c r="D1460" s="552"/>
      <c r="E1460" s="553"/>
      <c r="F1460" s="525"/>
      <c r="G1460" s="560"/>
    </row>
    <row r="1461" spans="1:7">
      <c r="A1461" s="549"/>
      <c r="B1461" s="550"/>
      <c r="C1461" s="551"/>
      <c r="D1461" s="552"/>
      <c r="E1461" s="553"/>
      <c r="F1461" s="525"/>
      <c r="G1461" s="560"/>
    </row>
    <row r="1462" spans="1:7">
      <c r="A1462" s="549"/>
      <c r="B1462" s="550"/>
      <c r="C1462" s="551"/>
      <c r="D1462" s="552"/>
      <c r="E1462" s="553"/>
      <c r="F1462" s="525"/>
      <c r="G1462" s="560"/>
    </row>
    <row r="1463" spans="1:7">
      <c r="A1463" s="549"/>
      <c r="B1463" s="550"/>
      <c r="C1463" s="551"/>
      <c r="D1463" s="552"/>
      <c r="E1463" s="553"/>
      <c r="F1463" s="525"/>
      <c r="G1463" s="560"/>
    </row>
    <row r="1464" spans="1:7">
      <c r="A1464" s="549"/>
      <c r="B1464" s="550"/>
      <c r="C1464" s="551"/>
      <c r="D1464" s="552"/>
      <c r="E1464" s="553"/>
      <c r="F1464" s="525"/>
      <c r="G1464" s="560"/>
    </row>
    <row r="1465" spans="1:7">
      <c r="A1465" s="549"/>
      <c r="B1465" s="550"/>
      <c r="C1465" s="551"/>
      <c r="D1465" s="552"/>
      <c r="E1465" s="553"/>
      <c r="F1465" s="525"/>
      <c r="G1465" s="560"/>
    </row>
    <row r="1466" spans="1:7">
      <c r="A1466" s="549"/>
      <c r="B1466" s="550"/>
      <c r="C1466" s="551"/>
      <c r="D1466" s="552"/>
      <c r="E1466" s="553"/>
      <c r="F1466" s="525"/>
      <c r="G1466" s="560"/>
    </row>
    <row r="1467" spans="1:7">
      <c r="A1467" s="549"/>
      <c r="B1467" s="550"/>
      <c r="C1467" s="551"/>
      <c r="D1467" s="552"/>
      <c r="E1467" s="553"/>
      <c r="F1467" s="525"/>
      <c r="G1467" s="560"/>
    </row>
    <row r="1468" spans="1:7">
      <c r="A1468" s="549"/>
      <c r="B1468" s="550"/>
      <c r="C1468" s="551"/>
      <c r="D1468" s="552"/>
      <c r="E1468" s="553"/>
      <c r="F1468" s="525"/>
      <c r="G1468" s="560"/>
    </row>
    <row r="1469" spans="1:7">
      <c r="A1469" s="549"/>
      <c r="B1469" s="550"/>
      <c r="C1469" s="551"/>
      <c r="D1469" s="552"/>
      <c r="E1469" s="553"/>
      <c r="F1469" s="525"/>
      <c r="G1469" s="560"/>
    </row>
    <row r="1470" spans="1:7">
      <c r="A1470" s="549"/>
      <c r="B1470" s="550"/>
      <c r="C1470" s="551"/>
      <c r="D1470" s="552"/>
      <c r="E1470" s="553"/>
      <c r="F1470" s="525"/>
      <c r="G1470" s="560"/>
    </row>
    <row r="1471" spans="1:7">
      <c r="A1471" s="549"/>
      <c r="B1471" s="550"/>
      <c r="C1471" s="551"/>
      <c r="D1471" s="552"/>
      <c r="E1471" s="553"/>
      <c r="F1471" s="525"/>
      <c r="G1471" s="560"/>
    </row>
    <row r="1472" spans="1:7">
      <c r="A1472" s="549"/>
      <c r="B1472" s="550"/>
      <c r="C1472" s="551"/>
      <c r="D1472" s="552"/>
      <c r="E1472" s="553"/>
      <c r="F1472" s="525"/>
      <c r="G1472" s="560"/>
    </row>
    <row r="1473" spans="1:7">
      <c r="A1473" s="549"/>
      <c r="B1473" s="550"/>
      <c r="C1473" s="551"/>
      <c r="D1473" s="552"/>
      <c r="E1473" s="553"/>
      <c r="F1473" s="525"/>
      <c r="G1473" s="560"/>
    </row>
    <row r="1474" spans="1:7">
      <c r="A1474" s="549"/>
      <c r="B1474" s="550"/>
      <c r="C1474" s="551"/>
      <c r="D1474" s="552"/>
      <c r="E1474" s="553"/>
      <c r="F1474" s="525"/>
      <c r="G1474" s="560"/>
    </row>
    <row r="1475" spans="1:7">
      <c r="A1475" s="549"/>
      <c r="B1475" s="550"/>
      <c r="C1475" s="551"/>
      <c r="D1475" s="552"/>
      <c r="E1475" s="553"/>
      <c r="F1475" s="525"/>
      <c r="G1475" s="560"/>
    </row>
    <row r="1476" spans="1:7">
      <c r="A1476" s="549"/>
      <c r="B1476" s="550"/>
      <c r="C1476" s="551"/>
      <c r="D1476" s="552"/>
      <c r="E1476" s="553"/>
      <c r="F1476" s="525"/>
      <c r="G1476" s="560"/>
    </row>
    <row r="1477" spans="1:7">
      <c r="A1477" s="549"/>
      <c r="B1477" s="550"/>
      <c r="C1477" s="551"/>
      <c r="D1477" s="552"/>
      <c r="E1477" s="553"/>
      <c r="F1477" s="525"/>
      <c r="G1477" s="560"/>
    </row>
    <row r="1478" spans="1:7">
      <c r="A1478" s="549"/>
      <c r="B1478" s="550"/>
      <c r="C1478" s="551"/>
      <c r="D1478" s="552"/>
      <c r="E1478" s="553"/>
      <c r="F1478" s="525"/>
      <c r="G1478" s="560"/>
    </row>
    <row r="1479" spans="1:7">
      <c r="A1479" s="549"/>
      <c r="B1479" s="550"/>
      <c r="C1479" s="551"/>
      <c r="D1479" s="552"/>
      <c r="E1479" s="553"/>
      <c r="F1479" s="525"/>
      <c r="G1479" s="560"/>
    </row>
    <row r="1480" spans="1:7">
      <c r="A1480" s="549"/>
      <c r="B1480" s="550"/>
      <c r="C1480" s="551"/>
      <c r="D1480" s="552"/>
      <c r="E1480" s="553"/>
      <c r="F1480" s="525"/>
      <c r="G1480" s="560"/>
    </row>
    <row r="1481" spans="1:7">
      <c r="A1481" s="549"/>
      <c r="B1481" s="550"/>
      <c r="C1481" s="551"/>
      <c r="D1481" s="552"/>
      <c r="E1481" s="553"/>
      <c r="F1481" s="525"/>
      <c r="G1481" s="560"/>
    </row>
    <row r="1482" spans="1:7">
      <c r="A1482" s="549"/>
      <c r="B1482" s="550"/>
      <c r="C1482" s="551"/>
      <c r="D1482" s="552"/>
      <c r="E1482" s="553"/>
      <c r="F1482" s="525"/>
      <c r="G1482" s="560"/>
    </row>
    <row r="1483" spans="1:7">
      <c r="A1483" s="549"/>
      <c r="B1483" s="550"/>
      <c r="C1483" s="551"/>
      <c r="D1483" s="552"/>
      <c r="E1483" s="553"/>
      <c r="F1483" s="525"/>
      <c r="G1483" s="560"/>
    </row>
    <row r="1484" spans="1:7">
      <c r="A1484" s="549"/>
      <c r="B1484" s="550"/>
      <c r="C1484" s="551"/>
      <c r="D1484" s="552"/>
      <c r="E1484" s="553"/>
      <c r="F1484" s="525"/>
      <c r="G1484" s="560"/>
    </row>
    <row r="1485" spans="1:7">
      <c r="A1485" s="549"/>
      <c r="B1485" s="550"/>
      <c r="C1485" s="551"/>
      <c r="D1485" s="552"/>
      <c r="E1485" s="553"/>
      <c r="F1485" s="525"/>
      <c r="G1485" s="560"/>
    </row>
    <row r="1486" spans="1:7">
      <c r="A1486" s="549"/>
      <c r="B1486" s="550"/>
      <c r="C1486" s="551"/>
      <c r="D1486" s="552"/>
      <c r="E1486" s="553"/>
      <c r="F1486" s="525"/>
      <c r="G1486" s="560"/>
    </row>
    <row r="1487" spans="1:7">
      <c r="A1487" s="549"/>
      <c r="B1487" s="550"/>
      <c r="C1487" s="551"/>
      <c r="D1487" s="552"/>
      <c r="E1487" s="553"/>
      <c r="F1487" s="525"/>
      <c r="G1487" s="560"/>
    </row>
    <row r="1488" spans="1:7">
      <c r="A1488" s="549"/>
      <c r="B1488" s="550"/>
      <c r="C1488" s="551"/>
      <c r="D1488" s="552"/>
      <c r="E1488" s="553"/>
      <c r="F1488" s="525"/>
      <c r="G1488" s="560"/>
    </row>
    <row r="1489" spans="1:7">
      <c r="A1489" s="549"/>
      <c r="B1489" s="550"/>
      <c r="C1489" s="551"/>
      <c r="D1489" s="552"/>
      <c r="E1489" s="553"/>
      <c r="F1489" s="525"/>
      <c r="G1489" s="560"/>
    </row>
    <row r="1490" spans="1:7">
      <c r="A1490" s="549"/>
      <c r="B1490" s="550"/>
      <c r="C1490" s="551"/>
      <c r="D1490" s="552"/>
      <c r="E1490" s="553"/>
      <c r="F1490" s="525"/>
      <c r="G1490" s="560"/>
    </row>
    <row r="1491" spans="1:7">
      <c r="A1491" s="549"/>
      <c r="B1491" s="550"/>
      <c r="C1491" s="551"/>
      <c r="D1491" s="552"/>
      <c r="E1491" s="553"/>
      <c r="F1491" s="525"/>
      <c r="G1491" s="560"/>
    </row>
    <row r="1492" spans="1:7">
      <c r="A1492" s="549"/>
      <c r="B1492" s="550"/>
      <c r="C1492" s="551"/>
      <c r="D1492" s="552"/>
      <c r="E1492" s="553"/>
      <c r="F1492" s="525"/>
      <c r="G1492" s="560"/>
    </row>
    <row r="1493" spans="1:7">
      <c r="A1493" s="549"/>
      <c r="B1493" s="550"/>
      <c r="C1493" s="551"/>
      <c r="D1493" s="552"/>
      <c r="E1493" s="553"/>
      <c r="F1493" s="525"/>
      <c r="G1493" s="560"/>
    </row>
    <row r="1494" spans="1:7">
      <c r="A1494" s="549"/>
      <c r="B1494" s="550"/>
      <c r="C1494" s="551"/>
      <c r="D1494" s="552"/>
      <c r="E1494" s="553"/>
      <c r="F1494" s="525"/>
      <c r="G1494" s="560"/>
    </row>
    <row r="1495" spans="1:7">
      <c r="A1495" s="549"/>
      <c r="B1495" s="550"/>
      <c r="C1495" s="551"/>
      <c r="D1495" s="552"/>
      <c r="E1495" s="553"/>
      <c r="F1495" s="525"/>
      <c r="G1495" s="560"/>
    </row>
    <row r="1496" spans="1:7">
      <c r="A1496" s="549"/>
      <c r="B1496" s="550"/>
      <c r="C1496" s="551"/>
      <c r="D1496" s="552"/>
      <c r="E1496" s="553"/>
      <c r="F1496" s="525"/>
      <c r="G1496" s="560"/>
    </row>
    <row r="1497" spans="1:7">
      <c r="A1497" s="549"/>
      <c r="B1497" s="550"/>
      <c r="C1497" s="551"/>
      <c r="D1497" s="552"/>
      <c r="E1497" s="553"/>
      <c r="F1497" s="525"/>
      <c r="G1497" s="560"/>
    </row>
    <row r="1498" spans="1:7">
      <c r="A1498" s="549"/>
      <c r="B1498" s="550"/>
      <c r="C1498" s="551"/>
      <c r="D1498" s="552"/>
      <c r="E1498" s="553"/>
      <c r="F1498" s="525"/>
      <c r="G1498" s="560"/>
    </row>
    <row r="1499" spans="1:7">
      <c r="A1499" s="549"/>
      <c r="B1499" s="550"/>
      <c r="C1499" s="551"/>
      <c r="D1499" s="552"/>
      <c r="E1499" s="553"/>
      <c r="F1499" s="525"/>
      <c r="G1499" s="560"/>
    </row>
    <row r="1500" spans="1:7">
      <c r="A1500" s="549"/>
      <c r="B1500" s="550"/>
      <c r="C1500" s="551"/>
      <c r="D1500" s="552"/>
      <c r="E1500" s="553"/>
      <c r="F1500" s="525"/>
      <c r="G1500" s="560"/>
    </row>
    <row r="1501" spans="1:7">
      <c r="A1501" s="549"/>
      <c r="B1501" s="550"/>
      <c r="C1501" s="551"/>
      <c r="D1501" s="552"/>
      <c r="E1501" s="553"/>
      <c r="F1501" s="525"/>
      <c r="G1501" s="560"/>
    </row>
    <row r="1502" spans="1:7">
      <c r="A1502" s="549"/>
      <c r="B1502" s="550"/>
      <c r="C1502" s="551"/>
      <c r="D1502" s="552"/>
      <c r="E1502" s="553"/>
      <c r="F1502" s="525"/>
      <c r="G1502" s="560"/>
    </row>
    <row r="1503" spans="1:7">
      <c r="A1503" s="549"/>
      <c r="B1503" s="550"/>
      <c r="C1503" s="551"/>
      <c r="D1503" s="552"/>
      <c r="E1503" s="553"/>
      <c r="F1503" s="525"/>
      <c r="G1503" s="560"/>
    </row>
    <row r="1504" spans="1:7">
      <c r="A1504" s="549"/>
      <c r="B1504" s="550"/>
      <c r="C1504" s="551"/>
      <c r="D1504" s="552"/>
      <c r="E1504" s="553"/>
      <c r="F1504" s="525"/>
      <c r="G1504" s="560"/>
    </row>
    <row r="1505" spans="1:7">
      <c r="A1505" s="549"/>
      <c r="B1505" s="550"/>
      <c r="C1505" s="551"/>
      <c r="D1505" s="552"/>
      <c r="E1505" s="553"/>
      <c r="F1505" s="525"/>
      <c r="G1505" s="560"/>
    </row>
    <row r="1506" spans="1:7">
      <c r="A1506" s="549"/>
      <c r="B1506" s="550"/>
      <c r="C1506" s="551"/>
      <c r="D1506" s="552"/>
      <c r="E1506" s="553"/>
      <c r="F1506" s="525"/>
      <c r="G1506" s="560"/>
    </row>
    <row r="1507" spans="1:7">
      <c r="A1507" s="549"/>
      <c r="B1507" s="550"/>
      <c r="C1507" s="551"/>
      <c r="D1507" s="552"/>
      <c r="E1507" s="553"/>
      <c r="F1507" s="525"/>
      <c r="G1507" s="560"/>
    </row>
    <row r="1508" spans="1:7">
      <c r="A1508" s="549"/>
      <c r="B1508" s="550"/>
      <c r="C1508" s="551"/>
      <c r="D1508" s="552"/>
      <c r="E1508" s="553"/>
      <c r="F1508" s="525"/>
      <c r="G1508" s="560"/>
    </row>
    <row r="1509" spans="1:7">
      <c r="A1509" s="549"/>
      <c r="B1509" s="550"/>
      <c r="C1509" s="551"/>
      <c r="D1509" s="552"/>
      <c r="E1509" s="553"/>
      <c r="F1509" s="525"/>
      <c r="G1509" s="560"/>
    </row>
    <row r="1510" spans="1:7">
      <c r="A1510" s="549"/>
      <c r="B1510" s="550"/>
      <c r="C1510" s="551"/>
      <c r="D1510" s="552"/>
      <c r="E1510" s="553"/>
      <c r="F1510" s="525"/>
      <c r="G1510" s="560"/>
    </row>
    <row r="1511" spans="1:7">
      <c r="A1511" s="549"/>
      <c r="B1511" s="550"/>
      <c r="C1511" s="551"/>
      <c r="D1511" s="552"/>
      <c r="E1511" s="553"/>
      <c r="F1511" s="525"/>
      <c r="G1511" s="560"/>
    </row>
    <row r="1512" spans="1:7">
      <c r="A1512" s="549"/>
      <c r="B1512" s="550"/>
      <c r="C1512" s="551"/>
      <c r="D1512" s="552"/>
      <c r="E1512" s="553"/>
      <c r="F1512" s="525"/>
      <c r="G1512" s="560"/>
    </row>
    <row r="1513" spans="1:7">
      <c r="A1513" s="549"/>
      <c r="B1513" s="550"/>
      <c r="C1513" s="551"/>
      <c r="D1513" s="552"/>
      <c r="E1513" s="553"/>
      <c r="F1513" s="525"/>
      <c r="G1513" s="560"/>
    </row>
    <row r="1514" spans="1:7">
      <c r="A1514" s="549"/>
      <c r="B1514" s="550"/>
      <c r="C1514" s="551"/>
      <c r="D1514" s="552"/>
      <c r="E1514" s="553"/>
      <c r="F1514" s="525"/>
      <c r="G1514" s="560"/>
    </row>
    <row r="1515" spans="1:7">
      <c r="A1515" s="549"/>
      <c r="B1515" s="550"/>
      <c r="C1515" s="551"/>
      <c r="D1515" s="552"/>
      <c r="E1515" s="553"/>
      <c r="F1515" s="525"/>
      <c r="G1515" s="560"/>
    </row>
    <row r="1516" spans="1:7">
      <c r="A1516" s="549"/>
      <c r="B1516" s="550"/>
      <c r="C1516" s="551"/>
      <c r="D1516" s="552"/>
      <c r="E1516" s="553"/>
      <c r="F1516" s="525"/>
      <c r="G1516" s="560"/>
    </row>
    <row r="1517" spans="1:7">
      <c r="A1517" s="549"/>
      <c r="B1517" s="550"/>
      <c r="C1517" s="551"/>
      <c r="D1517" s="552"/>
      <c r="E1517" s="553"/>
      <c r="F1517" s="525"/>
      <c r="G1517" s="560"/>
    </row>
    <row r="1518" spans="1:7">
      <c r="A1518" s="549"/>
      <c r="B1518" s="550"/>
      <c r="C1518" s="551"/>
      <c r="D1518" s="552"/>
      <c r="E1518" s="553"/>
      <c r="F1518" s="525"/>
      <c r="G1518" s="560"/>
    </row>
    <row r="1519" spans="1:7">
      <c r="A1519" s="549"/>
      <c r="B1519" s="550"/>
      <c r="C1519" s="551"/>
      <c r="D1519" s="552"/>
      <c r="E1519" s="553"/>
      <c r="F1519" s="525"/>
      <c r="G1519" s="560"/>
    </row>
    <row r="1520" spans="1:7">
      <c r="A1520" s="549"/>
      <c r="B1520" s="550"/>
      <c r="C1520" s="551"/>
      <c r="D1520" s="552"/>
      <c r="E1520" s="553"/>
      <c r="F1520" s="525"/>
      <c r="G1520" s="560"/>
    </row>
    <row r="1521" spans="1:7">
      <c r="A1521" s="549"/>
      <c r="B1521" s="550"/>
      <c r="C1521" s="551"/>
      <c r="D1521" s="552"/>
      <c r="E1521" s="553"/>
      <c r="F1521" s="525"/>
      <c r="G1521" s="560"/>
    </row>
    <row r="1522" spans="1:7">
      <c r="A1522" s="549"/>
      <c r="B1522" s="550"/>
      <c r="C1522" s="551"/>
      <c r="D1522" s="552"/>
      <c r="E1522" s="553"/>
      <c r="F1522" s="525"/>
      <c r="G1522" s="560"/>
    </row>
    <row r="1523" spans="1:7">
      <c r="A1523" s="549"/>
      <c r="B1523" s="550"/>
      <c r="C1523" s="551"/>
      <c r="D1523" s="552"/>
      <c r="E1523" s="553"/>
      <c r="F1523" s="525"/>
      <c r="G1523" s="560"/>
    </row>
    <row r="1524" spans="1:7">
      <c r="A1524" s="549"/>
      <c r="B1524" s="550"/>
      <c r="C1524" s="551"/>
      <c r="D1524" s="552"/>
      <c r="E1524" s="553"/>
      <c r="F1524" s="525"/>
      <c r="G1524" s="560"/>
    </row>
    <row r="1525" spans="1:7">
      <c r="A1525" s="549"/>
      <c r="B1525" s="550"/>
      <c r="C1525" s="551"/>
      <c r="D1525" s="552"/>
      <c r="E1525" s="553"/>
      <c r="F1525" s="525"/>
      <c r="G1525" s="560"/>
    </row>
    <row r="1526" spans="1:7">
      <c r="A1526" s="549"/>
      <c r="B1526" s="550"/>
      <c r="C1526" s="551"/>
      <c r="D1526" s="552"/>
      <c r="E1526" s="553"/>
      <c r="F1526" s="525"/>
      <c r="G1526" s="560"/>
    </row>
    <row r="1527" spans="1:7">
      <c r="A1527" s="549"/>
      <c r="B1527" s="550"/>
      <c r="C1527" s="551"/>
      <c r="D1527" s="552"/>
      <c r="E1527" s="553"/>
      <c r="F1527" s="525"/>
      <c r="G1527" s="560"/>
    </row>
    <row r="1528" spans="1:7">
      <c r="A1528" s="549"/>
      <c r="B1528" s="550"/>
      <c r="C1528" s="551"/>
      <c r="D1528" s="552"/>
      <c r="E1528" s="553"/>
      <c r="F1528" s="525"/>
      <c r="G1528" s="560"/>
    </row>
    <row r="1529" spans="1:7">
      <c r="A1529" s="549"/>
      <c r="B1529" s="550"/>
      <c r="C1529" s="551"/>
      <c r="D1529" s="552"/>
      <c r="E1529" s="553"/>
      <c r="F1529" s="525"/>
      <c r="G1529" s="560"/>
    </row>
    <row r="1530" spans="1:7">
      <c r="A1530" s="549"/>
      <c r="B1530" s="550"/>
      <c r="C1530" s="551"/>
      <c r="D1530" s="552"/>
      <c r="E1530" s="553"/>
      <c r="F1530" s="525"/>
      <c r="G1530" s="560"/>
    </row>
    <row r="1531" spans="1:7">
      <c r="A1531" s="549"/>
      <c r="B1531" s="550"/>
      <c r="C1531" s="551"/>
      <c r="D1531" s="552"/>
      <c r="E1531" s="553"/>
      <c r="F1531" s="525"/>
      <c r="G1531" s="560"/>
    </row>
    <row r="1532" spans="1:7">
      <c r="A1532" s="549"/>
      <c r="B1532" s="550"/>
      <c r="C1532" s="551"/>
      <c r="D1532" s="552"/>
      <c r="E1532" s="553"/>
      <c r="F1532" s="525"/>
      <c r="G1532" s="560"/>
    </row>
    <row r="1533" spans="1:7">
      <c r="A1533" s="549"/>
      <c r="B1533" s="550"/>
      <c r="C1533" s="551"/>
      <c r="D1533" s="552"/>
      <c r="E1533" s="553"/>
      <c r="F1533" s="525"/>
      <c r="G1533" s="560"/>
    </row>
    <row r="1534" spans="1:7">
      <c r="A1534" s="549"/>
      <c r="B1534" s="550"/>
      <c r="C1534" s="551"/>
      <c r="D1534" s="552"/>
      <c r="E1534" s="553"/>
      <c r="F1534" s="525"/>
      <c r="G1534" s="560"/>
    </row>
    <row r="1535" spans="1:7">
      <c r="A1535" s="549"/>
      <c r="B1535" s="550"/>
      <c r="C1535" s="551"/>
      <c r="D1535" s="552"/>
      <c r="E1535" s="553"/>
      <c r="F1535" s="525"/>
      <c r="G1535" s="560"/>
    </row>
    <row r="1536" spans="1:7">
      <c r="A1536" s="549"/>
      <c r="B1536" s="550"/>
      <c r="C1536" s="551"/>
      <c r="D1536" s="552"/>
      <c r="E1536" s="553"/>
      <c r="F1536" s="525"/>
      <c r="G1536" s="560"/>
    </row>
    <row r="1537" spans="1:7">
      <c r="A1537" s="549"/>
      <c r="B1537" s="550"/>
      <c r="C1537" s="551"/>
      <c r="D1537" s="552"/>
      <c r="E1537" s="553"/>
      <c r="F1537" s="525"/>
      <c r="G1537" s="560"/>
    </row>
    <row r="1538" spans="1:7">
      <c r="A1538" s="549"/>
      <c r="B1538" s="550"/>
      <c r="C1538" s="551"/>
      <c r="D1538" s="552"/>
      <c r="E1538" s="553"/>
      <c r="F1538" s="525"/>
      <c r="G1538" s="560"/>
    </row>
    <row r="1539" spans="1:7">
      <c r="A1539" s="549"/>
      <c r="B1539" s="550"/>
      <c r="C1539" s="551"/>
      <c r="D1539" s="552"/>
      <c r="E1539" s="553"/>
      <c r="F1539" s="525"/>
      <c r="G1539" s="560"/>
    </row>
    <row r="1540" spans="1:7">
      <c r="A1540" s="549"/>
      <c r="B1540" s="550"/>
      <c r="C1540" s="551"/>
      <c r="D1540" s="552"/>
      <c r="E1540" s="553"/>
      <c r="F1540" s="525"/>
      <c r="G1540" s="560"/>
    </row>
    <row r="1541" spans="1:7">
      <c r="A1541" s="549"/>
      <c r="B1541" s="550"/>
      <c r="C1541" s="551"/>
      <c r="D1541" s="552"/>
      <c r="E1541" s="553"/>
      <c r="F1541" s="525"/>
      <c r="G1541" s="560"/>
    </row>
    <row r="1542" spans="1:7">
      <c r="A1542" s="549"/>
      <c r="B1542" s="550"/>
      <c r="C1542" s="551"/>
      <c r="D1542" s="552"/>
      <c r="E1542" s="553"/>
      <c r="F1542" s="525"/>
      <c r="G1542" s="560"/>
    </row>
    <row r="1543" spans="1:7">
      <c r="A1543" s="549"/>
      <c r="B1543" s="550"/>
      <c r="C1543" s="551"/>
      <c r="D1543" s="552"/>
      <c r="E1543" s="553"/>
      <c r="F1543" s="525"/>
      <c r="G1543" s="560"/>
    </row>
    <row r="1544" spans="1:7">
      <c r="A1544" s="549"/>
      <c r="B1544" s="550"/>
      <c r="C1544" s="551"/>
      <c r="D1544" s="552"/>
      <c r="E1544" s="553"/>
      <c r="F1544" s="525"/>
      <c r="G1544" s="560"/>
    </row>
    <row r="1545" spans="1:7">
      <c r="A1545" s="549"/>
      <c r="B1545" s="550"/>
      <c r="C1545" s="551"/>
      <c r="D1545" s="552"/>
      <c r="E1545" s="553"/>
      <c r="F1545" s="525"/>
      <c r="G1545" s="560"/>
    </row>
    <row r="1546" spans="1:7">
      <c r="A1546" s="549"/>
      <c r="B1546" s="550"/>
      <c r="C1546" s="551"/>
      <c r="D1546" s="552"/>
      <c r="E1546" s="553"/>
      <c r="F1546" s="525"/>
      <c r="G1546" s="560"/>
    </row>
    <row r="1547" spans="1:7">
      <c r="A1547" s="549"/>
      <c r="B1547" s="550"/>
      <c r="C1547" s="551"/>
      <c r="D1547" s="552"/>
      <c r="E1547" s="553"/>
      <c r="F1547" s="525"/>
      <c r="G1547" s="560"/>
    </row>
    <row r="1548" spans="1:7">
      <c r="A1548" s="549"/>
      <c r="B1548" s="550"/>
      <c r="C1548" s="551"/>
      <c r="D1548" s="552"/>
      <c r="E1548" s="553"/>
      <c r="F1548" s="525"/>
      <c r="G1548" s="560"/>
    </row>
    <row r="1549" spans="1:7">
      <c r="A1549" s="549"/>
      <c r="B1549" s="550"/>
      <c r="C1549" s="551"/>
      <c r="D1549" s="552"/>
      <c r="E1549" s="553"/>
      <c r="F1549" s="525"/>
      <c r="G1549" s="560"/>
    </row>
    <row r="1550" spans="1:7">
      <c r="A1550" s="549"/>
      <c r="B1550" s="550"/>
      <c r="C1550" s="551"/>
      <c r="D1550" s="552"/>
      <c r="E1550" s="553"/>
      <c r="F1550" s="525"/>
      <c r="G1550" s="560"/>
    </row>
    <row r="1551" spans="1:7">
      <c r="A1551" s="549"/>
      <c r="B1551" s="550"/>
      <c r="C1551" s="551"/>
      <c r="D1551" s="552"/>
      <c r="E1551" s="553"/>
      <c r="F1551" s="525"/>
      <c r="G1551" s="560"/>
    </row>
    <row r="1552" spans="1:7">
      <c r="A1552" s="549"/>
      <c r="B1552" s="550"/>
      <c r="C1552" s="551"/>
      <c r="D1552" s="552"/>
      <c r="E1552" s="553"/>
      <c r="F1552" s="525"/>
      <c r="G1552" s="560"/>
    </row>
    <row r="1553" spans="1:7">
      <c r="A1553" s="549"/>
      <c r="B1553" s="550"/>
      <c r="C1553" s="551"/>
      <c r="D1553" s="552"/>
      <c r="E1553" s="553"/>
      <c r="F1553" s="525"/>
      <c r="G1553" s="560"/>
    </row>
    <row r="1554" spans="1:7">
      <c r="A1554" s="549"/>
      <c r="B1554" s="550"/>
      <c r="C1554" s="551"/>
      <c r="D1554" s="552"/>
      <c r="E1554" s="553"/>
      <c r="F1554" s="525"/>
      <c r="G1554" s="560"/>
    </row>
    <row r="1555" spans="1:7">
      <c r="A1555" s="549"/>
      <c r="B1555" s="550"/>
      <c r="C1555" s="551"/>
      <c r="D1555" s="552"/>
      <c r="E1555" s="553"/>
      <c r="F1555" s="525"/>
      <c r="G1555" s="560"/>
    </row>
    <row r="1556" spans="1:7">
      <c r="A1556" s="549"/>
      <c r="B1556" s="550"/>
      <c r="C1556" s="551"/>
      <c r="D1556" s="552"/>
      <c r="E1556" s="553"/>
      <c r="F1556" s="525"/>
      <c r="G1556" s="560"/>
    </row>
    <row r="1557" spans="1:7">
      <c r="A1557" s="549"/>
      <c r="B1557" s="550"/>
      <c r="C1557" s="551"/>
      <c r="D1557" s="552"/>
      <c r="E1557" s="553"/>
      <c r="F1557" s="525"/>
      <c r="G1557" s="560"/>
    </row>
    <row r="1558" spans="1:7">
      <c r="A1558" s="549"/>
      <c r="B1558" s="550"/>
      <c r="C1558" s="551"/>
      <c r="D1558" s="552"/>
      <c r="E1558" s="553"/>
      <c r="F1558" s="525"/>
      <c r="G1558" s="560"/>
    </row>
    <row r="1559" spans="1:7">
      <c r="A1559" s="549"/>
      <c r="B1559" s="550"/>
      <c r="C1559" s="551"/>
      <c r="D1559" s="552"/>
      <c r="E1559" s="553"/>
      <c r="F1559" s="525"/>
      <c r="G1559" s="560"/>
    </row>
    <row r="1560" spans="1:7">
      <c r="A1560" s="549"/>
      <c r="B1560" s="550"/>
      <c r="C1560" s="551"/>
      <c r="D1560" s="552"/>
      <c r="E1560" s="553"/>
      <c r="F1560" s="525"/>
      <c r="G1560" s="560"/>
    </row>
    <row r="1561" spans="1:7">
      <c r="A1561" s="549"/>
      <c r="B1561" s="550"/>
      <c r="C1561" s="551"/>
      <c r="D1561" s="552"/>
      <c r="E1561" s="553"/>
      <c r="F1561" s="525"/>
      <c r="G1561" s="560"/>
    </row>
    <row r="1562" spans="1:7">
      <c r="A1562" s="549"/>
      <c r="B1562" s="550"/>
      <c r="C1562" s="551"/>
      <c r="D1562" s="552"/>
      <c r="E1562" s="553"/>
      <c r="F1562" s="525"/>
      <c r="G1562" s="560"/>
    </row>
    <row r="1563" spans="1:7">
      <c r="A1563" s="549"/>
      <c r="B1563" s="550"/>
      <c r="C1563" s="551"/>
      <c r="D1563" s="552"/>
      <c r="E1563" s="553"/>
      <c r="F1563" s="525"/>
      <c r="G1563" s="560"/>
    </row>
    <row r="1564" spans="1:7">
      <c r="A1564" s="549"/>
      <c r="B1564" s="550"/>
      <c r="C1564" s="551"/>
      <c r="D1564" s="552"/>
      <c r="E1564" s="553"/>
      <c r="F1564" s="525"/>
      <c r="G1564" s="560"/>
    </row>
    <row r="1565" spans="1:7">
      <c r="A1565" s="549"/>
      <c r="B1565" s="550"/>
      <c r="C1565" s="551"/>
      <c r="D1565" s="552"/>
      <c r="E1565" s="553"/>
      <c r="F1565" s="525"/>
      <c r="G1565" s="560"/>
    </row>
    <row r="1566" spans="1:7">
      <c r="A1566" s="549"/>
      <c r="B1566" s="550"/>
      <c r="C1566" s="551"/>
      <c r="D1566" s="552"/>
      <c r="E1566" s="553"/>
      <c r="F1566" s="525"/>
      <c r="G1566" s="560"/>
    </row>
    <row r="1567" spans="1:7">
      <c r="A1567" s="549"/>
      <c r="B1567" s="550"/>
      <c r="C1567" s="551"/>
      <c r="D1567" s="552"/>
      <c r="E1567" s="553"/>
      <c r="F1567" s="525"/>
      <c r="G1567" s="560"/>
    </row>
    <row r="1568" spans="1:7">
      <c r="A1568" s="549"/>
      <c r="B1568" s="550"/>
      <c r="C1568" s="551"/>
      <c r="D1568" s="552"/>
      <c r="E1568" s="553"/>
      <c r="F1568" s="525"/>
      <c r="G1568" s="560"/>
    </row>
    <row r="1569" spans="1:7">
      <c r="A1569" s="549"/>
      <c r="B1569" s="550"/>
      <c r="C1569" s="551"/>
      <c r="D1569" s="552"/>
      <c r="E1569" s="553"/>
      <c r="F1569" s="525"/>
      <c r="G1569" s="560"/>
    </row>
    <row r="1570" spans="1:7">
      <c r="A1570" s="549"/>
      <c r="B1570" s="550"/>
      <c r="C1570" s="551"/>
      <c r="D1570" s="552"/>
      <c r="E1570" s="553"/>
      <c r="F1570" s="525"/>
      <c r="G1570" s="560"/>
    </row>
    <row r="1571" spans="1:7">
      <c r="A1571" s="549"/>
      <c r="B1571" s="550"/>
      <c r="C1571" s="551"/>
      <c r="D1571" s="552"/>
      <c r="E1571" s="553"/>
      <c r="F1571" s="525"/>
      <c r="G1571" s="560"/>
    </row>
    <row r="1572" spans="1:7">
      <c r="A1572" s="549"/>
      <c r="B1572" s="550"/>
      <c r="C1572" s="551"/>
      <c r="D1572" s="552"/>
      <c r="E1572" s="553"/>
      <c r="F1572" s="525"/>
      <c r="G1572" s="560"/>
    </row>
    <row r="1573" spans="1:7">
      <c r="A1573" s="549"/>
      <c r="B1573" s="550"/>
      <c r="C1573" s="551"/>
      <c r="D1573" s="552"/>
      <c r="E1573" s="553"/>
      <c r="F1573" s="525"/>
      <c r="G1573" s="560"/>
    </row>
    <row r="1574" spans="1:7">
      <c r="A1574" s="549"/>
      <c r="B1574" s="550"/>
      <c r="C1574" s="551"/>
      <c r="D1574" s="552"/>
      <c r="E1574" s="553"/>
      <c r="F1574" s="525"/>
      <c r="G1574" s="560"/>
    </row>
    <row r="1575" spans="1:7">
      <c r="A1575" s="549"/>
      <c r="B1575" s="550"/>
      <c r="C1575" s="551"/>
      <c r="D1575" s="552"/>
      <c r="E1575" s="553"/>
      <c r="F1575" s="525"/>
      <c r="G1575" s="560"/>
    </row>
    <row r="1576" spans="1:7">
      <c r="A1576" s="549"/>
      <c r="B1576" s="550"/>
      <c r="C1576" s="551"/>
      <c r="D1576" s="552"/>
      <c r="E1576" s="553"/>
      <c r="F1576" s="525"/>
      <c r="G1576" s="560"/>
    </row>
    <row r="1577" spans="1:7">
      <c r="A1577" s="549"/>
      <c r="B1577" s="550"/>
      <c r="C1577" s="551"/>
      <c r="D1577" s="552"/>
      <c r="E1577" s="553"/>
      <c r="F1577" s="525"/>
      <c r="G1577" s="560"/>
    </row>
    <row r="1578" spans="1:7">
      <c r="A1578" s="549"/>
      <c r="B1578" s="550"/>
      <c r="C1578" s="551"/>
      <c r="D1578" s="552"/>
      <c r="E1578" s="553"/>
      <c r="F1578" s="525"/>
      <c r="G1578" s="560"/>
    </row>
    <row r="1579" spans="1:7">
      <c r="A1579" s="549"/>
      <c r="B1579" s="550"/>
      <c r="C1579" s="551"/>
      <c r="D1579" s="552"/>
      <c r="E1579" s="553"/>
      <c r="F1579" s="525"/>
      <c r="G1579" s="560"/>
    </row>
    <row r="1580" spans="1:7">
      <c r="A1580" s="549"/>
      <c r="B1580" s="550"/>
      <c r="C1580" s="551"/>
      <c r="D1580" s="552"/>
      <c r="E1580" s="553"/>
      <c r="F1580" s="525"/>
      <c r="G1580" s="560"/>
    </row>
    <row r="1581" spans="1:7">
      <c r="A1581" s="549"/>
      <c r="B1581" s="550"/>
      <c r="C1581" s="551"/>
      <c r="D1581" s="552"/>
      <c r="E1581" s="553"/>
      <c r="F1581" s="525"/>
      <c r="G1581" s="560"/>
    </row>
    <row r="1582" spans="1:7">
      <c r="A1582" s="549"/>
      <c r="B1582" s="550"/>
      <c r="C1582" s="551"/>
      <c r="D1582" s="552"/>
      <c r="E1582" s="553"/>
      <c r="F1582" s="525"/>
      <c r="G1582" s="560"/>
    </row>
    <row r="1583" spans="1:7">
      <c r="A1583" s="549"/>
      <c r="B1583" s="550"/>
      <c r="C1583" s="551"/>
      <c r="D1583" s="552"/>
      <c r="E1583" s="553"/>
      <c r="F1583" s="525"/>
      <c r="G1583" s="560"/>
    </row>
    <row r="1584" spans="1:7">
      <c r="A1584" s="549"/>
      <c r="B1584" s="550"/>
      <c r="C1584" s="551"/>
      <c r="D1584" s="552"/>
      <c r="E1584" s="553"/>
      <c r="F1584" s="525"/>
      <c r="G1584" s="560"/>
    </row>
    <row r="1585" spans="1:7">
      <c r="A1585" s="549"/>
      <c r="B1585" s="550"/>
      <c r="C1585" s="551"/>
      <c r="D1585" s="552"/>
      <c r="E1585" s="553"/>
      <c r="F1585" s="525"/>
      <c r="G1585" s="560"/>
    </row>
    <row r="1586" spans="1:7">
      <c r="A1586" s="549"/>
      <c r="B1586" s="550"/>
      <c r="C1586" s="551"/>
      <c r="D1586" s="552"/>
      <c r="E1586" s="553"/>
      <c r="F1586" s="525"/>
      <c r="G1586" s="560"/>
    </row>
    <row r="1587" spans="1:7">
      <c r="A1587" s="549"/>
      <c r="B1587" s="550"/>
      <c r="C1587" s="551"/>
      <c r="D1587" s="552"/>
      <c r="E1587" s="553"/>
      <c r="F1587" s="525"/>
      <c r="G1587" s="560"/>
    </row>
    <row r="1588" spans="1:7">
      <c r="A1588" s="549"/>
      <c r="B1588" s="550"/>
      <c r="C1588" s="551"/>
      <c r="D1588" s="552"/>
      <c r="E1588" s="553"/>
      <c r="F1588" s="525"/>
      <c r="G1588" s="560"/>
    </row>
    <row r="1589" spans="1:7">
      <c r="A1589" s="549"/>
      <c r="B1589" s="550"/>
      <c r="C1589" s="551"/>
      <c r="D1589" s="552"/>
      <c r="E1589" s="553"/>
      <c r="F1589" s="525"/>
      <c r="G1589" s="560"/>
    </row>
    <row r="1590" spans="1:7">
      <c r="A1590" s="549"/>
      <c r="B1590" s="550"/>
      <c r="C1590" s="551"/>
      <c r="D1590" s="552"/>
      <c r="E1590" s="553"/>
      <c r="F1590" s="525"/>
      <c r="G1590" s="560"/>
    </row>
    <row r="1591" spans="1:7">
      <c r="A1591" s="549"/>
      <c r="B1591" s="550"/>
      <c r="C1591" s="551"/>
      <c r="D1591" s="552"/>
      <c r="E1591" s="553"/>
      <c r="F1591" s="525"/>
      <c r="G1591" s="560"/>
    </row>
    <row r="1592" spans="1:7">
      <c r="A1592" s="549"/>
      <c r="B1592" s="550"/>
      <c r="C1592" s="551"/>
      <c r="D1592" s="552"/>
      <c r="E1592" s="553"/>
      <c r="F1592" s="525"/>
      <c r="G1592" s="560"/>
    </row>
    <row r="1593" spans="1:7">
      <c r="A1593" s="549"/>
      <c r="B1593" s="550"/>
      <c r="C1593" s="551"/>
      <c r="D1593" s="552"/>
      <c r="E1593" s="553"/>
      <c r="F1593" s="525"/>
      <c r="G1593" s="560"/>
    </row>
    <row r="1594" spans="1:7">
      <c r="A1594" s="549"/>
      <c r="B1594" s="550"/>
      <c r="C1594" s="551"/>
      <c r="D1594" s="552"/>
      <c r="E1594" s="553"/>
      <c r="F1594" s="525"/>
      <c r="G1594" s="560"/>
    </row>
    <row r="1595" spans="1:7">
      <c r="A1595" s="549"/>
      <c r="B1595" s="550"/>
      <c r="C1595" s="551"/>
      <c r="D1595" s="552"/>
      <c r="E1595" s="553"/>
      <c r="F1595" s="525"/>
      <c r="G1595" s="560"/>
    </row>
    <row r="1596" spans="1:7">
      <c r="A1596" s="549"/>
      <c r="B1596" s="550"/>
      <c r="C1596" s="551"/>
      <c r="D1596" s="552"/>
      <c r="E1596" s="553"/>
      <c r="F1596" s="525"/>
      <c r="G1596" s="560"/>
    </row>
    <row r="1597" spans="1:7">
      <c r="A1597" s="549"/>
      <c r="B1597" s="550"/>
      <c r="C1597" s="551"/>
      <c r="D1597" s="552"/>
      <c r="E1597" s="553"/>
      <c r="F1597" s="525"/>
      <c r="G1597" s="560"/>
    </row>
    <row r="1598" spans="1:7">
      <c r="A1598" s="549"/>
      <c r="B1598" s="550"/>
      <c r="C1598" s="551"/>
      <c r="D1598" s="552"/>
      <c r="E1598" s="553"/>
      <c r="F1598" s="525"/>
      <c r="G1598" s="560"/>
    </row>
    <row r="1599" spans="1:7">
      <c r="A1599" s="549"/>
      <c r="B1599" s="550"/>
      <c r="C1599" s="551"/>
      <c r="D1599" s="552"/>
      <c r="E1599" s="553"/>
      <c r="F1599" s="525"/>
      <c r="G1599" s="560"/>
    </row>
    <row r="1600" spans="1:7">
      <c r="A1600" s="549"/>
      <c r="B1600" s="550"/>
      <c r="C1600" s="551"/>
      <c r="D1600" s="552"/>
      <c r="E1600" s="553"/>
      <c r="F1600" s="525"/>
      <c r="G1600" s="560"/>
    </row>
    <row r="1601" spans="1:7">
      <c r="A1601" s="549"/>
      <c r="B1601" s="550"/>
      <c r="C1601" s="551"/>
      <c r="D1601" s="552"/>
      <c r="E1601" s="553"/>
      <c r="F1601" s="525"/>
      <c r="G1601" s="560"/>
    </row>
    <row r="1602" spans="1:7">
      <c r="A1602" s="549"/>
      <c r="B1602" s="550"/>
      <c r="C1602" s="551"/>
      <c r="D1602" s="552"/>
      <c r="E1602" s="553"/>
      <c r="F1602" s="525"/>
      <c r="G1602" s="560"/>
    </row>
    <row r="1603" spans="1:7">
      <c r="A1603" s="549"/>
      <c r="B1603" s="550"/>
      <c r="C1603" s="551"/>
      <c r="D1603" s="552"/>
      <c r="E1603" s="553"/>
      <c r="F1603" s="525"/>
      <c r="G1603" s="560"/>
    </row>
    <row r="1604" spans="1:7">
      <c r="A1604" s="549"/>
      <c r="B1604" s="550"/>
      <c r="C1604" s="551"/>
      <c r="D1604" s="552"/>
      <c r="E1604" s="553"/>
      <c r="F1604" s="525"/>
      <c r="G1604" s="560"/>
    </row>
    <row r="1605" spans="1:7">
      <c r="A1605" s="549"/>
      <c r="B1605" s="550"/>
      <c r="C1605" s="551"/>
      <c r="D1605" s="552"/>
      <c r="E1605" s="553"/>
      <c r="F1605" s="525"/>
      <c r="G1605" s="560"/>
    </row>
    <row r="1606" spans="1:7">
      <c r="A1606" s="549"/>
      <c r="B1606" s="550"/>
      <c r="C1606" s="551"/>
      <c r="D1606" s="552"/>
      <c r="E1606" s="553"/>
      <c r="F1606" s="525"/>
      <c r="G1606" s="560"/>
    </row>
    <row r="1607" spans="1:7">
      <c r="A1607" s="549"/>
      <c r="B1607" s="550"/>
      <c r="C1607" s="551"/>
      <c r="D1607" s="552"/>
      <c r="E1607" s="553"/>
      <c r="F1607" s="525"/>
      <c r="G1607" s="560"/>
    </row>
    <row r="1608" spans="1:7">
      <c r="A1608" s="549"/>
      <c r="B1608" s="550"/>
      <c r="C1608" s="551"/>
      <c r="D1608" s="552"/>
      <c r="E1608" s="553"/>
      <c r="F1608" s="525"/>
      <c r="G1608" s="560"/>
    </row>
    <row r="1609" spans="1:7">
      <c r="A1609" s="549"/>
      <c r="B1609" s="550"/>
      <c r="C1609" s="551"/>
      <c r="D1609" s="552"/>
      <c r="E1609" s="553"/>
      <c r="F1609" s="525"/>
      <c r="G1609" s="560"/>
    </row>
    <row r="1610" spans="1:7">
      <c r="A1610" s="549"/>
      <c r="B1610" s="550"/>
      <c r="C1610" s="551"/>
      <c r="D1610" s="552"/>
      <c r="E1610" s="553"/>
      <c r="F1610" s="525"/>
      <c r="G1610" s="560"/>
    </row>
    <row r="1611" spans="1:7">
      <c r="A1611" s="549"/>
      <c r="B1611" s="550"/>
      <c r="C1611" s="551"/>
      <c r="D1611" s="552"/>
      <c r="E1611" s="553"/>
      <c r="F1611" s="525"/>
      <c r="G1611" s="560"/>
    </row>
    <row r="1612" spans="1:7">
      <c r="A1612" s="549"/>
      <c r="B1612" s="550"/>
      <c r="C1612" s="551"/>
      <c r="D1612" s="552"/>
      <c r="E1612" s="553"/>
      <c r="F1612" s="525"/>
      <c r="G1612" s="560"/>
    </row>
    <row r="1613" spans="1:7">
      <c r="A1613" s="549"/>
      <c r="B1613" s="550"/>
      <c r="C1613" s="551"/>
      <c r="D1613" s="552"/>
      <c r="E1613" s="553"/>
      <c r="F1613" s="525"/>
      <c r="G1613" s="560"/>
    </row>
    <row r="1614" spans="1:7">
      <c r="A1614" s="549"/>
      <c r="B1614" s="550"/>
      <c r="C1614" s="551"/>
      <c r="D1614" s="552"/>
      <c r="E1614" s="553"/>
      <c r="F1614" s="525"/>
      <c r="G1614" s="560"/>
    </row>
    <row r="1615" spans="1:7">
      <c r="A1615" s="549"/>
      <c r="B1615" s="550"/>
      <c r="C1615" s="551"/>
      <c r="D1615" s="552"/>
      <c r="E1615" s="553"/>
      <c r="F1615" s="525"/>
      <c r="G1615" s="560"/>
    </row>
    <row r="1616" spans="1:7">
      <c r="A1616" s="549"/>
      <c r="B1616" s="550"/>
      <c r="C1616" s="551"/>
      <c r="D1616" s="552"/>
      <c r="E1616" s="553"/>
      <c r="F1616" s="525"/>
      <c r="G1616" s="560"/>
    </row>
    <row r="1617" spans="1:7">
      <c r="A1617" s="549"/>
      <c r="B1617" s="550"/>
      <c r="C1617" s="551"/>
      <c r="D1617" s="552"/>
      <c r="E1617" s="553"/>
      <c r="F1617" s="525"/>
      <c r="G1617" s="560"/>
    </row>
    <row r="1618" spans="1:7">
      <c r="A1618" s="549"/>
      <c r="B1618" s="550"/>
      <c r="C1618" s="551"/>
      <c r="D1618" s="552"/>
      <c r="E1618" s="553"/>
      <c r="F1618" s="525"/>
      <c r="G1618" s="560"/>
    </row>
    <row r="1619" spans="1:7">
      <c r="A1619" s="549"/>
      <c r="B1619" s="550"/>
      <c r="C1619" s="551"/>
      <c r="D1619" s="552"/>
      <c r="E1619" s="553"/>
      <c r="F1619" s="525"/>
      <c r="G1619" s="560"/>
    </row>
    <row r="1620" spans="1:7">
      <c r="A1620" s="549"/>
      <c r="B1620" s="550"/>
      <c r="C1620" s="551"/>
      <c r="D1620" s="552"/>
      <c r="E1620" s="553"/>
      <c r="F1620" s="525"/>
      <c r="G1620" s="560"/>
    </row>
    <row r="1621" spans="1:7">
      <c r="A1621" s="549"/>
      <c r="B1621" s="550"/>
      <c r="C1621" s="551"/>
      <c r="D1621" s="552"/>
      <c r="E1621" s="553"/>
      <c r="F1621" s="525"/>
      <c r="G1621" s="560"/>
    </row>
    <row r="1622" spans="1:7">
      <c r="A1622" s="549"/>
      <c r="B1622" s="550"/>
      <c r="C1622" s="551"/>
      <c r="D1622" s="552"/>
      <c r="E1622" s="553"/>
      <c r="F1622" s="525"/>
      <c r="G1622" s="560"/>
    </row>
    <row r="1623" spans="1:7">
      <c r="A1623" s="549"/>
      <c r="B1623" s="550"/>
      <c r="C1623" s="551"/>
      <c r="D1623" s="552"/>
      <c r="E1623" s="553"/>
      <c r="F1623" s="525"/>
      <c r="G1623" s="560"/>
    </row>
    <row r="1624" spans="1:7">
      <c r="A1624" s="549"/>
      <c r="B1624" s="550"/>
      <c r="C1624" s="551"/>
      <c r="D1624" s="552"/>
      <c r="E1624" s="553"/>
      <c r="F1624" s="525"/>
      <c r="G1624" s="560"/>
    </row>
    <row r="1625" spans="1:7">
      <c r="A1625" s="549"/>
      <c r="B1625" s="550"/>
      <c r="C1625" s="551"/>
      <c r="D1625" s="552"/>
      <c r="E1625" s="553"/>
      <c r="F1625" s="525"/>
      <c r="G1625" s="560"/>
    </row>
    <row r="1626" spans="1:7">
      <c r="A1626" s="549"/>
      <c r="B1626" s="550"/>
      <c r="C1626" s="551"/>
      <c r="D1626" s="552"/>
      <c r="E1626" s="553"/>
      <c r="F1626" s="525"/>
      <c r="G1626" s="560"/>
    </row>
    <row r="1627" spans="1:7">
      <c r="A1627" s="549"/>
      <c r="B1627" s="550"/>
      <c r="C1627" s="551"/>
      <c r="D1627" s="552"/>
      <c r="E1627" s="553"/>
      <c r="F1627" s="525"/>
      <c r="G1627" s="560"/>
    </row>
    <row r="1628" spans="1:7">
      <c r="A1628" s="549"/>
      <c r="B1628" s="550"/>
      <c r="C1628" s="551"/>
      <c r="D1628" s="552"/>
      <c r="E1628" s="553"/>
      <c r="F1628" s="525"/>
      <c r="G1628" s="560"/>
    </row>
    <row r="1629" spans="1:7">
      <c r="A1629" s="549"/>
      <c r="B1629" s="550"/>
      <c r="C1629" s="551"/>
      <c r="D1629" s="552"/>
      <c r="E1629" s="553"/>
      <c r="F1629" s="525"/>
      <c r="G1629" s="560"/>
    </row>
    <row r="1630" spans="1:7">
      <c r="A1630" s="549"/>
      <c r="B1630" s="550"/>
      <c r="C1630" s="551"/>
      <c r="D1630" s="552"/>
      <c r="E1630" s="553"/>
      <c r="F1630" s="525"/>
      <c r="G1630" s="560"/>
    </row>
    <row r="1631" spans="1:7">
      <c r="A1631" s="549"/>
      <c r="B1631" s="550"/>
      <c r="C1631" s="551"/>
      <c r="D1631" s="552"/>
      <c r="E1631" s="553"/>
      <c r="F1631" s="525"/>
      <c r="G1631" s="560"/>
    </row>
    <row r="1632" spans="1:7">
      <c r="A1632" s="549"/>
      <c r="B1632" s="550"/>
      <c r="C1632" s="551"/>
      <c r="D1632" s="552"/>
      <c r="E1632" s="553"/>
      <c r="F1632" s="525"/>
      <c r="G1632" s="560"/>
    </row>
    <row r="1633" spans="1:7">
      <c r="A1633" s="549"/>
      <c r="B1633" s="550"/>
      <c r="C1633" s="551"/>
      <c r="D1633" s="552"/>
      <c r="E1633" s="553"/>
      <c r="F1633" s="525"/>
      <c r="G1633" s="560"/>
    </row>
    <row r="1634" spans="1:7">
      <c r="A1634" s="549"/>
      <c r="B1634" s="550"/>
      <c r="C1634" s="551"/>
      <c r="D1634" s="552"/>
      <c r="E1634" s="553"/>
      <c r="F1634" s="525"/>
      <c r="G1634" s="560"/>
    </row>
    <row r="1635" spans="1:7">
      <c r="A1635" s="549"/>
      <c r="B1635" s="550"/>
      <c r="C1635" s="551"/>
      <c r="D1635" s="552"/>
      <c r="E1635" s="553"/>
      <c r="F1635" s="525"/>
      <c r="G1635" s="560"/>
    </row>
    <row r="1636" spans="1:7">
      <c r="A1636" s="549"/>
      <c r="B1636" s="550"/>
      <c r="C1636" s="551"/>
      <c r="D1636" s="552"/>
      <c r="E1636" s="553"/>
      <c r="F1636" s="525"/>
      <c r="G1636" s="560"/>
    </row>
    <row r="1637" spans="1:7">
      <c r="A1637" s="549"/>
      <c r="B1637" s="550"/>
      <c r="C1637" s="551"/>
      <c r="D1637" s="552"/>
      <c r="E1637" s="553"/>
      <c r="F1637" s="525"/>
      <c r="G1637" s="560"/>
    </row>
    <row r="1638" spans="1:7">
      <c r="A1638" s="549"/>
      <c r="B1638" s="550"/>
      <c r="C1638" s="551"/>
      <c r="D1638" s="552"/>
      <c r="E1638" s="553"/>
      <c r="F1638" s="525"/>
      <c r="G1638" s="560"/>
    </row>
    <row r="1639" spans="1:7">
      <c r="A1639" s="549"/>
      <c r="B1639" s="550"/>
      <c r="C1639" s="551"/>
      <c r="D1639" s="552"/>
      <c r="E1639" s="553"/>
      <c r="F1639" s="525"/>
      <c r="G1639" s="560"/>
    </row>
    <row r="1640" spans="1:7">
      <c r="A1640" s="549"/>
      <c r="B1640" s="550"/>
      <c r="C1640" s="551"/>
      <c r="D1640" s="552"/>
      <c r="E1640" s="553"/>
      <c r="F1640" s="525"/>
      <c r="G1640" s="560"/>
    </row>
    <row r="1641" spans="1:7">
      <c r="A1641" s="549"/>
      <c r="B1641" s="550"/>
      <c r="C1641" s="551"/>
      <c r="D1641" s="552"/>
      <c r="E1641" s="553"/>
      <c r="F1641" s="525"/>
      <c r="G1641" s="560"/>
    </row>
    <row r="1642" spans="1:7">
      <c r="A1642" s="549"/>
      <c r="B1642" s="550"/>
      <c r="C1642" s="551"/>
      <c r="D1642" s="552"/>
      <c r="E1642" s="553"/>
      <c r="F1642" s="525"/>
      <c r="G1642" s="560"/>
    </row>
    <row r="1643" spans="1:7">
      <c r="A1643" s="549"/>
      <c r="B1643" s="550"/>
      <c r="C1643" s="551"/>
      <c r="D1643" s="552"/>
      <c r="E1643" s="553"/>
      <c r="F1643" s="525"/>
      <c r="G1643" s="560"/>
    </row>
    <row r="1644" spans="1:7">
      <c r="A1644" s="549"/>
      <c r="B1644" s="550"/>
      <c r="C1644" s="551"/>
      <c r="D1644" s="552"/>
      <c r="E1644" s="553"/>
      <c r="F1644" s="525"/>
      <c r="G1644" s="560"/>
    </row>
    <row r="1645" spans="1:7">
      <c r="A1645" s="549"/>
      <c r="B1645" s="550"/>
      <c r="C1645" s="551"/>
      <c r="D1645" s="552"/>
      <c r="E1645" s="553"/>
      <c r="F1645" s="525"/>
      <c r="G1645" s="560"/>
    </row>
    <row r="1646" spans="1:7">
      <c r="A1646" s="549"/>
      <c r="B1646" s="550"/>
      <c r="C1646" s="551"/>
      <c r="D1646" s="552"/>
      <c r="E1646" s="553"/>
      <c r="F1646" s="525"/>
      <c r="G1646" s="560"/>
    </row>
    <row r="1647" spans="1:7">
      <c r="A1647" s="549"/>
      <c r="B1647" s="550"/>
      <c r="C1647" s="551"/>
      <c r="D1647" s="552"/>
      <c r="E1647" s="553"/>
      <c r="F1647" s="525"/>
      <c r="G1647" s="560"/>
    </row>
    <row r="1648" spans="1:7">
      <c r="A1648" s="549"/>
      <c r="B1648" s="550"/>
      <c r="C1648" s="551"/>
      <c r="D1648" s="552"/>
      <c r="E1648" s="553"/>
      <c r="F1648" s="525"/>
      <c r="G1648" s="560"/>
    </row>
    <row r="1649" spans="1:7">
      <c r="A1649" s="549"/>
      <c r="B1649" s="550"/>
      <c r="C1649" s="551"/>
      <c r="D1649" s="552"/>
      <c r="E1649" s="553"/>
      <c r="F1649" s="525"/>
      <c r="G1649" s="560"/>
    </row>
    <row r="1650" spans="1:7">
      <c r="A1650" s="549"/>
      <c r="B1650" s="550"/>
      <c r="C1650" s="551"/>
      <c r="D1650" s="552"/>
      <c r="E1650" s="553"/>
      <c r="F1650" s="525"/>
      <c r="G1650" s="560"/>
    </row>
    <row r="1651" spans="1:7">
      <c r="A1651" s="549"/>
      <c r="B1651" s="550"/>
      <c r="C1651" s="551"/>
      <c r="D1651" s="552"/>
      <c r="E1651" s="553"/>
      <c r="F1651" s="525"/>
      <c r="G1651" s="560"/>
    </row>
    <row r="1652" spans="1:7">
      <c r="A1652" s="549"/>
      <c r="B1652" s="550"/>
      <c r="C1652" s="551"/>
      <c r="D1652" s="552"/>
      <c r="E1652" s="553"/>
      <c r="F1652" s="525"/>
      <c r="G1652" s="560"/>
    </row>
    <row r="1653" spans="1:7">
      <c r="A1653" s="549"/>
      <c r="B1653" s="550"/>
      <c r="C1653" s="551"/>
      <c r="D1653" s="552"/>
      <c r="E1653" s="553"/>
      <c r="F1653" s="525"/>
      <c r="G1653" s="560"/>
    </row>
    <row r="1654" spans="1:7">
      <c r="A1654" s="549"/>
      <c r="B1654" s="550"/>
      <c r="C1654" s="551"/>
      <c r="D1654" s="552"/>
      <c r="E1654" s="553"/>
      <c r="F1654" s="525"/>
      <c r="G1654" s="560"/>
    </row>
    <row r="1655" spans="1:7">
      <c r="A1655" s="549"/>
      <c r="B1655" s="550"/>
      <c r="C1655" s="551"/>
      <c r="D1655" s="552"/>
      <c r="E1655" s="553"/>
      <c r="F1655" s="525"/>
      <c r="G1655" s="560"/>
    </row>
    <row r="1656" spans="1:7">
      <c r="A1656" s="549"/>
      <c r="B1656" s="550"/>
      <c r="C1656" s="551"/>
      <c r="D1656" s="552"/>
      <c r="E1656" s="553"/>
      <c r="F1656" s="525"/>
      <c r="G1656" s="560"/>
    </row>
    <row r="1657" spans="1:7">
      <c r="A1657" s="549"/>
      <c r="B1657" s="550"/>
      <c r="C1657" s="551"/>
      <c r="D1657" s="552"/>
      <c r="E1657" s="553"/>
      <c r="F1657" s="525"/>
      <c r="G1657" s="560"/>
    </row>
    <row r="1658" spans="1:7">
      <c r="A1658" s="549"/>
      <c r="B1658" s="550"/>
      <c r="C1658" s="551"/>
      <c r="D1658" s="552"/>
      <c r="E1658" s="553"/>
      <c r="F1658" s="525"/>
      <c r="G1658" s="560"/>
    </row>
    <row r="1659" spans="1:7">
      <c r="A1659" s="549"/>
      <c r="B1659" s="550"/>
      <c r="C1659" s="551"/>
      <c r="D1659" s="552"/>
      <c r="E1659" s="553"/>
      <c r="F1659" s="525"/>
      <c r="G1659" s="560"/>
    </row>
    <row r="1660" spans="1:7">
      <c r="A1660" s="549"/>
      <c r="B1660" s="550"/>
      <c r="C1660" s="551"/>
      <c r="D1660" s="552"/>
      <c r="E1660" s="553"/>
      <c r="F1660" s="525"/>
      <c r="G1660" s="560"/>
    </row>
    <row r="1661" spans="1:7">
      <c r="A1661" s="549"/>
      <c r="B1661" s="550"/>
      <c r="C1661" s="551"/>
      <c r="D1661" s="552"/>
      <c r="E1661" s="553"/>
      <c r="F1661" s="525"/>
      <c r="G1661" s="560"/>
    </row>
    <row r="1662" spans="1:7">
      <c r="A1662" s="549"/>
      <c r="B1662" s="550"/>
      <c r="C1662" s="551"/>
      <c r="D1662" s="552"/>
      <c r="E1662" s="553"/>
      <c r="F1662" s="525"/>
      <c r="G1662" s="560"/>
    </row>
    <row r="1663" spans="1:7">
      <c r="A1663" s="549"/>
      <c r="B1663" s="550"/>
      <c r="C1663" s="551"/>
      <c r="D1663" s="552"/>
      <c r="E1663" s="553"/>
      <c r="F1663" s="525"/>
      <c r="G1663" s="560"/>
    </row>
    <row r="1664" spans="1:7">
      <c r="A1664" s="549"/>
      <c r="B1664" s="550"/>
      <c r="C1664" s="551"/>
      <c r="D1664" s="552"/>
      <c r="E1664" s="553"/>
      <c r="F1664" s="525"/>
      <c r="G1664" s="560"/>
    </row>
    <row r="1665" spans="1:7">
      <c r="A1665" s="549"/>
      <c r="B1665" s="550"/>
      <c r="C1665" s="551"/>
      <c r="D1665" s="552"/>
      <c r="E1665" s="553"/>
      <c r="F1665" s="525"/>
      <c r="G1665" s="560"/>
    </row>
    <row r="1666" spans="1:7">
      <c r="A1666" s="549"/>
      <c r="B1666" s="550"/>
      <c r="C1666" s="551"/>
      <c r="D1666" s="552"/>
      <c r="E1666" s="553"/>
      <c r="F1666" s="525"/>
      <c r="G1666" s="560"/>
    </row>
    <row r="1667" spans="1:7">
      <c r="A1667" s="549"/>
      <c r="B1667" s="550"/>
      <c r="C1667" s="551"/>
      <c r="D1667" s="552"/>
      <c r="E1667" s="553"/>
      <c r="F1667" s="525"/>
      <c r="G1667" s="560"/>
    </row>
    <row r="1668" spans="1:7">
      <c r="A1668" s="549"/>
      <c r="B1668" s="550"/>
      <c r="C1668" s="551"/>
      <c r="D1668" s="552"/>
      <c r="E1668" s="553"/>
      <c r="F1668" s="525"/>
      <c r="G1668" s="560"/>
    </row>
    <row r="1669" spans="1:7">
      <c r="A1669" s="549"/>
      <c r="B1669" s="550"/>
      <c r="C1669" s="551"/>
      <c r="D1669" s="552"/>
      <c r="E1669" s="553"/>
      <c r="F1669" s="525"/>
      <c r="G1669" s="560"/>
    </row>
    <row r="1670" spans="1:7">
      <c r="A1670" s="549"/>
      <c r="B1670" s="550"/>
      <c r="C1670" s="551"/>
      <c r="D1670" s="552"/>
      <c r="E1670" s="553"/>
      <c r="F1670" s="525"/>
      <c r="G1670" s="560"/>
    </row>
    <row r="1671" spans="1:7">
      <c r="A1671" s="549"/>
      <c r="B1671" s="550"/>
      <c r="C1671" s="551"/>
      <c r="D1671" s="552"/>
      <c r="E1671" s="553"/>
      <c r="F1671" s="525"/>
      <c r="G1671" s="560"/>
    </row>
    <row r="1672" spans="1:7">
      <c r="A1672" s="549"/>
      <c r="B1672" s="550"/>
      <c r="C1672" s="551"/>
      <c r="D1672" s="552"/>
      <c r="E1672" s="553"/>
      <c r="F1672" s="525"/>
      <c r="G1672" s="560"/>
    </row>
    <row r="1673" spans="1:7">
      <c r="A1673" s="549"/>
      <c r="B1673" s="550"/>
      <c r="C1673" s="551"/>
      <c r="D1673" s="552"/>
      <c r="E1673" s="553"/>
      <c r="F1673" s="525"/>
      <c r="G1673" s="560"/>
    </row>
    <row r="1674" spans="1:7">
      <c r="A1674" s="549"/>
      <c r="B1674" s="550"/>
      <c r="C1674" s="551"/>
      <c r="D1674" s="552"/>
      <c r="E1674" s="553"/>
      <c r="F1674" s="525"/>
      <c r="G1674" s="560"/>
    </row>
    <row r="1675" spans="1:7">
      <c r="A1675" s="549"/>
      <c r="B1675" s="550"/>
      <c r="C1675" s="551"/>
      <c r="D1675" s="552"/>
      <c r="E1675" s="553"/>
      <c r="F1675" s="525"/>
      <c r="G1675" s="560"/>
    </row>
    <row r="1676" spans="1:7">
      <c r="A1676" s="549"/>
      <c r="B1676" s="550"/>
      <c r="C1676" s="551"/>
      <c r="D1676" s="552"/>
      <c r="E1676" s="553"/>
      <c r="F1676" s="525"/>
      <c r="G1676" s="560"/>
    </row>
    <row r="1677" spans="1:7">
      <c r="A1677" s="549"/>
      <c r="B1677" s="550"/>
      <c r="C1677" s="551"/>
      <c r="D1677" s="552"/>
      <c r="E1677" s="553"/>
      <c r="F1677" s="525"/>
      <c r="G1677" s="560"/>
    </row>
    <row r="1678" spans="1:7">
      <c r="A1678" s="549"/>
      <c r="B1678" s="550"/>
      <c r="C1678" s="551"/>
      <c r="D1678" s="552"/>
      <c r="E1678" s="553"/>
      <c r="F1678" s="525"/>
      <c r="G1678" s="560"/>
    </row>
    <row r="1679" spans="1:7">
      <c r="A1679" s="549"/>
      <c r="B1679" s="550"/>
      <c r="C1679" s="551"/>
      <c r="D1679" s="552"/>
      <c r="E1679" s="553"/>
      <c r="F1679" s="525"/>
      <c r="G1679" s="560"/>
    </row>
    <row r="1680" spans="1:7">
      <c r="A1680" s="549"/>
      <c r="B1680" s="550"/>
      <c r="C1680" s="551"/>
      <c r="D1680" s="552"/>
      <c r="E1680" s="553"/>
      <c r="F1680" s="525"/>
      <c r="G1680" s="560"/>
    </row>
    <row r="1681" spans="1:7">
      <c r="A1681" s="549"/>
      <c r="B1681" s="550"/>
      <c r="C1681" s="551"/>
      <c r="D1681" s="552"/>
      <c r="E1681" s="553"/>
      <c r="F1681" s="525"/>
      <c r="G1681" s="560"/>
    </row>
    <row r="1682" spans="1:7">
      <c r="A1682" s="549"/>
      <c r="B1682" s="550"/>
      <c r="C1682" s="551"/>
      <c r="D1682" s="552"/>
      <c r="E1682" s="553"/>
      <c r="F1682" s="525"/>
      <c r="G1682" s="560"/>
    </row>
    <row r="1683" spans="1:7">
      <c r="A1683" s="549"/>
      <c r="B1683" s="550"/>
      <c r="C1683" s="551"/>
      <c r="D1683" s="552"/>
      <c r="E1683" s="553"/>
      <c r="F1683" s="525"/>
      <c r="G1683" s="560"/>
    </row>
    <row r="1684" spans="1:7">
      <c r="A1684" s="549"/>
      <c r="B1684" s="550"/>
      <c r="C1684" s="551"/>
      <c r="D1684" s="552"/>
      <c r="E1684" s="553"/>
      <c r="F1684" s="525"/>
      <c r="G1684" s="560"/>
    </row>
    <row r="1685" spans="1:7">
      <c r="A1685" s="549"/>
      <c r="B1685" s="550"/>
      <c r="C1685" s="551"/>
      <c r="D1685" s="552"/>
      <c r="E1685" s="553"/>
      <c r="F1685" s="525"/>
      <c r="G1685" s="560"/>
    </row>
    <row r="1686" spans="1:7">
      <c r="A1686" s="549"/>
      <c r="B1686" s="550"/>
      <c r="C1686" s="551"/>
      <c r="D1686" s="552"/>
      <c r="E1686" s="553"/>
      <c r="F1686" s="525"/>
      <c r="G1686" s="560"/>
    </row>
    <row r="1687" spans="1:7">
      <c r="A1687" s="549"/>
      <c r="B1687" s="550"/>
      <c r="C1687" s="551"/>
      <c r="D1687" s="552"/>
      <c r="E1687" s="553"/>
      <c r="F1687" s="525"/>
      <c r="G1687" s="560"/>
    </row>
    <row r="1688" spans="1:7">
      <c r="A1688" s="549"/>
      <c r="B1688" s="550"/>
      <c r="C1688" s="551"/>
      <c r="D1688" s="552"/>
      <c r="E1688" s="553"/>
      <c r="F1688" s="525"/>
      <c r="G1688" s="560"/>
    </row>
    <row r="1689" spans="1:7">
      <c r="A1689" s="549"/>
      <c r="B1689" s="550"/>
      <c r="C1689" s="551"/>
      <c r="D1689" s="552"/>
      <c r="E1689" s="553"/>
      <c r="F1689" s="525"/>
      <c r="G1689" s="560"/>
    </row>
    <row r="1690" spans="1:7">
      <c r="A1690" s="549"/>
      <c r="B1690" s="550"/>
      <c r="C1690" s="551"/>
      <c r="D1690" s="552"/>
      <c r="E1690" s="553"/>
      <c r="F1690" s="525"/>
      <c r="G1690" s="560"/>
    </row>
    <row r="1691" spans="1:7">
      <c r="A1691" s="549"/>
      <c r="B1691" s="550"/>
      <c r="C1691" s="551"/>
      <c r="D1691" s="552"/>
      <c r="E1691" s="553"/>
      <c r="F1691" s="525"/>
      <c r="G1691" s="560"/>
    </row>
    <row r="1692" spans="1:7">
      <c r="A1692" s="549"/>
      <c r="B1692" s="550"/>
      <c r="C1692" s="551"/>
      <c r="D1692" s="552"/>
      <c r="E1692" s="553"/>
      <c r="F1692" s="525"/>
      <c r="G1692" s="560"/>
    </row>
    <row r="1693" spans="1:7">
      <c r="A1693" s="549"/>
      <c r="B1693" s="550"/>
      <c r="C1693" s="551"/>
      <c r="D1693" s="552"/>
      <c r="E1693" s="553"/>
      <c r="F1693" s="525"/>
      <c r="G1693" s="560"/>
    </row>
    <row r="1694" spans="1:7">
      <c r="A1694" s="549"/>
      <c r="B1694" s="550"/>
      <c r="C1694" s="551"/>
      <c r="D1694" s="552"/>
      <c r="E1694" s="553"/>
      <c r="F1694" s="525"/>
      <c r="G1694" s="560"/>
    </row>
    <row r="1695" spans="1:7">
      <c r="A1695" s="549"/>
      <c r="B1695" s="550"/>
      <c r="C1695" s="551"/>
      <c r="D1695" s="552"/>
      <c r="E1695" s="553"/>
      <c r="F1695" s="525"/>
      <c r="G1695" s="560"/>
    </row>
    <row r="1696" spans="1:7">
      <c r="A1696" s="549"/>
      <c r="B1696" s="550"/>
      <c r="C1696" s="551"/>
      <c r="D1696" s="552"/>
      <c r="E1696" s="553"/>
      <c r="F1696" s="525"/>
      <c r="G1696" s="560"/>
    </row>
    <row r="1697" spans="1:7">
      <c r="A1697" s="549"/>
      <c r="B1697" s="550"/>
      <c r="C1697" s="551"/>
      <c r="D1697" s="552"/>
      <c r="E1697" s="553"/>
      <c r="F1697" s="525"/>
      <c r="G1697" s="560"/>
    </row>
    <row r="1698" spans="1:7">
      <c r="A1698" s="549"/>
      <c r="B1698" s="550"/>
      <c r="C1698" s="551"/>
      <c r="D1698" s="552"/>
      <c r="E1698" s="553"/>
      <c r="F1698" s="525"/>
      <c r="G1698" s="560"/>
    </row>
    <row r="1699" spans="1:7">
      <c r="A1699" s="549"/>
      <c r="B1699" s="550"/>
      <c r="C1699" s="551"/>
      <c r="D1699" s="552"/>
      <c r="E1699" s="553"/>
      <c r="F1699" s="525"/>
      <c r="G1699" s="560"/>
    </row>
    <row r="1700" spans="1:7">
      <c r="A1700" s="549"/>
      <c r="B1700" s="550"/>
      <c r="C1700" s="551"/>
      <c r="D1700" s="552"/>
      <c r="E1700" s="553"/>
      <c r="F1700" s="525"/>
      <c r="G1700" s="560"/>
    </row>
    <row r="1701" spans="1:7">
      <c r="A1701" s="549"/>
      <c r="B1701" s="550"/>
      <c r="C1701" s="551"/>
      <c r="D1701" s="552"/>
      <c r="E1701" s="553"/>
      <c r="F1701" s="525"/>
      <c r="G1701" s="560"/>
    </row>
    <row r="1702" spans="1:7">
      <c r="A1702" s="549"/>
      <c r="B1702" s="550"/>
      <c r="C1702" s="551"/>
      <c r="D1702" s="552"/>
      <c r="E1702" s="553"/>
      <c r="F1702" s="525"/>
      <c r="G1702" s="560"/>
    </row>
    <row r="1703" spans="1:7">
      <c r="A1703" s="549"/>
      <c r="B1703" s="550"/>
      <c r="C1703" s="551"/>
      <c r="D1703" s="552"/>
      <c r="E1703" s="553"/>
      <c r="F1703" s="525"/>
      <c r="G1703" s="560"/>
    </row>
    <row r="1704" spans="1:7">
      <c r="A1704" s="549"/>
      <c r="B1704" s="550"/>
      <c r="C1704" s="551"/>
      <c r="D1704" s="552"/>
      <c r="E1704" s="553"/>
      <c r="F1704" s="525"/>
      <c r="G1704" s="560"/>
    </row>
    <row r="1705" spans="1:7">
      <c r="A1705" s="549"/>
      <c r="B1705" s="550"/>
      <c r="C1705" s="551"/>
      <c r="D1705" s="552"/>
      <c r="E1705" s="553"/>
      <c r="F1705" s="525"/>
      <c r="G1705" s="560"/>
    </row>
    <row r="1706" spans="1:7">
      <c r="A1706" s="549"/>
      <c r="B1706" s="550"/>
      <c r="C1706" s="551"/>
      <c r="D1706" s="552"/>
      <c r="E1706" s="553"/>
      <c r="F1706" s="525"/>
      <c r="G1706" s="560"/>
    </row>
    <row r="1707" spans="1:7">
      <c r="A1707" s="549"/>
      <c r="B1707" s="550"/>
      <c r="C1707" s="551"/>
      <c r="D1707" s="552"/>
      <c r="E1707" s="553"/>
      <c r="F1707" s="525"/>
      <c r="G1707" s="560"/>
    </row>
    <row r="1708" spans="1:7">
      <c r="A1708" s="549"/>
      <c r="B1708" s="550"/>
      <c r="C1708" s="551"/>
      <c r="D1708" s="552"/>
      <c r="E1708" s="553"/>
      <c r="F1708" s="525"/>
      <c r="G1708" s="560"/>
    </row>
    <row r="1709" spans="1:7">
      <c r="A1709" s="549"/>
      <c r="B1709" s="550"/>
      <c r="C1709" s="551"/>
      <c r="D1709" s="552"/>
      <c r="E1709" s="553"/>
      <c r="F1709" s="525"/>
      <c r="G1709" s="560"/>
    </row>
    <row r="1710" spans="1:7">
      <c r="A1710" s="549"/>
      <c r="B1710" s="550"/>
      <c r="C1710" s="551"/>
      <c r="D1710" s="552"/>
      <c r="E1710" s="553"/>
      <c r="F1710" s="525"/>
      <c r="G1710" s="560"/>
    </row>
    <row r="1711" spans="1:7">
      <c r="A1711" s="549"/>
      <c r="B1711" s="550"/>
      <c r="C1711" s="551"/>
      <c r="D1711" s="552"/>
      <c r="E1711" s="553"/>
      <c r="F1711" s="525"/>
      <c r="G1711" s="560"/>
    </row>
    <row r="1712" spans="1:7">
      <c r="A1712" s="549"/>
      <c r="B1712" s="550"/>
      <c r="C1712" s="551"/>
      <c r="D1712" s="552"/>
      <c r="E1712" s="553"/>
      <c r="F1712" s="525"/>
      <c r="G1712" s="560"/>
    </row>
    <row r="1713" spans="1:7">
      <c r="A1713" s="549"/>
      <c r="B1713" s="550"/>
      <c r="C1713" s="551"/>
      <c r="D1713" s="552"/>
      <c r="E1713" s="553"/>
      <c r="F1713" s="525"/>
      <c r="G1713" s="560"/>
    </row>
    <row r="1714" spans="1:7">
      <c r="A1714" s="549"/>
      <c r="B1714" s="550"/>
      <c r="C1714" s="551"/>
      <c r="D1714" s="552"/>
      <c r="E1714" s="553"/>
      <c r="F1714" s="525"/>
      <c r="G1714" s="560"/>
    </row>
    <row r="1715" spans="1:7">
      <c r="A1715" s="549"/>
      <c r="B1715" s="550"/>
      <c r="C1715" s="551"/>
      <c r="D1715" s="552"/>
      <c r="E1715" s="553"/>
      <c r="F1715" s="525"/>
      <c r="G1715" s="560"/>
    </row>
    <row r="1716" spans="1:7">
      <c r="A1716" s="549"/>
      <c r="B1716" s="550"/>
      <c r="C1716" s="551"/>
      <c r="D1716" s="552"/>
      <c r="E1716" s="553"/>
      <c r="F1716" s="525"/>
      <c r="G1716" s="560"/>
    </row>
    <row r="1717" spans="1:7">
      <c r="A1717" s="549"/>
      <c r="B1717" s="550"/>
      <c r="C1717" s="551"/>
      <c r="D1717" s="552"/>
      <c r="E1717" s="553"/>
      <c r="F1717" s="525"/>
      <c r="G1717" s="560"/>
    </row>
    <row r="1718" spans="1:7">
      <c r="A1718" s="549"/>
      <c r="B1718" s="550"/>
      <c r="C1718" s="551"/>
      <c r="D1718" s="552"/>
      <c r="E1718" s="553"/>
      <c r="F1718" s="525"/>
      <c r="G1718" s="560"/>
    </row>
    <row r="1719" spans="1:7">
      <c r="A1719" s="549"/>
      <c r="B1719" s="550"/>
      <c r="C1719" s="551"/>
      <c r="D1719" s="552"/>
      <c r="E1719" s="553"/>
      <c r="F1719" s="525"/>
      <c r="G1719" s="560"/>
    </row>
    <row r="1720" spans="1:7">
      <c r="A1720" s="549"/>
      <c r="B1720" s="550"/>
      <c r="C1720" s="551"/>
      <c r="D1720" s="552"/>
      <c r="E1720" s="553"/>
      <c r="F1720" s="525"/>
      <c r="G1720" s="560"/>
    </row>
    <row r="1721" spans="1:7">
      <c r="A1721" s="549"/>
      <c r="B1721" s="550"/>
      <c r="C1721" s="551"/>
      <c r="D1721" s="552"/>
      <c r="E1721" s="553"/>
      <c r="F1721" s="525"/>
      <c r="G1721" s="560"/>
    </row>
    <row r="1722" spans="1:7">
      <c r="A1722" s="549"/>
      <c r="B1722" s="550"/>
      <c r="C1722" s="551"/>
      <c r="D1722" s="552"/>
      <c r="E1722" s="553"/>
      <c r="F1722" s="525"/>
      <c r="G1722" s="560"/>
    </row>
    <row r="1723" spans="1:7">
      <c r="A1723" s="549"/>
      <c r="B1723" s="550"/>
      <c r="C1723" s="551"/>
      <c r="D1723" s="552"/>
      <c r="E1723" s="553"/>
      <c r="F1723" s="525"/>
      <c r="G1723" s="560"/>
    </row>
    <row r="1724" spans="1:7">
      <c r="A1724" s="549"/>
      <c r="B1724" s="550"/>
      <c r="C1724" s="551"/>
      <c r="D1724" s="552"/>
      <c r="E1724" s="553"/>
      <c r="F1724" s="525"/>
      <c r="G1724" s="560"/>
    </row>
    <row r="1725" spans="1:7">
      <c r="A1725" s="549"/>
      <c r="B1725" s="550"/>
      <c r="C1725" s="551"/>
      <c r="D1725" s="552"/>
      <c r="E1725" s="553"/>
      <c r="F1725" s="525"/>
      <c r="G1725" s="560"/>
    </row>
    <row r="1726" spans="1:7">
      <c r="A1726" s="549"/>
      <c r="B1726" s="550"/>
      <c r="C1726" s="551"/>
      <c r="D1726" s="552"/>
      <c r="E1726" s="553"/>
      <c r="F1726" s="525"/>
      <c r="G1726" s="560"/>
    </row>
    <row r="1727" spans="1:7">
      <c r="A1727" s="549"/>
      <c r="B1727" s="550"/>
      <c r="C1727" s="551"/>
      <c r="D1727" s="552"/>
      <c r="E1727" s="553"/>
      <c r="F1727" s="525"/>
      <c r="G1727" s="560"/>
    </row>
    <row r="1728" spans="1:7">
      <c r="A1728" s="549"/>
      <c r="B1728" s="550"/>
      <c r="C1728" s="551"/>
      <c r="D1728" s="552"/>
      <c r="E1728" s="553"/>
      <c r="F1728" s="525"/>
      <c r="G1728" s="560"/>
    </row>
    <row r="1729" spans="1:7">
      <c r="A1729" s="549"/>
      <c r="B1729" s="550"/>
      <c r="C1729" s="551"/>
      <c r="D1729" s="552"/>
      <c r="E1729" s="553"/>
      <c r="F1729" s="525"/>
      <c r="G1729" s="560"/>
    </row>
    <row r="1730" spans="1:7">
      <c r="A1730" s="549"/>
      <c r="B1730" s="550"/>
      <c r="C1730" s="551"/>
      <c r="D1730" s="552"/>
      <c r="E1730" s="553"/>
      <c r="F1730" s="525"/>
      <c r="G1730" s="560"/>
    </row>
    <row r="1731" spans="1:7">
      <c r="A1731" s="549"/>
      <c r="B1731" s="550"/>
      <c r="C1731" s="551"/>
      <c r="D1731" s="552"/>
      <c r="E1731" s="553"/>
      <c r="F1731" s="525"/>
      <c r="G1731" s="560"/>
    </row>
    <row r="1732" spans="1:7">
      <c r="A1732" s="549"/>
      <c r="B1732" s="550"/>
      <c r="C1732" s="551"/>
      <c r="D1732" s="552"/>
      <c r="E1732" s="553"/>
      <c r="F1732" s="525"/>
      <c r="G1732" s="560"/>
    </row>
    <row r="1733" spans="1:7">
      <c r="A1733" s="549"/>
      <c r="B1733" s="550"/>
      <c r="C1733" s="551"/>
      <c r="D1733" s="552"/>
      <c r="E1733" s="553"/>
      <c r="F1733" s="525"/>
      <c r="G1733" s="560"/>
    </row>
    <row r="1734" spans="1:7">
      <c r="A1734" s="549"/>
      <c r="B1734" s="550"/>
      <c r="C1734" s="551"/>
      <c r="D1734" s="552"/>
      <c r="E1734" s="553"/>
      <c r="F1734" s="525"/>
      <c r="G1734" s="560"/>
    </row>
    <row r="1735" spans="1:7">
      <c r="A1735" s="549"/>
      <c r="B1735" s="550"/>
      <c r="C1735" s="551"/>
      <c r="D1735" s="552"/>
      <c r="E1735" s="553"/>
      <c r="F1735" s="525"/>
      <c r="G1735" s="560"/>
    </row>
    <row r="1736" spans="1:7">
      <c r="A1736" s="549"/>
      <c r="B1736" s="550"/>
      <c r="C1736" s="551"/>
      <c r="D1736" s="552"/>
      <c r="E1736" s="553"/>
      <c r="F1736" s="525"/>
      <c r="G1736" s="560"/>
    </row>
    <row r="1737" spans="1:7">
      <c r="A1737" s="549"/>
      <c r="B1737" s="550"/>
      <c r="C1737" s="551"/>
      <c r="D1737" s="552"/>
      <c r="E1737" s="553"/>
      <c r="F1737" s="525"/>
      <c r="G1737" s="560"/>
    </row>
    <row r="1738" spans="1:7">
      <c r="A1738" s="549"/>
      <c r="B1738" s="550"/>
      <c r="C1738" s="551"/>
      <c r="D1738" s="552"/>
      <c r="E1738" s="553"/>
      <c r="F1738" s="525"/>
      <c r="G1738" s="560"/>
    </row>
    <row r="1739" spans="1:7">
      <c r="A1739" s="549"/>
      <c r="B1739" s="550"/>
      <c r="C1739" s="551"/>
      <c r="D1739" s="552"/>
      <c r="E1739" s="553"/>
      <c r="F1739" s="525"/>
      <c r="G1739" s="560"/>
    </row>
    <row r="1740" spans="1:7">
      <c r="A1740" s="549"/>
      <c r="B1740" s="550"/>
      <c r="C1740" s="551"/>
      <c r="D1740" s="552"/>
      <c r="E1740" s="553"/>
      <c r="F1740" s="525"/>
      <c r="G1740" s="560"/>
    </row>
    <row r="1741" spans="1:7">
      <c r="A1741" s="549"/>
      <c r="B1741" s="550"/>
      <c r="C1741" s="551"/>
      <c r="D1741" s="552"/>
      <c r="E1741" s="553"/>
      <c r="F1741" s="525"/>
      <c r="G1741" s="560"/>
    </row>
    <row r="1742" spans="1:7">
      <c r="A1742" s="549"/>
      <c r="B1742" s="550"/>
      <c r="C1742" s="551"/>
      <c r="D1742" s="552"/>
      <c r="E1742" s="553"/>
      <c r="F1742" s="525"/>
      <c r="G1742" s="560"/>
    </row>
    <row r="1743" spans="1:7">
      <c r="A1743" s="549"/>
      <c r="B1743" s="550"/>
      <c r="C1743" s="551"/>
      <c r="D1743" s="552"/>
      <c r="E1743" s="553"/>
      <c r="F1743" s="525"/>
      <c r="G1743" s="560"/>
    </row>
    <row r="1744" spans="1:7">
      <c r="A1744" s="549"/>
      <c r="B1744" s="550"/>
      <c r="C1744" s="551"/>
      <c r="D1744" s="552"/>
      <c r="E1744" s="553"/>
      <c r="F1744" s="525"/>
      <c r="G1744" s="560"/>
    </row>
    <row r="1745" spans="1:7">
      <c r="A1745" s="549"/>
      <c r="B1745" s="550"/>
      <c r="C1745" s="551"/>
      <c r="D1745" s="552"/>
      <c r="E1745" s="553"/>
      <c r="F1745" s="525"/>
      <c r="G1745" s="560"/>
    </row>
    <row r="1746" spans="1:7">
      <c r="A1746" s="549"/>
      <c r="B1746" s="550"/>
      <c r="C1746" s="551"/>
      <c r="D1746" s="552"/>
      <c r="E1746" s="553"/>
      <c r="F1746" s="525"/>
      <c r="G1746" s="560"/>
    </row>
    <row r="1747" spans="1:7">
      <c r="A1747" s="549"/>
      <c r="B1747" s="550"/>
      <c r="C1747" s="551"/>
      <c r="D1747" s="552"/>
      <c r="E1747" s="553"/>
      <c r="F1747" s="525"/>
      <c r="G1747" s="560"/>
    </row>
    <row r="1748" spans="1:7">
      <c r="A1748" s="549"/>
      <c r="B1748" s="550"/>
      <c r="C1748" s="551"/>
      <c r="D1748" s="552"/>
      <c r="E1748" s="553"/>
      <c r="F1748" s="525"/>
      <c r="G1748" s="560"/>
    </row>
    <row r="1749" spans="1:7">
      <c r="A1749" s="549"/>
      <c r="B1749" s="550"/>
      <c r="C1749" s="551"/>
      <c r="D1749" s="552"/>
      <c r="E1749" s="553"/>
      <c r="F1749" s="525"/>
      <c r="G1749" s="560"/>
    </row>
    <row r="1750" spans="1:7">
      <c r="A1750" s="549"/>
      <c r="B1750" s="550"/>
      <c r="C1750" s="551"/>
      <c r="D1750" s="552"/>
      <c r="E1750" s="553"/>
      <c r="F1750" s="525"/>
      <c r="G1750" s="560"/>
    </row>
    <row r="1751" spans="1:7">
      <c r="A1751" s="549"/>
      <c r="B1751" s="550"/>
      <c r="C1751" s="551"/>
      <c r="D1751" s="552"/>
      <c r="E1751" s="553"/>
      <c r="F1751" s="525"/>
      <c r="G1751" s="560"/>
    </row>
    <row r="1752" spans="1:7">
      <c r="A1752" s="549"/>
      <c r="B1752" s="550"/>
      <c r="C1752" s="551"/>
      <c r="D1752" s="552"/>
      <c r="E1752" s="553"/>
      <c r="F1752" s="525"/>
      <c r="G1752" s="560"/>
    </row>
    <row r="1753" spans="1:7">
      <c r="A1753" s="549"/>
      <c r="B1753" s="550"/>
      <c r="C1753" s="551"/>
      <c r="D1753" s="552"/>
      <c r="E1753" s="553"/>
      <c r="F1753" s="525"/>
      <c r="G1753" s="560"/>
    </row>
    <row r="1754" spans="1:7">
      <c r="A1754" s="549"/>
      <c r="B1754" s="550"/>
      <c r="C1754" s="551"/>
      <c r="D1754" s="552"/>
      <c r="E1754" s="553"/>
      <c r="F1754" s="525"/>
      <c r="G1754" s="560"/>
    </row>
    <row r="1755" spans="1:7">
      <c r="A1755" s="549"/>
      <c r="B1755" s="550"/>
      <c r="C1755" s="551"/>
      <c r="D1755" s="552"/>
      <c r="E1755" s="553"/>
      <c r="F1755" s="525"/>
      <c r="G1755" s="560"/>
    </row>
    <row r="1756" spans="1:7">
      <c r="A1756" s="549"/>
      <c r="B1756" s="550"/>
      <c r="C1756" s="551"/>
      <c r="D1756" s="552"/>
      <c r="E1756" s="553"/>
      <c r="F1756" s="525"/>
      <c r="G1756" s="560"/>
    </row>
    <row r="1757" spans="1:7">
      <c r="A1757" s="549"/>
      <c r="B1757" s="550"/>
      <c r="C1757" s="551"/>
      <c r="D1757" s="552"/>
      <c r="E1757" s="553"/>
      <c r="F1757" s="525"/>
      <c r="G1757" s="560"/>
    </row>
    <row r="1758" spans="1:7">
      <c r="A1758" s="549"/>
      <c r="B1758" s="550"/>
      <c r="C1758" s="551"/>
      <c r="D1758" s="552"/>
      <c r="E1758" s="553"/>
      <c r="F1758" s="525"/>
      <c r="G1758" s="560"/>
    </row>
    <row r="1759" spans="1:7">
      <c r="A1759" s="549"/>
      <c r="B1759" s="550"/>
      <c r="C1759" s="551"/>
      <c r="D1759" s="552"/>
      <c r="E1759" s="553"/>
      <c r="F1759" s="525"/>
      <c r="G1759" s="560"/>
    </row>
    <row r="1760" spans="1:7">
      <c r="A1760" s="549"/>
      <c r="B1760" s="550"/>
      <c r="C1760" s="551"/>
      <c r="D1760" s="552"/>
      <c r="E1760" s="553"/>
      <c r="F1760" s="525"/>
      <c r="G1760" s="560"/>
    </row>
    <row r="1761" spans="1:7">
      <c r="A1761" s="549"/>
      <c r="B1761" s="550"/>
      <c r="C1761" s="551"/>
      <c r="D1761" s="552"/>
      <c r="E1761" s="553"/>
      <c r="F1761" s="525"/>
      <c r="G1761" s="560"/>
    </row>
    <row r="1762" spans="1:7">
      <c r="A1762" s="549"/>
      <c r="B1762" s="550"/>
      <c r="C1762" s="551"/>
      <c r="D1762" s="552"/>
      <c r="E1762" s="553"/>
      <c r="F1762" s="525"/>
      <c r="G1762" s="560"/>
    </row>
    <row r="1763" spans="1:7">
      <c r="A1763" s="549"/>
      <c r="B1763" s="550"/>
      <c r="C1763" s="551"/>
      <c r="D1763" s="552"/>
      <c r="E1763" s="553"/>
      <c r="F1763" s="525"/>
      <c r="G1763" s="560"/>
    </row>
    <row r="1764" spans="1:7">
      <c r="A1764" s="549"/>
      <c r="B1764" s="550"/>
      <c r="C1764" s="551"/>
      <c r="D1764" s="552"/>
      <c r="E1764" s="553"/>
      <c r="F1764" s="525"/>
      <c r="G1764" s="560"/>
    </row>
    <row r="1765" spans="1:7">
      <c r="A1765" s="549"/>
      <c r="B1765" s="550"/>
      <c r="C1765" s="551"/>
      <c r="D1765" s="552"/>
      <c r="E1765" s="553"/>
      <c r="F1765" s="525"/>
      <c r="G1765" s="560"/>
    </row>
    <row r="1766" spans="1:7">
      <c r="A1766" s="549"/>
      <c r="B1766" s="550"/>
      <c r="C1766" s="551"/>
      <c r="D1766" s="552"/>
      <c r="E1766" s="553"/>
      <c r="F1766" s="525"/>
      <c r="G1766" s="560"/>
    </row>
    <row r="1767" spans="1:7">
      <c r="A1767" s="549"/>
      <c r="B1767" s="550"/>
      <c r="C1767" s="551"/>
      <c r="D1767" s="552"/>
      <c r="E1767" s="553"/>
      <c r="F1767" s="525"/>
      <c r="G1767" s="560"/>
    </row>
    <row r="1768" spans="1:7">
      <c r="A1768" s="549"/>
      <c r="B1768" s="550"/>
      <c r="C1768" s="551"/>
      <c r="D1768" s="552"/>
      <c r="E1768" s="553"/>
      <c r="F1768" s="525"/>
      <c r="G1768" s="560"/>
    </row>
    <row r="1769" spans="1:7">
      <c r="A1769" s="549"/>
      <c r="B1769" s="550"/>
      <c r="C1769" s="551"/>
      <c r="D1769" s="552"/>
      <c r="E1769" s="553"/>
      <c r="F1769" s="525"/>
      <c r="G1769" s="560"/>
    </row>
    <row r="1770" spans="1:7">
      <c r="A1770" s="549"/>
      <c r="B1770" s="550"/>
      <c r="C1770" s="551"/>
      <c r="D1770" s="552"/>
      <c r="E1770" s="553"/>
      <c r="F1770" s="525"/>
      <c r="G1770" s="560"/>
    </row>
    <row r="1771" spans="1:7">
      <c r="A1771" s="549"/>
      <c r="B1771" s="550"/>
      <c r="C1771" s="551"/>
      <c r="D1771" s="552"/>
      <c r="E1771" s="553"/>
      <c r="F1771" s="525"/>
      <c r="G1771" s="560"/>
    </row>
    <row r="1772" spans="1:7">
      <c r="A1772" s="549"/>
      <c r="B1772" s="550"/>
      <c r="C1772" s="551"/>
      <c r="D1772" s="552"/>
      <c r="E1772" s="553"/>
      <c r="F1772" s="525"/>
      <c r="G1772" s="560"/>
    </row>
    <row r="1773" spans="1:7">
      <c r="A1773" s="549"/>
      <c r="B1773" s="550"/>
      <c r="C1773" s="551"/>
      <c r="D1773" s="552"/>
      <c r="E1773" s="553"/>
      <c r="F1773" s="525"/>
      <c r="G1773" s="560"/>
    </row>
    <row r="1774" spans="1:7">
      <c r="A1774" s="549"/>
      <c r="B1774" s="550"/>
      <c r="C1774" s="551"/>
      <c r="D1774" s="552"/>
      <c r="E1774" s="553"/>
      <c r="F1774" s="525"/>
      <c r="G1774" s="560"/>
    </row>
    <row r="1775" spans="1:7">
      <c r="A1775" s="549"/>
      <c r="B1775" s="550"/>
      <c r="C1775" s="551"/>
      <c r="D1775" s="552"/>
      <c r="E1775" s="553"/>
      <c r="F1775" s="525"/>
      <c r="G1775" s="560"/>
    </row>
    <row r="1776" spans="1:7">
      <c r="A1776" s="549"/>
      <c r="B1776" s="550"/>
      <c r="C1776" s="551"/>
      <c r="D1776" s="552"/>
      <c r="E1776" s="553"/>
      <c r="F1776" s="525"/>
      <c r="G1776" s="560"/>
    </row>
    <row r="1777" spans="1:7">
      <c r="A1777" s="549"/>
      <c r="B1777" s="550"/>
      <c r="C1777" s="551"/>
      <c r="D1777" s="552"/>
      <c r="E1777" s="553"/>
      <c r="F1777" s="525"/>
      <c r="G1777" s="560"/>
    </row>
    <row r="1778" spans="1:7">
      <c r="A1778" s="549"/>
      <c r="B1778" s="550"/>
      <c r="C1778" s="551"/>
      <c r="D1778" s="552"/>
      <c r="E1778" s="553"/>
      <c r="F1778" s="525"/>
      <c r="G1778" s="560"/>
    </row>
    <row r="1779" spans="1:7">
      <c r="A1779" s="549"/>
      <c r="B1779" s="550"/>
      <c r="C1779" s="551"/>
      <c r="D1779" s="552"/>
      <c r="E1779" s="553"/>
      <c r="F1779" s="525"/>
      <c r="G1779" s="560"/>
    </row>
    <row r="1780" spans="1:7">
      <c r="A1780" s="549"/>
      <c r="B1780" s="550"/>
      <c r="C1780" s="551"/>
      <c r="D1780" s="552"/>
      <c r="E1780" s="553"/>
      <c r="F1780" s="525"/>
      <c r="G1780" s="560"/>
    </row>
    <row r="1781" spans="1:7">
      <c r="A1781" s="549"/>
      <c r="B1781" s="550"/>
      <c r="C1781" s="551"/>
      <c r="D1781" s="552"/>
      <c r="E1781" s="553"/>
      <c r="F1781" s="525"/>
      <c r="G1781" s="560"/>
    </row>
    <row r="1782" spans="1:7">
      <c r="A1782" s="549"/>
      <c r="B1782" s="550"/>
      <c r="C1782" s="551"/>
      <c r="D1782" s="552"/>
      <c r="E1782" s="553"/>
      <c r="F1782" s="525"/>
      <c r="G1782" s="560"/>
    </row>
    <row r="1783" spans="1:7">
      <c r="A1783" s="549"/>
      <c r="B1783" s="550"/>
      <c r="C1783" s="551"/>
      <c r="D1783" s="552"/>
      <c r="E1783" s="553"/>
      <c r="F1783" s="525"/>
      <c r="G1783" s="560"/>
    </row>
    <row r="1784" spans="1:7">
      <c r="A1784" s="549"/>
      <c r="B1784" s="550"/>
      <c r="C1784" s="551"/>
      <c r="D1784" s="552"/>
      <c r="E1784" s="553"/>
      <c r="F1784" s="525"/>
      <c r="G1784" s="560"/>
    </row>
    <row r="1785" spans="1:7">
      <c r="A1785" s="549"/>
      <c r="B1785" s="550"/>
      <c r="C1785" s="551"/>
      <c r="D1785" s="552"/>
      <c r="E1785" s="553"/>
      <c r="F1785" s="525"/>
      <c r="G1785" s="560"/>
    </row>
    <row r="1786" spans="1:7">
      <c r="A1786" s="549"/>
      <c r="B1786" s="550"/>
      <c r="C1786" s="551"/>
      <c r="D1786" s="552"/>
      <c r="E1786" s="553"/>
      <c r="F1786" s="525"/>
      <c r="G1786" s="560"/>
    </row>
    <row r="1787" spans="1:7">
      <c r="A1787" s="549"/>
      <c r="B1787" s="550"/>
      <c r="C1787" s="551"/>
      <c r="D1787" s="552"/>
      <c r="E1787" s="553"/>
      <c r="F1787" s="525"/>
      <c r="G1787" s="560"/>
    </row>
    <row r="1788" spans="1:7">
      <c r="A1788" s="549"/>
      <c r="B1788" s="550"/>
      <c r="C1788" s="551"/>
      <c r="D1788" s="552"/>
      <c r="E1788" s="553"/>
      <c r="F1788" s="525"/>
      <c r="G1788" s="560"/>
    </row>
    <row r="1789" spans="1:7">
      <c r="A1789" s="549"/>
      <c r="B1789" s="550"/>
      <c r="C1789" s="551"/>
      <c r="D1789" s="552"/>
      <c r="E1789" s="553"/>
      <c r="F1789" s="525"/>
      <c r="G1789" s="560"/>
    </row>
    <row r="1790" spans="1:7">
      <c r="A1790" s="549"/>
      <c r="B1790" s="550"/>
      <c r="C1790" s="551"/>
      <c r="D1790" s="552"/>
      <c r="E1790" s="553"/>
      <c r="F1790" s="525"/>
      <c r="G1790" s="560"/>
    </row>
    <row r="1791" spans="1:7">
      <c r="A1791" s="549"/>
      <c r="B1791" s="550"/>
      <c r="C1791" s="551"/>
      <c r="D1791" s="552"/>
      <c r="E1791" s="553"/>
      <c r="F1791" s="525"/>
      <c r="G1791" s="560"/>
    </row>
    <row r="1792" spans="1:7">
      <c r="A1792" s="549"/>
      <c r="B1792" s="550"/>
      <c r="C1792" s="551"/>
      <c r="D1792" s="552"/>
      <c r="E1792" s="553"/>
      <c r="F1792" s="525"/>
      <c r="G1792" s="560"/>
    </row>
    <row r="1793" spans="1:7">
      <c r="A1793" s="549"/>
      <c r="B1793" s="550"/>
      <c r="C1793" s="551"/>
      <c r="D1793" s="552"/>
      <c r="E1793" s="553"/>
      <c r="F1793" s="525"/>
      <c r="G1793" s="560"/>
    </row>
    <row r="1794" spans="1:7">
      <c r="A1794" s="549"/>
      <c r="B1794" s="550"/>
      <c r="C1794" s="551"/>
      <c r="D1794" s="552"/>
      <c r="E1794" s="553"/>
      <c r="F1794" s="525"/>
      <c r="G1794" s="560"/>
    </row>
    <row r="1795" spans="1:7">
      <c r="A1795" s="549"/>
      <c r="B1795" s="550"/>
      <c r="C1795" s="551"/>
      <c r="D1795" s="552"/>
      <c r="E1795" s="553"/>
      <c r="F1795" s="525"/>
      <c r="G1795" s="560"/>
    </row>
    <row r="1796" spans="1:7">
      <c r="A1796" s="549"/>
      <c r="B1796" s="550"/>
      <c r="C1796" s="551"/>
      <c r="D1796" s="552"/>
      <c r="E1796" s="553"/>
      <c r="F1796" s="525"/>
      <c r="G1796" s="560"/>
    </row>
    <row r="1797" spans="1:7">
      <c r="A1797" s="549"/>
      <c r="B1797" s="550"/>
      <c r="C1797" s="551"/>
      <c r="D1797" s="552"/>
      <c r="E1797" s="553"/>
      <c r="F1797" s="525"/>
      <c r="G1797" s="560"/>
    </row>
    <row r="1798" spans="1:7">
      <c r="A1798" s="549"/>
      <c r="B1798" s="550"/>
      <c r="C1798" s="551"/>
      <c r="D1798" s="552"/>
      <c r="E1798" s="553"/>
      <c r="F1798" s="525"/>
      <c r="G1798" s="560"/>
    </row>
    <row r="1799" spans="1:7">
      <c r="A1799" s="549"/>
      <c r="B1799" s="550"/>
      <c r="C1799" s="551"/>
      <c r="D1799" s="552"/>
      <c r="E1799" s="553"/>
      <c r="F1799" s="525"/>
      <c r="G1799" s="560"/>
    </row>
    <row r="1800" spans="1:7">
      <c r="A1800" s="549"/>
      <c r="B1800" s="550"/>
      <c r="C1800" s="551"/>
      <c r="D1800" s="552"/>
      <c r="E1800" s="553"/>
      <c r="F1800" s="525"/>
      <c r="G1800" s="560"/>
    </row>
    <row r="1801" spans="1:7">
      <c r="A1801" s="549"/>
      <c r="B1801" s="550"/>
      <c r="C1801" s="551"/>
      <c r="D1801" s="552"/>
      <c r="E1801" s="553"/>
      <c r="F1801" s="525"/>
      <c r="G1801" s="560"/>
    </row>
    <row r="1802" spans="1:7">
      <c r="A1802" s="549"/>
      <c r="B1802" s="550"/>
      <c r="C1802" s="551"/>
      <c r="D1802" s="552"/>
      <c r="E1802" s="553"/>
      <c r="F1802" s="525"/>
      <c r="G1802" s="560"/>
    </row>
    <row r="1803" spans="1:7">
      <c r="A1803" s="549"/>
      <c r="B1803" s="550"/>
      <c r="C1803" s="551"/>
      <c r="D1803" s="552"/>
      <c r="E1803" s="553"/>
      <c r="F1803" s="525"/>
      <c r="G1803" s="560"/>
    </row>
    <row r="1804" spans="1:7">
      <c r="A1804" s="549"/>
      <c r="B1804" s="550"/>
      <c r="C1804" s="551"/>
      <c r="D1804" s="552"/>
      <c r="E1804" s="553"/>
      <c r="F1804" s="525"/>
      <c r="G1804" s="560"/>
    </row>
    <row r="1805" spans="1:7">
      <c r="A1805" s="549"/>
      <c r="B1805" s="550"/>
      <c r="C1805" s="551"/>
      <c r="D1805" s="552"/>
      <c r="E1805" s="553"/>
      <c r="F1805" s="525"/>
      <c r="G1805" s="560"/>
    </row>
    <row r="1806" spans="1:7">
      <c r="A1806" s="549"/>
      <c r="B1806" s="550"/>
      <c r="C1806" s="551"/>
      <c r="D1806" s="552"/>
      <c r="E1806" s="553"/>
      <c r="F1806" s="525"/>
      <c r="G1806" s="560"/>
    </row>
    <row r="1807" spans="1:7">
      <c r="A1807" s="549"/>
      <c r="B1807" s="550"/>
      <c r="C1807" s="551"/>
      <c r="D1807" s="552"/>
      <c r="E1807" s="553"/>
      <c r="F1807" s="525"/>
      <c r="G1807" s="560"/>
    </row>
    <row r="1808" spans="1:7">
      <c r="A1808" s="549"/>
      <c r="B1808" s="550"/>
      <c r="C1808" s="551"/>
      <c r="D1808" s="552"/>
      <c r="E1808" s="553"/>
      <c r="F1808" s="525"/>
      <c r="G1808" s="560"/>
    </row>
    <row r="1809" spans="1:7">
      <c r="A1809" s="549"/>
      <c r="B1809" s="550"/>
      <c r="C1809" s="551"/>
      <c r="D1809" s="552"/>
      <c r="E1809" s="553"/>
      <c r="F1809" s="525"/>
      <c r="G1809" s="560"/>
    </row>
    <row r="1810" spans="1:7">
      <c r="A1810" s="549"/>
      <c r="B1810" s="550"/>
      <c r="C1810" s="551"/>
      <c r="D1810" s="552"/>
      <c r="E1810" s="553"/>
      <c r="F1810" s="525"/>
      <c r="G1810" s="560"/>
    </row>
    <row r="1811" spans="1:7">
      <c r="A1811" s="549"/>
      <c r="B1811" s="550"/>
      <c r="C1811" s="551"/>
      <c r="D1811" s="552"/>
      <c r="E1811" s="553"/>
      <c r="F1811" s="525"/>
      <c r="G1811" s="560"/>
    </row>
    <row r="1812" spans="1:7">
      <c r="A1812" s="549"/>
      <c r="B1812" s="550"/>
      <c r="C1812" s="551"/>
      <c r="D1812" s="552"/>
      <c r="E1812" s="553"/>
      <c r="F1812" s="525"/>
      <c r="G1812" s="560"/>
    </row>
    <row r="1813" spans="1:7">
      <c r="A1813" s="549"/>
      <c r="B1813" s="550"/>
      <c r="C1813" s="551"/>
      <c r="D1813" s="552"/>
      <c r="E1813" s="553"/>
      <c r="F1813" s="525"/>
      <c r="G1813" s="560"/>
    </row>
    <row r="1814" spans="1:7">
      <c r="A1814" s="549"/>
      <c r="B1814" s="550"/>
      <c r="C1814" s="551"/>
      <c r="D1814" s="552"/>
      <c r="E1814" s="553"/>
      <c r="F1814" s="525"/>
      <c r="G1814" s="560"/>
    </row>
    <row r="1815" spans="1:7">
      <c r="A1815" s="549"/>
      <c r="B1815" s="550"/>
      <c r="C1815" s="551"/>
      <c r="D1815" s="552"/>
      <c r="E1815" s="553"/>
      <c r="F1815" s="525"/>
      <c r="G1815" s="560"/>
    </row>
    <row r="1816" spans="1:7">
      <c r="A1816" s="549"/>
      <c r="B1816" s="550"/>
      <c r="C1816" s="551"/>
      <c r="D1816" s="552"/>
      <c r="E1816" s="553"/>
      <c r="F1816" s="525"/>
      <c r="G1816" s="560"/>
    </row>
    <row r="1817" spans="1:7">
      <c r="A1817" s="549"/>
      <c r="B1817" s="550"/>
      <c r="C1817" s="551"/>
      <c r="D1817" s="552"/>
      <c r="E1817" s="553"/>
      <c r="F1817" s="525"/>
      <c r="G1817" s="560"/>
    </row>
    <row r="1818" spans="1:7">
      <c r="A1818" s="549"/>
      <c r="B1818" s="550"/>
      <c r="C1818" s="551"/>
      <c r="D1818" s="552"/>
      <c r="E1818" s="553"/>
      <c r="F1818" s="525"/>
      <c r="G1818" s="560"/>
    </row>
    <row r="1819" spans="1:7">
      <c r="A1819" s="549"/>
      <c r="B1819" s="550"/>
      <c r="C1819" s="551"/>
      <c r="D1819" s="552"/>
      <c r="E1819" s="553"/>
      <c r="F1819" s="525"/>
      <c r="G1819" s="560"/>
    </row>
    <row r="1820" spans="1:7">
      <c r="A1820" s="549"/>
      <c r="B1820" s="550"/>
      <c r="C1820" s="551"/>
      <c r="D1820" s="552"/>
      <c r="E1820" s="553"/>
      <c r="F1820" s="525"/>
      <c r="G1820" s="560"/>
    </row>
    <row r="1821" spans="1:7">
      <c r="A1821" s="549"/>
      <c r="B1821" s="550"/>
      <c r="C1821" s="551"/>
      <c r="D1821" s="552"/>
      <c r="E1821" s="553"/>
      <c r="F1821" s="525"/>
      <c r="G1821" s="560"/>
    </row>
    <row r="1822" spans="1:7">
      <c r="A1822" s="549"/>
      <c r="B1822" s="550"/>
      <c r="C1822" s="551"/>
      <c r="D1822" s="552"/>
      <c r="E1822" s="553"/>
      <c r="F1822" s="525"/>
      <c r="G1822" s="560"/>
    </row>
    <row r="1823" spans="1:7">
      <c r="A1823" s="549"/>
      <c r="B1823" s="550"/>
      <c r="C1823" s="551"/>
      <c r="D1823" s="552"/>
      <c r="E1823" s="553"/>
      <c r="F1823" s="525"/>
      <c r="G1823" s="560"/>
    </row>
    <row r="1824" spans="1:7">
      <c r="A1824" s="549"/>
      <c r="B1824" s="550"/>
      <c r="C1824" s="551"/>
      <c r="D1824" s="552"/>
      <c r="E1824" s="553"/>
      <c r="F1824" s="525"/>
      <c r="G1824" s="560"/>
    </row>
    <row r="1825" spans="1:7">
      <c r="A1825" s="549"/>
      <c r="B1825" s="550"/>
      <c r="C1825" s="551"/>
      <c r="D1825" s="552"/>
      <c r="E1825" s="553"/>
      <c r="F1825" s="525"/>
      <c r="G1825" s="560"/>
    </row>
    <row r="1826" spans="1:7">
      <c r="A1826" s="549"/>
      <c r="B1826" s="550"/>
      <c r="C1826" s="551"/>
      <c r="D1826" s="552"/>
      <c r="E1826" s="553"/>
      <c r="F1826" s="525"/>
      <c r="G1826" s="560"/>
    </row>
    <row r="1827" spans="1:7">
      <c r="A1827" s="549"/>
      <c r="B1827" s="550"/>
      <c r="C1827" s="551"/>
      <c r="D1827" s="552"/>
      <c r="E1827" s="553"/>
      <c r="F1827" s="525"/>
      <c r="G1827" s="560"/>
    </row>
    <row r="1828" spans="1:7">
      <c r="A1828" s="549"/>
      <c r="B1828" s="550"/>
      <c r="C1828" s="551"/>
      <c r="D1828" s="552"/>
      <c r="E1828" s="553"/>
      <c r="F1828" s="525"/>
      <c r="G1828" s="560"/>
    </row>
    <row r="1829" spans="1:7">
      <c r="A1829" s="549"/>
      <c r="B1829" s="550"/>
      <c r="C1829" s="551"/>
      <c r="D1829" s="552"/>
      <c r="E1829" s="553"/>
      <c r="F1829" s="525"/>
      <c r="G1829" s="560"/>
    </row>
    <row r="1830" spans="1:7">
      <c r="A1830" s="549"/>
      <c r="B1830" s="550"/>
      <c r="C1830" s="551"/>
      <c r="D1830" s="552"/>
      <c r="E1830" s="553"/>
      <c r="F1830" s="525"/>
      <c r="G1830" s="560"/>
    </row>
    <row r="1831" spans="1:7">
      <c r="A1831" s="549"/>
      <c r="B1831" s="550"/>
      <c r="C1831" s="551"/>
      <c r="D1831" s="552"/>
      <c r="E1831" s="553"/>
      <c r="F1831" s="525"/>
      <c r="G1831" s="560"/>
    </row>
    <row r="1832" spans="1:7">
      <c r="A1832" s="549"/>
      <c r="B1832" s="550"/>
      <c r="C1832" s="551"/>
      <c r="D1832" s="552"/>
      <c r="E1832" s="553"/>
      <c r="F1832" s="525"/>
      <c r="G1832" s="560"/>
    </row>
    <row r="1833" spans="1:7">
      <c r="A1833" s="549"/>
      <c r="B1833" s="550"/>
      <c r="C1833" s="551"/>
      <c r="D1833" s="552"/>
      <c r="E1833" s="553"/>
      <c r="F1833" s="525"/>
      <c r="G1833" s="560"/>
    </row>
    <row r="1834" spans="1:7">
      <c r="A1834" s="549"/>
      <c r="B1834" s="550"/>
      <c r="C1834" s="551"/>
      <c r="D1834" s="552"/>
      <c r="E1834" s="553"/>
      <c r="F1834" s="525"/>
      <c r="G1834" s="560"/>
    </row>
    <row r="1835" spans="1:7">
      <c r="A1835" s="549"/>
      <c r="B1835" s="550"/>
      <c r="C1835" s="551"/>
      <c r="D1835" s="552"/>
      <c r="E1835" s="553"/>
      <c r="F1835" s="525"/>
      <c r="G1835" s="560"/>
    </row>
    <row r="1836" spans="1:7">
      <c r="A1836" s="549"/>
      <c r="B1836" s="550"/>
      <c r="C1836" s="551"/>
      <c r="D1836" s="552"/>
      <c r="E1836" s="553"/>
      <c r="F1836" s="525"/>
      <c r="G1836" s="560"/>
    </row>
    <row r="1837" spans="1:7">
      <c r="A1837" s="549"/>
      <c r="B1837" s="550"/>
      <c r="C1837" s="551"/>
      <c r="D1837" s="552"/>
      <c r="E1837" s="553"/>
      <c r="F1837" s="525"/>
      <c r="G1837" s="560"/>
    </row>
    <row r="1838" spans="1:7">
      <c r="A1838" s="549"/>
      <c r="B1838" s="550"/>
      <c r="C1838" s="551"/>
      <c r="D1838" s="552"/>
      <c r="E1838" s="553"/>
      <c r="F1838" s="525"/>
      <c r="G1838" s="560"/>
    </row>
    <row r="1839" spans="1:7">
      <c r="A1839" s="549"/>
      <c r="B1839" s="550"/>
      <c r="C1839" s="551"/>
      <c r="D1839" s="552"/>
      <c r="E1839" s="553"/>
      <c r="F1839" s="525"/>
      <c r="G1839" s="560"/>
    </row>
    <row r="1840" spans="1:7">
      <c r="A1840" s="549"/>
      <c r="B1840" s="550"/>
      <c r="C1840" s="551"/>
      <c r="D1840" s="552"/>
      <c r="E1840" s="553"/>
      <c r="F1840" s="525"/>
      <c r="G1840" s="560"/>
    </row>
    <row r="1841" spans="1:7">
      <c r="A1841" s="549"/>
      <c r="B1841" s="550"/>
      <c r="C1841" s="551"/>
      <c r="D1841" s="552"/>
      <c r="E1841" s="553"/>
      <c r="F1841" s="525"/>
      <c r="G1841" s="560"/>
    </row>
    <row r="1842" spans="1:7">
      <c r="A1842" s="549"/>
      <c r="B1842" s="550"/>
      <c r="C1842" s="551"/>
      <c r="D1842" s="552"/>
      <c r="E1842" s="553"/>
      <c r="F1842" s="525"/>
      <c r="G1842" s="560"/>
    </row>
    <row r="1843" spans="1:7">
      <c r="A1843" s="549"/>
      <c r="B1843" s="550"/>
      <c r="C1843" s="551"/>
      <c r="D1843" s="552"/>
      <c r="E1843" s="553"/>
      <c r="F1843" s="525"/>
      <c r="G1843" s="560"/>
    </row>
    <row r="1844" spans="1:7">
      <c r="A1844" s="549"/>
      <c r="B1844" s="550"/>
      <c r="C1844" s="551"/>
      <c r="D1844" s="552"/>
      <c r="E1844" s="553"/>
      <c r="F1844" s="525"/>
      <c r="G1844" s="560"/>
    </row>
    <row r="1845" spans="1:7">
      <c r="A1845" s="549"/>
      <c r="B1845" s="550"/>
      <c r="C1845" s="551"/>
      <c r="D1845" s="552"/>
      <c r="E1845" s="553"/>
      <c r="F1845" s="525"/>
      <c r="G1845" s="560"/>
    </row>
    <row r="1846" spans="1:7">
      <c r="A1846" s="549"/>
      <c r="B1846" s="550"/>
      <c r="C1846" s="551"/>
      <c r="D1846" s="552"/>
      <c r="E1846" s="553"/>
      <c r="F1846" s="525"/>
      <c r="G1846" s="560"/>
    </row>
    <row r="1847" spans="1:7">
      <c r="A1847" s="549"/>
      <c r="B1847" s="550"/>
      <c r="C1847" s="551"/>
      <c r="D1847" s="552"/>
      <c r="E1847" s="553"/>
      <c r="F1847" s="525"/>
      <c r="G1847" s="560"/>
    </row>
    <row r="1848" spans="1:7">
      <c r="A1848" s="549"/>
      <c r="B1848" s="550"/>
      <c r="C1848" s="551"/>
      <c r="D1848" s="552"/>
      <c r="E1848" s="553"/>
      <c r="F1848" s="525"/>
      <c r="G1848" s="560"/>
    </row>
    <row r="1849" spans="1:7">
      <c r="A1849" s="549"/>
      <c r="B1849" s="550"/>
      <c r="C1849" s="551"/>
      <c r="D1849" s="552"/>
      <c r="E1849" s="553"/>
      <c r="F1849" s="525"/>
      <c r="G1849" s="560"/>
    </row>
    <row r="1850" spans="1:7">
      <c r="A1850" s="549"/>
      <c r="B1850" s="550"/>
      <c r="C1850" s="551"/>
      <c r="D1850" s="552"/>
      <c r="E1850" s="553"/>
      <c r="F1850" s="525"/>
      <c r="G1850" s="560"/>
    </row>
    <row r="1851" spans="1:7">
      <c r="A1851" s="549"/>
      <c r="B1851" s="550"/>
      <c r="C1851" s="551"/>
      <c r="D1851" s="552"/>
      <c r="E1851" s="553"/>
      <c r="F1851" s="525"/>
      <c r="G1851" s="560"/>
    </row>
    <row r="1852" spans="1:7">
      <c r="A1852" s="549"/>
      <c r="B1852" s="550"/>
      <c r="C1852" s="551"/>
      <c r="D1852" s="552"/>
      <c r="E1852" s="553"/>
      <c r="F1852" s="525"/>
      <c r="G1852" s="560"/>
    </row>
    <row r="1853" spans="1:7">
      <c r="A1853" s="549"/>
      <c r="B1853" s="550"/>
      <c r="C1853" s="551"/>
      <c r="D1853" s="552"/>
      <c r="E1853" s="553"/>
      <c r="F1853" s="525"/>
      <c r="G1853" s="560"/>
    </row>
    <row r="1854" spans="1:7">
      <c r="A1854" s="549"/>
      <c r="B1854" s="550"/>
      <c r="C1854" s="551"/>
      <c r="D1854" s="552"/>
      <c r="E1854" s="553"/>
      <c r="F1854" s="525"/>
      <c r="G1854" s="560"/>
    </row>
    <row r="1855" spans="1:7">
      <c r="A1855" s="549"/>
      <c r="B1855" s="550"/>
      <c r="C1855" s="551"/>
      <c r="D1855" s="552"/>
      <c r="E1855" s="553"/>
      <c r="F1855" s="525"/>
      <c r="G1855" s="560"/>
    </row>
    <row r="1856" spans="1:7">
      <c r="A1856" s="549"/>
      <c r="B1856" s="550"/>
      <c r="C1856" s="551"/>
      <c r="D1856" s="552"/>
      <c r="E1856" s="553"/>
      <c r="F1856" s="525"/>
      <c r="G1856" s="560"/>
    </row>
    <row r="1857" spans="1:7">
      <c r="A1857" s="549"/>
      <c r="B1857" s="550"/>
      <c r="C1857" s="551"/>
      <c r="D1857" s="552"/>
      <c r="E1857" s="553"/>
      <c r="F1857" s="525"/>
      <c r="G1857" s="560"/>
    </row>
    <row r="1858" spans="1:7">
      <c r="A1858" s="549"/>
      <c r="B1858" s="550"/>
      <c r="C1858" s="551"/>
      <c r="D1858" s="552"/>
      <c r="E1858" s="553"/>
      <c r="F1858" s="525"/>
      <c r="G1858" s="560"/>
    </row>
    <row r="1859" spans="1:7">
      <c r="A1859" s="549"/>
      <c r="B1859" s="550"/>
      <c r="C1859" s="551"/>
      <c r="D1859" s="552"/>
      <c r="E1859" s="553"/>
      <c r="F1859" s="525"/>
      <c r="G1859" s="560"/>
    </row>
    <row r="1860" spans="1:7">
      <c r="A1860" s="549"/>
      <c r="B1860" s="550"/>
      <c r="C1860" s="551"/>
      <c r="D1860" s="552"/>
      <c r="E1860" s="553"/>
      <c r="F1860" s="525"/>
      <c r="G1860" s="560"/>
    </row>
    <row r="1861" spans="1:7">
      <c r="A1861" s="549"/>
      <c r="B1861" s="550"/>
      <c r="C1861" s="551"/>
      <c r="D1861" s="552"/>
      <c r="E1861" s="553"/>
      <c r="F1861" s="525"/>
      <c r="G1861" s="560"/>
    </row>
    <row r="1862" spans="1:7">
      <c r="A1862" s="549"/>
      <c r="B1862" s="550"/>
      <c r="C1862" s="551"/>
      <c r="D1862" s="552"/>
      <c r="E1862" s="553"/>
      <c r="F1862" s="525"/>
      <c r="G1862" s="560"/>
    </row>
    <row r="1863" spans="1:7">
      <c r="A1863" s="549"/>
      <c r="B1863" s="550"/>
      <c r="C1863" s="551"/>
      <c r="D1863" s="552"/>
      <c r="E1863" s="553"/>
      <c r="F1863" s="525"/>
      <c r="G1863" s="560"/>
    </row>
    <row r="1864" spans="1:7">
      <c r="A1864" s="549"/>
      <c r="B1864" s="550"/>
      <c r="C1864" s="551"/>
      <c r="D1864" s="552"/>
      <c r="E1864" s="553"/>
      <c r="F1864" s="525"/>
      <c r="G1864" s="560"/>
    </row>
    <row r="1865" spans="1:7">
      <c r="A1865" s="549"/>
      <c r="B1865" s="550"/>
      <c r="C1865" s="551"/>
      <c r="D1865" s="552"/>
      <c r="E1865" s="553"/>
      <c r="F1865" s="525"/>
      <c r="G1865" s="560"/>
    </row>
    <row r="1866" spans="1:7">
      <c r="A1866" s="549"/>
      <c r="B1866" s="550"/>
      <c r="C1866" s="551"/>
      <c r="D1866" s="552"/>
      <c r="E1866" s="553"/>
      <c r="F1866" s="525"/>
      <c r="G1866" s="560"/>
    </row>
    <row r="1867" spans="1:7">
      <c r="A1867" s="549"/>
      <c r="B1867" s="550"/>
      <c r="C1867" s="551"/>
      <c r="D1867" s="552"/>
      <c r="E1867" s="553"/>
      <c r="F1867" s="525"/>
      <c r="G1867" s="560"/>
    </row>
    <row r="1868" spans="1:7">
      <c r="A1868" s="549"/>
      <c r="B1868" s="550"/>
      <c r="C1868" s="551"/>
      <c r="D1868" s="552"/>
      <c r="E1868" s="553"/>
      <c r="F1868" s="525"/>
      <c r="G1868" s="560"/>
    </row>
    <row r="1869" spans="1:7">
      <c r="A1869" s="549"/>
      <c r="B1869" s="550"/>
      <c r="C1869" s="551"/>
      <c r="D1869" s="552"/>
      <c r="E1869" s="553"/>
      <c r="F1869" s="525"/>
      <c r="G1869" s="560"/>
    </row>
    <row r="1870" spans="1:7">
      <c r="A1870" s="549"/>
      <c r="B1870" s="550"/>
      <c r="C1870" s="551"/>
      <c r="D1870" s="552"/>
      <c r="E1870" s="553"/>
      <c r="F1870" s="525"/>
      <c r="G1870" s="560"/>
    </row>
    <row r="1871" spans="1:7">
      <c r="A1871" s="549"/>
      <c r="B1871" s="550"/>
      <c r="C1871" s="551"/>
      <c r="D1871" s="552"/>
      <c r="E1871" s="553"/>
      <c r="F1871" s="525"/>
      <c r="G1871" s="560"/>
    </row>
    <row r="1872" spans="1:7">
      <c r="A1872" s="549"/>
      <c r="B1872" s="550"/>
      <c r="C1872" s="551"/>
      <c r="D1872" s="552"/>
      <c r="E1872" s="553"/>
      <c r="F1872" s="525"/>
      <c r="G1872" s="560"/>
    </row>
    <row r="1873" spans="1:7">
      <c r="A1873" s="549"/>
      <c r="B1873" s="550"/>
      <c r="C1873" s="551"/>
      <c r="D1873" s="552"/>
      <c r="E1873" s="553"/>
      <c r="F1873" s="525"/>
      <c r="G1873" s="560"/>
    </row>
    <row r="1874" spans="1:7">
      <c r="A1874" s="549"/>
      <c r="B1874" s="550"/>
      <c r="C1874" s="551"/>
      <c r="D1874" s="552"/>
      <c r="E1874" s="553"/>
      <c r="F1874" s="525"/>
      <c r="G1874" s="560"/>
    </row>
    <row r="1875" spans="1:7">
      <c r="A1875" s="549"/>
      <c r="B1875" s="550"/>
      <c r="C1875" s="551"/>
      <c r="D1875" s="552"/>
      <c r="E1875" s="553"/>
      <c r="F1875" s="525"/>
      <c r="G1875" s="560"/>
    </row>
    <row r="1876" spans="1:7">
      <c r="A1876" s="549"/>
      <c r="B1876" s="550"/>
      <c r="C1876" s="551"/>
      <c r="D1876" s="552"/>
      <c r="E1876" s="553"/>
      <c r="F1876" s="525"/>
      <c r="G1876" s="560"/>
    </row>
    <row r="1877" spans="1:7">
      <c r="A1877" s="549"/>
      <c r="B1877" s="550"/>
      <c r="C1877" s="551"/>
      <c r="D1877" s="552"/>
      <c r="E1877" s="553"/>
      <c r="F1877" s="525"/>
      <c r="G1877" s="560"/>
    </row>
    <row r="1878" spans="1:7">
      <c r="A1878" s="549"/>
      <c r="B1878" s="550"/>
      <c r="C1878" s="551"/>
      <c r="D1878" s="552"/>
      <c r="E1878" s="553"/>
      <c r="F1878" s="525"/>
      <c r="G1878" s="560"/>
    </row>
    <row r="1879" spans="1:7">
      <c r="A1879" s="549"/>
      <c r="B1879" s="550"/>
      <c r="C1879" s="551"/>
      <c r="D1879" s="552"/>
      <c r="E1879" s="553"/>
      <c r="F1879" s="525"/>
      <c r="G1879" s="560"/>
    </row>
    <row r="1880" spans="1:7">
      <c r="A1880" s="549"/>
      <c r="B1880" s="550"/>
      <c r="C1880" s="551"/>
      <c r="D1880" s="552"/>
      <c r="E1880" s="553"/>
      <c r="F1880" s="525"/>
      <c r="G1880" s="560"/>
    </row>
    <row r="1881" spans="1:7">
      <c r="A1881" s="549"/>
      <c r="B1881" s="550"/>
      <c r="C1881" s="551"/>
      <c r="D1881" s="552"/>
      <c r="E1881" s="553"/>
      <c r="F1881" s="525"/>
      <c r="G1881" s="560"/>
    </row>
    <row r="1882" spans="1:7">
      <c r="A1882" s="549"/>
      <c r="B1882" s="550"/>
      <c r="C1882" s="551"/>
      <c r="D1882" s="552"/>
      <c r="E1882" s="553"/>
      <c r="F1882" s="525"/>
      <c r="G1882" s="560"/>
    </row>
    <row r="1883" spans="1:7">
      <c r="A1883" s="549"/>
      <c r="B1883" s="550"/>
      <c r="C1883" s="551"/>
      <c r="D1883" s="552"/>
      <c r="E1883" s="553"/>
      <c r="F1883" s="525"/>
      <c r="G1883" s="560"/>
    </row>
    <row r="1884" spans="1:7">
      <c r="A1884" s="549"/>
      <c r="B1884" s="550"/>
      <c r="C1884" s="551"/>
      <c r="D1884" s="552"/>
      <c r="E1884" s="553"/>
      <c r="F1884" s="525"/>
      <c r="G1884" s="560"/>
    </row>
    <row r="1885" spans="1:7">
      <c r="A1885" s="549"/>
      <c r="B1885" s="550"/>
      <c r="C1885" s="551"/>
      <c r="D1885" s="552"/>
      <c r="E1885" s="553"/>
      <c r="F1885" s="525"/>
      <c r="G1885" s="560"/>
    </row>
    <row r="1886" spans="1:7">
      <c r="A1886" s="549"/>
      <c r="B1886" s="550"/>
      <c r="C1886" s="551"/>
      <c r="D1886" s="552"/>
      <c r="E1886" s="553"/>
      <c r="F1886" s="525"/>
      <c r="G1886" s="560"/>
    </row>
    <row r="1887" spans="1:7">
      <c r="A1887" s="549"/>
      <c r="B1887" s="550"/>
      <c r="C1887" s="551"/>
      <c r="D1887" s="552"/>
      <c r="E1887" s="553"/>
      <c r="F1887" s="525"/>
      <c r="G1887" s="560"/>
    </row>
    <row r="1888" spans="1:7">
      <c r="A1888" s="549"/>
      <c r="B1888" s="550"/>
      <c r="C1888" s="551"/>
      <c r="D1888" s="552"/>
      <c r="E1888" s="553"/>
      <c r="F1888" s="525"/>
      <c r="G1888" s="560"/>
    </row>
    <row r="1889" spans="1:7">
      <c r="A1889" s="549"/>
      <c r="B1889" s="550"/>
      <c r="C1889" s="551"/>
      <c r="D1889" s="552"/>
      <c r="E1889" s="553"/>
      <c r="F1889" s="525"/>
      <c r="G1889" s="560"/>
    </row>
    <row r="1890" spans="1:7">
      <c r="A1890" s="549"/>
      <c r="B1890" s="550"/>
      <c r="C1890" s="551"/>
      <c r="D1890" s="552"/>
      <c r="E1890" s="553"/>
      <c r="F1890" s="525"/>
      <c r="G1890" s="560"/>
    </row>
    <row r="1891" spans="1:7">
      <c r="A1891" s="549"/>
      <c r="B1891" s="550"/>
      <c r="C1891" s="551"/>
      <c r="D1891" s="552"/>
      <c r="E1891" s="553"/>
      <c r="F1891" s="525"/>
      <c r="G1891" s="560"/>
    </row>
    <row r="1892" spans="1:7">
      <c r="A1892" s="549"/>
      <c r="B1892" s="550"/>
      <c r="C1892" s="551"/>
      <c r="D1892" s="552"/>
      <c r="E1892" s="553"/>
      <c r="F1892" s="525"/>
      <c r="G1892" s="560"/>
    </row>
    <row r="1893" spans="1:7">
      <c r="A1893" s="549"/>
      <c r="B1893" s="550"/>
      <c r="C1893" s="551"/>
      <c r="D1893" s="552"/>
      <c r="E1893" s="553"/>
      <c r="F1893" s="525"/>
      <c r="G1893" s="560"/>
    </row>
    <row r="1894" spans="1:7">
      <c r="A1894" s="549"/>
      <c r="B1894" s="550"/>
      <c r="C1894" s="551"/>
      <c r="D1894" s="552"/>
      <c r="E1894" s="553"/>
      <c r="F1894" s="525"/>
      <c r="G1894" s="560"/>
    </row>
    <row r="1895" spans="1:7">
      <c r="A1895" s="549"/>
      <c r="B1895" s="550"/>
      <c r="C1895" s="551"/>
      <c r="D1895" s="552"/>
      <c r="E1895" s="553"/>
      <c r="F1895" s="525"/>
      <c r="G1895" s="560"/>
    </row>
    <row r="1896" spans="1:7">
      <c r="A1896" s="549"/>
      <c r="B1896" s="550"/>
      <c r="C1896" s="551"/>
      <c r="D1896" s="552"/>
      <c r="E1896" s="553"/>
      <c r="F1896" s="525"/>
      <c r="G1896" s="560"/>
    </row>
    <row r="1897" spans="1:7">
      <c r="A1897" s="549"/>
      <c r="B1897" s="550"/>
      <c r="C1897" s="551"/>
      <c r="D1897" s="552"/>
      <c r="E1897" s="553"/>
      <c r="F1897" s="525"/>
      <c r="G1897" s="560"/>
    </row>
    <row r="1898" spans="1:7">
      <c r="A1898" s="549"/>
      <c r="B1898" s="550"/>
      <c r="C1898" s="551"/>
      <c r="D1898" s="552"/>
      <c r="E1898" s="553"/>
      <c r="F1898" s="525"/>
      <c r="G1898" s="560"/>
    </row>
    <row r="1899" spans="1:7">
      <c r="A1899" s="549"/>
      <c r="B1899" s="550"/>
      <c r="C1899" s="551"/>
      <c r="D1899" s="552"/>
      <c r="E1899" s="553"/>
      <c r="F1899" s="525"/>
      <c r="G1899" s="560"/>
    </row>
    <row r="1900" spans="1:7">
      <c r="A1900" s="549"/>
      <c r="B1900" s="550"/>
      <c r="C1900" s="551"/>
      <c r="D1900" s="552"/>
      <c r="E1900" s="553"/>
      <c r="F1900" s="525"/>
      <c r="G1900" s="560"/>
    </row>
    <row r="1901" spans="1:7">
      <c r="A1901" s="549"/>
      <c r="B1901" s="550"/>
      <c r="C1901" s="551"/>
      <c r="D1901" s="552"/>
      <c r="E1901" s="553"/>
      <c r="F1901" s="525"/>
      <c r="G1901" s="560"/>
    </row>
    <row r="1902" spans="1:7">
      <c r="A1902" s="549"/>
      <c r="B1902" s="550"/>
      <c r="C1902" s="551"/>
      <c r="D1902" s="552"/>
      <c r="E1902" s="553"/>
      <c r="F1902" s="525"/>
      <c r="G1902" s="560"/>
    </row>
    <row r="1903" spans="1:7">
      <c r="A1903" s="549"/>
      <c r="B1903" s="550"/>
      <c r="C1903" s="551"/>
      <c r="D1903" s="552"/>
      <c r="E1903" s="553"/>
      <c r="F1903" s="525"/>
      <c r="G1903" s="560"/>
    </row>
    <row r="1904" spans="1:7">
      <c r="A1904" s="549"/>
      <c r="B1904" s="550"/>
      <c r="C1904" s="551"/>
      <c r="D1904" s="552"/>
      <c r="E1904" s="553"/>
      <c r="F1904" s="525"/>
      <c r="G1904" s="560"/>
    </row>
    <row r="1905" spans="1:7">
      <c r="A1905" s="549"/>
      <c r="B1905" s="550"/>
      <c r="C1905" s="551"/>
      <c r="D1905" s="552"/>
      <c r="E1905" s="553"/>
      <c r="F1905" s="525"/>
      <c r="G1905" s="560"/>
    </row>
    <row r="1906" spans="1:7">
      <c r="A1906" s="549"/>
      <c r="B1906" s="550"/>
      <c r="C1906" s="551"/>
      <c r="D1906" s="552"/>
      <c r="E1906" s="553"/>
      <c r="F1906" s="525"/>
      <c r="G1906" s="560"/>
    </row>
    <row r="1907" spans="1:7">
      <c r="A1907" s="549"/>
      <c r="B1907" s="550"/>
      <c r="C1907" s="551"/>
      <c r="D1907" s="552"/>
      <c r="E1907" s="553"/>
      <c r="F1907" s="525"/>
      <c r="G1907" s="560"/>
    </row>
    <row r="1908" spans="1:7">
      <c r="A1908" s="549"/>
      <c r="B1908" s="550"/>
      <c r="C1908" s="551"/>
      <c r="D1908" s="552"/>
      <c r="E1908" s="553"/>
      <c r="F1908" s="525"/>
      <c r="G1908" s="560"/>
    </row>
    <row r="1909" spans="1:7">
      <c r="A1909" s="549"/>
      <c r="B1909" s="550"/>
      <c r="C1909" s="551"/>
      <c r="D1909" s="552"/>
      <c r="E1909" s="553"/>
      <c r="F1909" s="525"/>
      <c r="G1909" s="560"/>
    </row>
    <row r="1910" spans="1:7">
      <c r="A1910" s="549"/>
      <c r="B1910" s="550"/>
      <c r="C1910" s="551"/>
      <c r="D1910" s="552"/>
      <c r="E1910" s="553"/>
      <c r="F1910" s="525"/>
      <c r="G1910" s="560"/>
    </row>
    <row r="1911" spans="1:7">
      <c r="A1911" s="549"/>
      <c r="B1911" s="550"/>
      <c r="C1911" s="551"/>
      <c r="D1911" s="552"/>
      <c r="E1911" s="553"/>
      <c r="F1911" s="525"/>
      <c r="G1911" s="560"/>
    </row>
    <row r="1912" spans="1:7">
      <c r="A1912" s="549"/>
      <c r="B1912" s="550"/>
      <c r="C1912" s="551"/>
      <c r="D1912" s="552"/>
      <c r="E1912" s="553"/>
      <c r="F1912" s="525"/>
      <c r="G1912" s="560"/>
    </row>
    <row r="1913" spans="1:7">
      <c r="A1913" s="549"/>
      <c r="B1913" s="550"/>
      <c r="C1913" s="551"/>
      <c r="D1913" s="552"/>
      <c r="E1913" s="553"/>
      <c r="F1913" s="525"/>
      <c r="G1913" s="560"/>
    </row>
    <row r="1914" spans="1:7">
      <c r="A1914" s="549"/>
      <c r="B1914" s="550"/>
      <c r="C1914" s="551"/>
      <c r="D1914" s="552"/>
      <c r="E1914" s="553"/>
      <c r="F1914" s="525"/>
      <c r="G1914" s="560"/>
    </row>
    <row r="1915" spans="1:7">
      <c r="A1915" s="549"/>
      <c r="B1915" s="550"/>
      <c r="C1915" s="551"/>
      <c r="D1915" s="552"/>
      <c r="E1915" s="553"/>
      <c r="F1915" s="525"/>
      <c r="G1915" s="560"/>
    </row>
    <row r="1916" spans="1:7">
      <c r="A1916" s="549"/>
      <c r="B1916" s="550"/>
      <c r="C1916" s="551"/>
      <c r="D1916" s="552"/>
      <c r="E1916" s="553"/>
      <c r="F1916" s="525"/>
      <c r="G1916" s="560"/>
    </row>
    <row r="1917" spans="1:7">
      <c r="A1917" s="549"/>
      <c r="B1917" s="550"/>
      <c r="C1917" s="551"/>
      <c r="D1917" s="552"/>
      <c r="E1917" s="553"/>
      <c r="F1917" s="525"/>
      <c r="G1917" s="560"/>
    </row>
    <row r="1918" spans="1:7">
      <c r="A1918" s="549"/>
      <c r="B1918" s="550"/>
      <c r="C1918" s="551"/>
      <c r="D1918" s="552"/>
      <c r="E1918" s="553"/>
      <c r="F1918" s="525"/>
      <c r="G1918" s="560"/>
    </row>
    <row r="1919" spans="1:7">
      <c r="A1919" s="549"/>
      <c r="B1919" s="550"/>
      <c r="C1919" s="551"/>
      <c r="D1919" s="552"/>
      <c r="E1919" s="553"/>
      <c r="F1919" s="525"/>
      <c r="G1919" s="560"/>
    </row>
    <row r="1920" spans="1:7">
      <c r="A1920" s="549"/>
      <c r="B1920" s="550"/>
      <c r="C1920" s="551"/>
      <c r="D1920" s="552"/>
      <c r="E1920" s="553"/>
      <c r="F1920" s="525"/>
      <c r="G1920" s="560"/>
    </row>
    <row r="1921" spans="1:7">
      <c r="A1921" s="549"/>
      <c r="B1921" s="550"/>
      <c r="C1921" s="551"/>
      <c r="D1921" s="552"/>
      <c r="E1921" s="553"/>
      <c r="F1921" s="525"/>
      <c r="G1921" s="560"/>
    </row>
    <row r="1922" spans="1:7">
      <c r="A1922" s="549"/>
      <c r="B1922" s="550"/>
      <c r="C1922" s="551"/>
      <c r="D1922" s="552"/>
      <c r="E1922" s="553"/>
      <c r="F1922" s="525"/>
      <c r="G1922" s="560"/>
    </row>
    <row r="1923" spans="1:7">
      <c r="A1923" s="549"/>
      <c r="B1923" s="550"/>
      <c r="C1923" s="551"/>
      <c r="D1923" s="552"/>
      <c r="E1923" s="553"/>
      <c r="F1923" s="525"/>
      <c r="G1923" s="560"/>
    </row>
    <row r="1924" spans="1:7">
      <c r="A1924" s="549"/>
      <c r="B1924" s="550"/>
      <c r="C1924" s="551"/>
      <c r="D1924" s="552"/>
      <c r="E1924" s="553"/>
      <c r="F1924" s="525"/>
      <c r="G1924" s="560"/>
    </row>
    <row r="1925" spans="1:7">
      <c r="A1925" s="549"/>
      <c r="B1925" s="550"/>
      <c r="C1925" s="551"/>
      <c r="D1925" s="552"/>
      <c r="E1925" s="553"/>
      <c r="F1925" s="525"/>
      <c r="G1925" s="560"/>
    </row>
    <row r="1926" spans="1:7">
      <c r="A1926" s="549"/>
      <c r="B1926" s="550"/>
      <c r="C1926" s="551"/>
      <c r="D1926" s="552"/>
      <c r="E1926" s="553"/>
      <c r="F1926" s="525"/>
      <c r="G1926" s="560"/>
    </row>
    <row r="1927" spans="1:7">
      <c r="A1927" s="549"/>
      <c r="B1927" s="550"/>
      <c r="C1927" s="551"/>
      <c r="D1927" s="552"/>
      <c r="E1927" s="553"/>
      <c r="F1927" s="525"/>
      <c r="G1927" s="560"/>
    </row>
    <row r="1928" spans="1:7">
      <c r="A1928" s="549"/>
      <c r="B1928" s="550"/>
      <c r="C1928" s="551"/>
      <c r="D1928" s="552"/>
      <c r="E1928" s="553"/>
      <c r="F1928" s="525"/>
      <c r="G1928" s="560"/>
    </row>
    <row r="1929" spans="1:7">
      <c r="A1929" s="549"/>
      <c r="B1929" s="550"/>
      <c r="C1929" s="551"/>
      <c r="D1929" s="552"/>
      <c r="E1929" s="553"/>
      <c r="F1929" s="525"/>
      <c r="G1929" s="560"/>
    </row>
    <row r="1930" spans="1:7">
      <c r="A1930" s="549"/>
      <c r="B1930" s="550"/>
      <c r="C1930" s="551"/>
      <c r="D1930" s="552"/>
      <c r="E1930" s="553"/>
      <c r="F1930" s="525"/>
      <c r="G1930" s="560"/>
    </row>
    <row r="1931" spans="1:7">
      <c r="A1931" s="549"/>
      <c r="B1931" s="550"/>
      <c r="C1931" s="551"/>
      <c r="D1931" s="552"/>
      <c r="E1931" s="553"/>
      <c r="F1931" s="525"/>
      <c r="G1931" s="560"/>
    </row>
    <row r="1932" spans="1:7">
      <c r="A1932" s="549"/>
      <c r="B1932" s="550"/>
      <c r="C1932" s="551"/>
      <c r="D1932" s="552"/>
      <c r="E1932" s="553"/>
      <c r="F1932" s="525"/>
      <c r="G1932" s="560"/>
    </row>
    <row r="1933" spans="1:7">
      <c r="A1933" s="549"/>
      <c r="B1933" s="550"/>
      <c r="C1933" s="551"/>
      <c r="D1933" s="552"/>
      <c r="E1933" s="553"/>
      <c r="F1933" s="525"/>
      <c r="G1933" s="560"/>
    </row>
    <row r="1934" spans="1:7">
      <c r="A1934" s="549"/>
      <c r="B1934" s="550"/>
      <c r="C1934" s="551"/>
      <c r="D1934" s="552"/>
      <c r="E1934" s="553"/>
      <c r="F1934" s="525"/>
      <c r="G1934" s="560"/>
    </row>
    <row r="1935" spans="1:7">
      <c r="A1935" s="549"/>
      <c r="B1935" s="550"/>
      <c r="C1935" s="551"/>
      <c r="D1935" s="552"/>
      <c r="E1935" s="553"/>
      <c r="F1935" s="525"/>
      <c r="G1935" s="560"/>
    </row>
    <row r="1936" spans="1:7">
      <c r="A1936" s="549"/>
      <c r="B1936" s="550"/>
      <c r="C1936" s="551"/>
      <c r="D1936" s="552"/>
      <c r="E1936" s="553"/>
      <c r="F1936" s="525"/>
      <c r="G1936" s="560"/>
    </row>
    <row r="1937" spans="1:7">
      <c r="A1937" s="549"/>
      <c r="B1937" s="550"/>
      <c r="C1937" s="551"/>
      <c r="D1937" s="552"/>
      <c r="E1937" s="553"/>
      <c r="F1937" s="525"/>
      <c r="G1937" s="560"/>
    </row>
    <row r="1938" spans="1:7">
      <c r="A1938" s="549"/>
      <c r="B1938" s="550"/>
      <c r="C1938" s="551"/>
      <c r="D1938" s="552"/>
      <c r="E1938" s="553"/>
      <c r="F1938" s="525"/>
      <c r="G1938" s="560"/>
    </row>
    <row r="1939" spans="1:7">
      <c r="A1939" s="549"/>
      <c r="B1939" s="550"/>
      <c r="C1939" s="551"/>
      <c r="D1939" s="552"/>
      <c r="E1939" s="553"/>
      <c r="F1939" s="525"/>
      <c r="G1939" s="560"/>
    </row>
    <row r="1940" spans="1:7">
      <c r="A1940" s="549"/>
      <c r="B1940" s="550"/>
      <c r="C1940" s="551"/>
      <c r="D1940" s="552"/>
      <c r="E1940" s="553"/>
      <c r="F1940" s="525"/>
      <c r="G1940" s="560"/>
    </row>
    <row r="1941" spans="1:7">
      <c r="A1941" s="549"/>
      <c r="B1941" s="550"/>
      <c r="C1941" s="551"/>
      <c r="D1941" s="552"/>
      <c r="E1941" s="553"/>
      <c r="F1941" s="525"/>
      <c r="G1941" s="560"/>
    </row>
    <row r="1942" spans="1:7">
      <c r="A1942" s="549"/>
      <c r="B1942" s="550"/>
      <c r="C1942" s="551"/>
      <c r="D1942" s="552"/>
      <c r="E1942" s="553"/>
      <c r="F1942" s="525"/>
      <c r="G1942" s="560"/>
    </row>
    <row r="1943" spans="1:7">
      <c r="A1943" s="549"/>
      <c r="B1943" s="550"/>
      <c r="C1943" s="551"/>
      <c r="D1943" s="552"/>
      <c r="E1943" s="553"/>
      <c r="F1943" s="525"/>
      <c r="G1943" s="560"/>
    </row>
    <row r="1944" spans="1:7">
      <c r="A1944" s="549"/>
      <c r="B1944" s="550"/>
      <c r="C1944" s="551"/>
      <c r="D1944" s="552"/>
      <c r="E1944" s="553"/>
      <c r="F1944" s="525"/>
      <c r="G1944" s="560"/>
    </row>
    <row r="1945" spans="1:7">
      <c r="A1945" s="549"/>
      <c r="B1945" s="550"/>
      <c r="C1945" s="551"/>
      <c r="D1945" s="552"/>
      <c r="E1945" s="553"/>
      <c r="F1945" s="525"/>
      <c r="G1945" s="560"/>
    </row>
    <row r="1946" spans="1:7">
      <c r="A1946" s="549"/>
      <c r="B1946" s="550"/>
      <c r="C1946" s="551"/>
      <c r="D1946" s="552"/>
      <c r="E1946" s="553"/>
      <c r="F1946" s="525"/>
      <c r="G1946" s="560"/>
    </row>
    <row r="1947" spans="1:7">
      <c r="A1947" s="549"/>
      <c r="B1947" s="550"/>
      <c r="C1947" s="551"/>
      <c r="D1947" s="552"/>
      <c r="E1947" s="553"/>
      <c r="F1947" s="525"/>
      <c r="G1947" s="560"/>
    </row>
    <row r="1948" spans="1:7">
      <c r="A1948" s="549"/>
      <c r="B1948" s="550"/>
      <c r="C1948" s="551"/>
      <c r="D1948" s="552"/>
      <c r="E1948" s="553"/>
      <c r="F1948" s="525"/>
      <c r="G1948" s="560"/>
    </row>
    <row r="1949" spans="1:7">
      <c r="A1949" s="549"/>
      <c r="B1949" s="550"/>
      <c r="C1949" s="551"/>
      <c r="D1949" s="552"/>
      <c r="E1949" s="553"/>
      <c r="F1949" s="525"/>
      <c r="G1949" s="560"/>
    </row>
    <row r="1950" spans="1:7">
      <c r="A1950" s="549"/>
      <c r="B1950" s="550"/>
      <c r="C1950" s="551"/>
      <c r="D1950" s="552"/>
      <c r="E1950" s="553"/>
      <c r="F1950" s="525"/>
      <c r="G1950" s="560"/>
    </row>
    <row r="1951" spans="1:7">
      <c r="A1951" s="549"/>
      <c r="B1951" s="550"/>
      <c r="C1951" s="551"/>
      <c r="D1951" s="552"/>
      <c r="E1951" s="553"/>
      <c r="F1951" s="525"/>
      <c r="G1951" s="560"/>
    </row>
    <row r="1952" spans="1:7">
      <c r="A1952" s="549"/>
      <c r="B1952" s="550"/>
      <c r="C1952" s="551"/>
      <c r="D1952" s="552"/>
      <c r="E1952" s="553"/>
      <c r="F1952" s="525"/>
      <c r="G1952" s="560"/>
    </row>
    <row r="1953" spans="1:7">
      <c r="A1953" s="549"/>
      <c r="B1953" s="550"/>
      <c r="C1953" s="551"/>
      <c r="D1953" s="552"/>
      <c r="E1953" s="553"/>
      <c r="F1953" s="525"/>
      <c r="G1953" s="560"/>
    </row>
    <row r="1954" spans="1:7">
      <c r="A1954" s="549"/>
      <c r="B1954" s="550"/>
      <c r="C1954" s="551"/>
      <c r="D1954" s="552"/>
      <c r="E1954" s="553"/>
      <c r="F1954" s="525"/>
      <c r="G1954" s="560"/>
    </row>
    <row r="1955" spans="1:7">
      <c r="A1955" s="549"/>
      <c r="B1955" s="550"/>
      <c r="C1955" s="551"/>
      <c r="D1955" s="552"/>
      <c r="E1955" s="553"/>
      <c r="F1955" s="525"/>
      <c r="G1955" s="560"/>
    </row>
    <row r="1956" spans="1:7">
      <c r="A1956" s="549"/>
      <c r="B1956" s="550"/>
      <c r="C1956" s="551"/>
      <c r="D1956" s="552"/>
      <c r="E1956" s="553"/>
      <c r="F1956" s="525"/>
      <c r="G1956" s="560"/>
    </row>
    <row r="1957" spans="1:7">
      <c r="A1957" s="549"/>
      <c r="B1957" s="550"/>
      <c r="C1957" s="551"/>
      <c r="D1957" s="552"/>
      <c r="E1957" s="553"/>
      <c r="F1957" s="525"/>
      <c r="G1957" s="560"/>
    </row>
    <row r="1958" spans="1:7">
      <c r="A1958" s="549"/>
      <c r="B1958" s="550"/>
      <c r="C1958" s="551"/>
      <c r="D1958" s="552"/>
      <c r="E1958" s="553"/>
      <c r="F1958" s="525"/>
      <c r="G1958" s="560"/>
    </row>
    <row r="1959" spans="1:7">
      <c r="A1959" s="549"/>
      <c r="B1959" s="550"/>
      <c r="C1959" s="551"/>
      <c r="D1959" s="552"/>
      <c r="E1959" s="553"/>
      <c r="F1959" s="525"/>
      <c r="G1959" s="560"/>
    </row>
    <row r="1960" spans="1:7">
      <c r="A1960" s="549"/>
      <c r="B1960" s="550"/>
      <c r="C1960" s="551"/>
      <c r="D1960" s="552"/>
      <c r="E1960" s="553"/>
      <c r="F1960" s="525"/>
      <c r="G1960" s="560"/>
    </row>
    <row r="1961" spans="1:7">
      <c r="A1961" s="549"/>
      <c r="B1961" s="550"/>
      <c r="C1961" s="551"/>
      <c r="D1961" s="552"/>
      <c r="E1961" s="553"/>
      <c r="F1961" s="525"/>
      <c r="G1961" s="560"/>
    </row>
    <row r="1962" spans="1:7">
      <c r="A1962" s="549"/>
      <c r="B1962" s="550"/>
      <c r="C1962" s="551"/>
      <c r="D1962" s="552"/>
      <c r="E1962" s="553"/>
      <c r="F1962" s="525"/>
      <c r="G1962" s="560"/>
    </row>
    <row r="1963" spans="1:7">
      <c r="A1963" s="549"/>
      <c r="B1963" s="550"/>
      <c r="C1963" s="551"/>
      <c r="D1963" s="552"/>
      <c r="E1963" s="553"/>
      <c r="F1963" s="525"/>
      <c r="G1963" s="560"/>
    </row>
    <row r="1964" spans="1:7">
      <c r="A1964" s="549"/>
      <c r="B1964" s="550"/>
      <c r="C1964" s="551"/>
      <c r="D1964" s="552"/>
      <c r="E1964" s="553"/>
      <c r="F1964" s="525"/>
      <c r="G1964" s="560"/>
    </row>
    <row r="1965" spans="1:7">
      <c r="A1965" s="549"/>
      <c r="B1965" s="550"/>
      <c r="C1965" s="551"/>
      <c r="D1965" s="552"/>
      <c r="E1965" s="553"/>
      <c r="F1965" s="525"/>
      <c r="G1965" s="560"/>
    </row>
    <row r="1966" spans="1:7">
      <c r="A1966" s="549"/>
      <c r="B1966" s="550"/>
      <c r="C1966" s="551"/>
      <c r="D1966" s="552"/>
      <c r="E1966" s="553"/>
      <c r="F1966" s="525"/>
      <c r="G1966" s="560"/>
    </row>
    <row r="1967" spans="1:7">
      <c r="A1967" s="549"/>
      <c r="B1967" s="550"/>
      <c r="C1967" s="551"/>
      <c r="D1967" s="552"/>
      <c r="E1967" s="553"/>
      <c r="F1967" s="525"/>
      <c r="G1967" s="560"/>
    </row>
    <row r="1968" spans="1:7">
      <c r="A1968" s="549"/>
      <c r="B1968" s="550"/>
      <c r="C1968" s="551"/>
      <c r="D1968" s="552"/>
      <c r="E1968" s="553"/>
      <c r="F1968" s="525"/>
      <c r="G1968" s="560"/>
    </row>
    <row r="1969" spans="1:7">
      <c r="A1969" s="549"/>
      <c r="B1969" s="550"/>
      <c r="C1969" s="551"/>
      <c r="D1969" s="552"/>
      <c r="E1969" s="553"/>
      <c r="F1969" s="525"/>
      <c r="G1969" s="560"/>
    </row>
    <row r="1970" spans="1:7">
      <c r="A1970" s="549"/>
      <c r="B1970" s="550"/>
      <c r="C1970" s="551"/>
      <c r="D1970" s="552"/>
      <c r="E1970" s="553"/>
      <c r="F1970" s="525"/>
      <c r="G1970" s="560"/>
    </row>
    <row r="1971" spans="1:7">
      <c r="A1971" s="549"/>
      <c r="B1971" s="550"/>
      <c r="C1971" s="551"/>
      <c r="D1971" s="552"/>
      <c r="E1971" s="553"/>
      <c r="F1971" s="525"/>
      <c r="G1971" s="560"/>
    </row>
    <row r="1972" spans="1:7">
      <c r="A1972" s="549"/>
      <c r="B1972" s="550"/>
      <c r="C1972" s="551"/>
      <c r="D1972" s="552"/>
      <c r="E1972" s="553"/>
      <c r="F1972" s="525"/>
      <c r="G1972" s="560"/>
    </row>
    <row r="1973" spans="1:7">
      <c r="A1973" s="549"/>
      <c r="B1973" s="550"/>
      <c r="C1973" s="551"/>
      <c r="D1973" s="552"/>
      <c r="E1973" s="553"/>
      <c r="F1973" s="525"/>
      <c r="G1973" s="560"/>
    </row>
    <row r="1974" spans="1:7">
      <c r="A1974" s="549"/>
      <c r="B1974" s="550"/>
      <c r="C1974" s="551"/>
      <c r="D1974" s="552"/>
      <c r="E1974" s="553"/>
      <c r="F1974" s="525"/>
      <c r="G1974" s="560"/>
    </row>
    <row r="1975" spans="1:7">
      <c r="A1975" s="549"/>
      <c r="B1975" s="550"/>
      <c r="C1975" s="551"/>
      <c r="D1975" s="552"/>
      <c r="E1975" s="553"/>
      <c r="F1975" s="525"/>
      <c r="G1975" s="560"/>
    </row>
    <row r="1976" spans="1:7">
      <c r="A1976" s="549"/>
      <c r="B1976" s="550"/>
      <c r="C1976" s="551"/>
      <c r="D1976" s="552"/>
      <c r="E1976" s="553"/>
      <c r="F1976" s="525"/>
      <c r="G1976" s="560"/>
    </row>
    <row r="1977" spans="1:7">
      <c r="A1977" s="549"/>
      <c r="B1977" s="550"/>
      <c r="C1977" s="551"/>
      <c r="D1977" s="552"/>
      <c r="E1977" s="553"/>
      <c r="F1977" s="525"/>
      <c r="G1977" s="560"/>
    </row>
    <row r="1978" spans="1:7">
      <c r="A1978" s="549"/>
      <c r="B1978" s="550"/>
      <c r="C1978" s="551"/>
      <c r="D1978" s="552"/>
      <c r="E1978" s="553"/>
      <c r="F1978" s="525"/>
      <c r="G1978" s="560"/>
    </row>
    <row r="1979" spans="1:7">
      <c r="A1979" s="549"/>
      <c r="B1979" s="550"/>
      <c r="C1979" s="551"/>
      <c r="D1979" s="552"/>
      <c r="E1979" s="553"/>
      <c r="F1979" s="525"/>
      <c r="G1979" s="560"/>
    </row>
    <row r="1980" spans="1:7">
      <c r="A1980" s="549"/>
      <c r="B1980" s="550"/>
      <c r="C1980" s="551"/>
      <c r="D1980" s="552"/>
      <c r="E1980" s="553"/>
      <c r="F1980" s="525"/>
      <c r="G1980" s="560"/>
    </row>
    <row r="1981" spans="1:7">
      <c r="A1981" s="549"/>
      <c r="B1981" s="550"/>
      <c r="C1981" s="551"/>
      <c r="D1981" s="552"/>
      <c r="E1981" s="553"/>
      <c r="F1981" s="525"/>
      <c r="G1981" s="560"/>
    </row>
    <row r="1982" spans="1:7">
      <c r="A1982" s="549"/>
      <c r="B1982" s="550"/>
      <c r="C1982" s="551"/>
      <c r="D1982" s="552"/>
      <c r="E1982" s="553"/>
      <c r="F1982" s="525"/>
      <c r="G1982" s="560"/>
    </row>
    <row r="1983" spans="1:7">
      <c r="A1983" s="549"/>
      <c r="B1983" s="550"/>
      <c r="C1983" s="551"/>
      <c r="D1983" s="552"/>
      <c r="E1983" s="553"/>
      <c r="F1983" s="525"/>
      <c r="G1983" s="560"/>
    </row>
    <row r="1984" spans="1:7">
      <c r="A1984" s="549"/>
      <c r="B1984" s="550"/>
      <c r="C1984" s="551"/>
      <c r="D1984" s="552"/>
      <c r="E1984" s="553"/>
      <c r="F1984" s="525"/>
      <c r="G1984" s="560"/>
    </row>
    <row r="1985" spans="1:7">
      <c r="A1985" s="549"/>
      <c r="B1985" s="550"/>
      <c r="C1985" s="551"/>
      <c r="D1985" s="552"/>
      <c r="E1985" s="553"/>
      <c r="F1985" s="525"/>
      <c r="G1985" s="560"/>
    </row>
    <row r="1986" spans="1:7">
      <c r="A1986" s="549"/>
      <c r="B1986" s="550"/>
      <c r="C1986" s="551"/>
      <c r="D1986" s="552"/>
      <c r="E1986" s="553"/>
      <c r="F1986" s="525"/>
      <c r="G1986" s="560"/>
    </row>
    <row r="1987" spans="1:7">
      <c r="A1987" s="549"/>
      <c r="B1987" s="550"/>
      <c r="C1987" s="551"/>
      <c r="D1987" s="552"/>
      <c r="E1987" s="553"/>
      <c r="F1987" s="525"/>
      <c r="G1987" s="560"/>
    </row>
    <row r="1988" spans="1:7">
      <c r="A1988" s="549"/>
      <c r="B1988" s="550"/>
      <c r="C1988" s="551"/>
      <c r="D1988" s="552"/>
      <c r="E1988" s="553"/>
      <c r="F1988" s="525"/>
      <c r="G1988" s="560"/>
    </row>
    <row r="1989" spans="1:7">
      <c r="A1989" s="549"/>
      <c r="B1989" s="550"/>
      <c r="C1989" s="551"/>
      <c r="D1989" s="552"/>
      <c r="E1989" s="553"/>
      <c r="F1989" s="525"/>
      <c r="G1989" s="560"/>
    </row>
    <row r="1990" spans="1:7">
      <c r="A1990" s="549"/>
      <c r="B1990" s="550"/>
      <c r="C1990" s="551"/>
      <c r="D1990" s="552"/>
      <c r="E1990" s="553"/>
      <c r="F1990" s="525"/>
      <c r="G1990" s="560"/>
    </row>
    <row r="1991" spans="1:7">
      <c r="A1991" s="549"/>
      <c r="B1991" s="550"/>
      <c r="C1991" s="551"/>
      <c r="D1991" s="552"/>
      <c r="E1991" s="553"/>
      <c r="F1991" s="525"/>
      <c r="G1991" s="560"/>
    </row>
    <row r="1992" spans="1:7">
      <c r="A1992" s="549"/>
      <c r="B1992" s="550"/>
      <c r="C1992" s="551"/>
      <c r="D1992" s="552"/>
      <c r="E1992" s="553"/>
      <c r="F1992" s="525"/>
      <c r="G1992" s="560"/>
    </row>
    <row r="1993" spans="1:7">
      <c r="A1993" s="549"/>
      <c r="B1993" s="550"/>
      <c r="C1993" s="551"/>
      <c r="D1993" s="552"/>
      <c r="E1993" s="553"/>
      <c r="F1993" s="525"/>
      <c r="G1993" s="560"/>
    </row>
    <row r="1994" spans="1:7">
      <c r="A1994" s="549"/>
      <c r="B1994" s="550"/>
      <c r="C1994" s="551"/>
      <c r="D1994" s="552"/>
      <c r="E1994" s="553"/>
      <c r="F1994" s="525"/>
      <c r="G1994" s="560"/>
    </row>
    <row r="1995" spans="1:7">
      <c r="A1995" s="549"/>
      <c r="B1995" s="550"/>
      <c r="C1995" s="551"/>
      <c r="D1995" s="552"/>
      <c r="E1995" s="553"/>
      <c r="F1995" s="525"/>
      <c r="G1995" s="560"/>
    </row>
    <row r="1996" spans="1:7">
      <c r="A1996" s="549"/>
      <c r="B1996" s="550"/>
      <c r="C1996" s="551"/>
      <c r="D1996" s="552"/>
      <c r="E1996" s="553"/>
      <c r="F1996" s="525"/>
      <c r="G1996" s="560"/>
    </row>
    <row r="1997" spans="1:7">
      <c r="A1997" s="549"/>
      <c r="B1997" s="550"/>
      <c r="C1997" s="551"/>
      <c r="D1997" s="552"/>
      <c r="E1997" s="553"/>
      <c r="F1997" s="525"/>
      <c r="G1997" s="560"/>
    </row>
    <row r="1998" spans="1:7">
      <c r="A1998" s="549"/>
      <c r="B1998" s="550"/>
      <c r="C1998" s="551"/>
      <c r="D1998" s="552"/>
      <c r="E1998" s="553"/>
      <c r="F1998" s="525"/>
      <c r="G1998" s="560"/>
    </row>
    <row r="1999" spans="1:7">
      <c r="A1999" s="549"/>
      <c r="B1999" s="550"/>
      <c r="C1999" s="551"/>
      <c r="D1999" s="552"/>
      <c r="E1999" s="553"/>
      <c r="F1999" s="525"/>
      <c r="G1999" s="560"/>
    </row>
    <row r="2000" spans="1:7">
      <c r="A2000" s="549"/>
      <c r="B2000" s="550"/>
      <c r="C2000" s="551"/>
      <c r="D2000" s="552"/>
      <c r="E2000" s="553"/>
      <c r="F2000" s="525"/>
      <c r="G2000" s="560"/>
    </row>
    <row r="2001" spans="1:7">
      <c r="A2001" s="549"/>
      <c r="B2001" s="550"/>
      <c r="C2001" s="551"/>
      <c r="D2001" s="552"/>
      <c r="E2001" s="553"/>
      <c r="F2001" s="525"/>
      <c r="G2001" s="560"/>
    </row>
    <row r="2002" spans="1:7">
      <c r="A2002" s="549"/>
      <c r="B2002" s="550"/>
      <c r="C2002" s="551"/>
      <c r="D2002" s="552"/>
      <c r="E2002" s="553"/>
      <c r="F2002" s="525"/>
      <c r="G2002" s="560"/>
    </row>
    <row r="2003" spans="1:7">
      <c r="A2003" s="549"/>
      <c r="B2003" s="550"/>
      <c r="C2003" s="551"/>
      <c r="D2003" s="552"/>
      <c r="E2003" s="553"/>
      <c r="F2003" s="525"/>
      <c r="G2003" s="560"/>
    </row>
    <row r="2004" spans="1:7">
      <c r="A2004" s="549"/>
      <c r="B2004" s="550"/>
      <c r="C2004" s="551"/>
      <c r="D2004" s="552"/>
      <c r="E2004" s="553"/>
      <c r="F2004" s="525"/>
      <c r="G2004" s="560"/>
    </row>
    <row r="2005" spans="1:7">
      <c r="A2005" s="549"/>
      <c r="B2005" s="550"/>
      <c r="C2005" s="551"/>
      <c r="D2005" s="552"/>
      <c r="E2005" s="553"/>
      <c r="F2005" s="525"/>
      <c r="G2005" s="560"/>
    </row>
    <row r="2006" spans="1:7">
      <c r="A2006" s="549"/>
      <c r="B2006" s="550"/>
      <c r="C2006" s="551"/>
      <c r="D2006" s="552"/>
      <c r="E2006" s="553"/>
      <c r="F2006" s="525"/>
      <c r="G2006" s="560"/>
    </row>
    <row r="2007" spans="1:7">
      <c r="A2007" s="549"/>
      <c r="B2007" s="550"/>
      <c r="C2007" s="551"/>
      <c r="D2007" s="552"/>
      <c r="E2007" s="553"/>
      <c r="F2007" s="525"/>
      <c r="G2007" s="560"/>
    </row>
    <row r="2008" spans="1:7">
      <c r="A2008" s="549"/>
      <c r="B2008" s="550"/>
      <c r="C2008" s="551"/>
      <c r="D2008" s="552"/>
      <c r="E2008" s="553"/>
      <c r="F2008" s="525"/>
      <c r="G2008" s="560"/>
    </row>
    <row r="2009" spans="1:7">
      <c r="A2009" s="549"/>
      <c r="B2009" s="550"/>
      <c r="C2009" s="551"/>
      <c r="D2009" s="552"/>
      <c r="E2009" s="553"/>
      <c r="F2009" s="525"/>
      <c r="G2009" s="560"/>
    </row>
    <row r="2010" spans="1:7">
      <c r="A2010" s="549"/>
      <c r="B2010" s="550"/>
      <c r="C2010" s="551"/>
      <c r="D2010" s="552"/>
      <c r="E2010" s="553"/>
      <c r="F2010" s="525"/>
      <c r="G2010" s="560"/>
    </row>
    <row r="2011" spans="1:7">
      <c r="A2011" s="549"/>
      <c r="B2011" s="550"/>
      <c r="C2011" s="551"/>
      <c r="D2011" s="552"/>
      <c r="E2011" s="553"/>
      <c r="F2011" s="525"/>
      <c r="G2011" s="560"/>
    </row>
    <row r="2012" spans="1:7">
      <c r="A2012" s="549"/>
      <c r="B2012" s="550"/>
      <c r="C2012" s="551"/>
      <c r="D2012" s="552"/>
      <c r="E2012" s="553"/>
      <c r="F2012" s="525"/>
      <c r="G2012" s="560"/>
    </row>
    <row r="2013" spans="1:7">
      <c r="A2013" s="549"/>
      <c r="B2013" s="550"/>
      <c r="C2013" s="551"/>
      <c r="D2013" s="552"/>
      <c r="E2013" s="553"/>
      <c r="F2013" s="525"/>
      <c r="G2013" s="560"/>
    </row>
    <row r="2014" spans="1:7">
      <c r="A2014" s="549"/>
      <c r="B2014" s="550"/>
      <c r="C2014" s="551"/>
      <c r="D2014" s="552"/>
      <c r="E2014" s="553"/>
      <c r="F2014" s="525"/>
      <c r="G2014" s="560"/>
    </row>
    <row r="2015" spans="1:7">
      <c r="A2015" s="549"/>
      <c r="B2015" s="550"/>
      <c r="C2015" s="551"/>
      <c r="D2015" s="552"/>
      <c r="E2015" s="553"/>
      <c r="F2015" s="525"/>
      <c r="G2015" s="560"/>
    </row>
    <row r="2016" spans="1:7">
      <c r="A2016" s="549"/>
      <c r="B2016" s="550"/>
      <c r="C2016" s="551"/>
      <c r="D2016" s="552"/>
      <c r="E2016" s="553"/>
      <c r="F2016" s="525"/>
      <c r="G2016" s="560"/>
    </row>
    <row r="2017" spans="1:7">
      <c r="A2017" s="549"/>
      <c r="B2017" s="550"/>
      <c r="C2017" s="551"/>
      <c r="D2017" s="552"/>
      <c r="E2017" s="553"/>
      <c r="F2017" s="525"/>
      <c r="G2017" s="560"/>
    </row>
    <row r="2018" spans="1:7">
      <c r="A2018" s="549"/>
      <c r="B2018" s="550"/>
      <c r="C2018" s="551"/>
      <c r="D2018" s="552"/>
      <c r="E2018" s="553"/>
      <c r="F2018" s="525"/>
      <c r="G2018" s="560"/>
    </row>
    <row r="2019" spans="1:7">
      <c r="A2019" s="549"/>
      <c r="B2019" s="550"/>
      <c r="C2019" s="551"/>
      <c r="D2019" s="552"/>
      <c r="E2019" s="553"/>
      <c r="F2019" s="525"/>
      <c r="G2019" s="560"/>
    </row>
    <row r="2020" spans="1:7">
      <c r="A2020" s="549"/>
      <c r="B2020" s="550"/>
      <c r="C2020" s="551"/>
      <c r="D2020" s="552"/>
      <c r="E2020" s="553"/>
      <c r="F2020" s="525"/>
      <c r="G2020" s="560"/>
    </row>
    <row r="2021" spans="1:7">
      <c r="A2021" s="549"/>
      <c r="B2021" s="550"/>
      <c r="C2021" s="551"/>
      <c r="D2021" s="552"/>
      <c r="E2021" s="553"/>
      <c r="F2021" s="525"/>
      <c r="G2021" s="560"/>
    </row>
    <row r="2022" spans="1:7">
      <c r="A2022" s="549"/>
      <c r="B2022" s="550"/>
      <c r="C2022" s="551"/>
      <c r="D2022" s="552"/>
      <c r="E2022" s="553"/>
      <c r="F2022" s="525"/>
      <c r="G2022" s="560"/>
    </row>
    <row r="2023" spans="1:7">
      <c r="A2023" s="549"/>
      <c r="B2023" s="550"/>
      <c r="C2023" s="551"/>
      <c r="D2023" s="552"/>
      <c r="E2023" s="553"/>
      <c r="F2023" s="525"/>
      <c r="G2023" s="560"/>
    </row>
    <row r="2024" spans="1:7">
      <c r="A2024" s="549"/>
      <c r="B2024" s="550"/>
      <c r="C2024" s="551"/>
      <c r="D2024" s="552"/>
      <c r="E2024" s="553"/>
      <c r="F2024" s="525"/>
      <c r="G2024" s="560"/>
    </row>
    <row r="2025" spans="1:7">
      <c r="A2025" s="549"/>
      <c r="B2025" s="550"/>
      <c r="C2025" s="551"/>
      <c r="D2025" s="552"/>
      <c r="E2025" s="553"/>
      <c r="F2025" s="525"/>
      <c r="G2025" s="560"/>
    </row>
    <row r="2026" spans="1:7">
      <c r="A2026" s="549"/>
      <c r="B2026" s="550"/>
      <c r="C2026" s="551"/>
      <c r="D2026" s="552"/>
      <c r="E2026" s="553"/>
      <c r="F2026" s="525"/>
      <c r="G2026" s="560"/>
    </row>
    <row r="2027" spans="1:7">
      <c r="A2027" s="549"/>
      <c r="B2027" s="550"/>
      <c r="C2027" s="551"/>
      <c r="D2027" s="552"/>
      <c r="E2027" s="553"/>
      <c r="F2027" s="525"/>
      <c r="G2027" s="560"/>
    </row>
    <row r="2028" spans="1:7">
      <c r="A2028" s="549"/>
      <c r="B2028" s="550"/>
      <c r="C2028" s="551"/>
      <c r="D2028" s="552"/>
      <c r="E2028" s="553"/>
      <c r="F2028" s="525"/>
      <c r="G2028" s="560"/>
    </row>
    <row r="2029" spans="1:7">
      <c r="A2029" s="549"/>
      <c r="B2029" s="550"/>
      <c r="C2029" s="551"/>
      <c r="D2029" s="552"/>
      <c r="E2029" s="553"/>
      <c r="F2029" s="525"/>
      <c r="G2029" s="560"/>
    </row>
    <row r="2030" spans="1:7">
      <c r="A2030" s="549"/>
      <c r="B2030" s="550"/>
      <c r="C2030" s="551"/>
      <c r="D2030" s="552"/>
      <c r="E2030" s="553"/>
      <c r="F2030" s="525"/>
      <c r="G2030" s="560"/>
    </row>
    <row r="2031" spans="1:7">
      <c r="A2031" s="549"/>
      <c r="B2031" s="550"/>
      <c r="C2031" s="551"/>
      <c r="D2031" s="552"/>
      <c r="E2031" s="553"/>
      <c r="F2031" s="525"/>
      <c r="G2031" s="560"/>
    </row>
    <row r="2032" spans="1:7">
      <c r="A2032" s="549"/>
      <c r="B2032" s="550"/>
      <c r="C2032" s="551"/>
      <c r="D2032" s="552"/>
      <c r="E2032" s="553"/>
      <c r="F2032" s="525"/>
      <c r="G2032" s="560"/>
    </row>
    <row r="2033" spans="1:7">
      <c r="A2033" s="549"/>
      <c r="B2033" s="550"/>
      <c r="C2033" s="551"/>
      <c r="D2033" s="552"/>
      <c r="E2033" s="553"/>
      <c r="F2033" s="525"/>
      <c r="G2033" s="560"/>
    </row>
    <row r="2034" spans="1:7">
      <c r="A2034" s="549"/>
      <c r="B2034" s="550"/>
      <c r="C2034" s="551"/>
      <c r="D2034" s="552"/>
      <c r="E2034" s="553"/>
      <c r="F2034" s="525"/>
      <c r="G2034" s="560"/>
    </row>
    <row r="2035" spans="1:7">
      <c r="A2035" s="549"/>
      <c r="B2035" s="550"/>
      <c r="C2035" s="551"/>
      <c r="D2035" s="552"/>
      <c r="E2035" s="553"/>
      <c r="F2035" s="525"/>
      <c r="G2035" s="560"/>
    </row>
    <row r="2036" spans="1:7">
      <c r="A2036" s="549"/>
      <c r="B2036" s="550"/>
      <c r="C2036" s="551"/>
      <c r="D2036" s="552"/>
      <c r="E2036" s="553"/>
      <c r="F2036" s="525"/>
      <c r="G2036" s="560"/>
    </row>
    <row r="2037" spans="1:7">
      <c r="A2037" s="549"/>
      <c r="B2037" s="550"/>
      <c r="C2037" s="551"/>
      <c r="D2037" s="552"/>
      <c r="E2037" s="553"/>
      <c r="F2037" s="525"/>
      <c r="G2037" s="560"/>
    </row>
    <row r="2038" spans="1:7">
      <c r="A2038" s="549"/>
      <c r="B2038" s="550"/>
      <c r="C2038" s="551"/>
      <c r="D2038" s="552"/>
      <c r="E2038" s="553"/>
      <c r="F2038" s="525"/>
      <c r="G2038" s="560"/>
    </row>
    <row r="2039" spans="1:7">
      <c r="A2039" s="549"/>
      <c r="B2039" s="550"/>
      <c r="C2039" s="551"/>
      <c r="D2039" s="552"/>
      <c r="E2039" s="553"/>
      <c r="F2039" s="525"/>
      <c r="G2039" s="560"/>
    </row>
    <row r="2040" spans="1:7">
      <c r="A2040" s="549"/>
      <c r="B2040" s="550"/>
      <c r="C2040" s="551"/>
      <c r="D2040" s="552"/>
      <c r="E2040" s="553"/>
      <c r="F2040" s="525"/>
      <c r="G2040" s="560"/>
    </row>
    <row r="2041" spans="1:7">
      <c r="A2041" s="549"/>
      <c r="B2041" s="550"/>
      <c r="C2041" s="551"/>
      <c r="D2041" s="552"/>
      <c r="E2041" s="553"/>
      <c r="F2041" s="525"/>
      <c r="G2041" s="560"/>
    </row>
    <row r="2042" spans="1:7">
      <c r="A2042" s="549"/>
      <c r="B2042" s="550"/>
      <c r="C2042" s="551"/>
      <c r="D2042" s="552"/>
      <c r="E2042" s="553"/>
      <c r="F2042" s="525"/>
      <c r="G2042" s="560"/>
    </row>
    <row r="2043" spans="1:7">
      <c r="A2043" s="549"/>
      <c r="B2043" s="550"/>
      <c r="C2043" s="551"/>
      <c r="D2043" s="552"/>
      <c r="E2043" s="553"/>
      <c r="F2043" s="525"/>
      <c r="G2043" s="560"/>
    </row>
    <row r="2044" spans="1:7">
      <c r="A2044" s="549"/>
      <c r="B2044" s="550"/>
      <c r="C2044" s="551"/>
      <c r="D2044" s="552"/>
      <c r="E2044" s="553"/>
      <c r="F2044" s="525"/>
      <c r="G2044" s="560"/>
    </row>
    <row r="2045" spans="1:7">
      <c r="A2045" s="549"/>
      <c r="B2045" s="550"/>
      <c r="C2045" s="551"/>
      <c r="D2045" s="552"/>
      <c r="E2045" s="553"/>
      <c r="F2045" s="525"/>
      <c r="G2045" s="560"/>
    </row>
    <row r="2046" spans="1:7">
      <c r="A2046" s="549"/>
      <c r="B2046" s="550"/>
      <c r="C2046" s="551"/>
      <c r="D2046" s="552"/>
      <c r="E2046" s="553"/>
      <c r="F2046" s="525"/>
      <c r="G2046" s="560"/>
    </row>
    <row r="2047" spans="1:7">
      <c r="A2047" s="554"/>
      <c r="B2047" s="550"/>
      <c r="C2047" s="551"/>
      <c r="D2047" s="552"/>
      <c r="E2047" s="553"/>
      <c r="F2047" s="525"/>
      <c r="G2047" s="560"/>
    </row>
    <row r="2048" spans="1:7">
      <c r="A2048" s="554"/>
      <c r="B2048" s="550"/>
      <c r="C2048" s="551"/>
      <c r="D2048" s="552"/>
      <c r="E2048" s="553"/>
      <c r="F2048" s="525"/>
      <c r="G2048" s="560"/>
    </row>
    <row r="2049" spans="1:7">
      <c r="A2049" s="554"/>
      <c r="B2049" s="550"/>
      <c r="C2049" s="551"/>
      <c r="D2049" s="552"/>
      <c r="E2049" s="553"/>
      <c r="F2049" s="525"/>
      <c r="G2049" s="560"/>
    </row>
    <row r="2050" spans="1:7">
      <c r="A2050" s="554"/>
      <c r="B2050" s="550"/>
      <c r="C2050" s="551"/>
      <c r="D2050" s="552"/>
      <c r="E2050" s="553"/>
      <c r="F2050" s="525"/>
      <c r="G2050" s="560"/>
    </row>
    <row r="2051" spans="1:7">
      <c r="A2051" s="554"/>
      <c r="B2051" s="550"/>
      <c r="C2051" s="551"/>
      <c r="D2051" s="552"/>
      <c r="E2051" s="553"/>
      <c r="F2051" s="525"/>
      <c r="G2051" s="560"/>
    </row>
    <row r="2052" spans="1:7">
      <c r="A2052" s="554"/>
      <c r="B2052" s="550"/>
      <c r="C2052" s="551"/>
      <c r="D2052" s="552"/>
      <c r="E2052" s="553"/>
      <c r="F2052" s="525"/>
      <c r="G2052" s="560"/>
    </row>
    <row r="2053" spans="1:7">
      <c r="A2053" s="554"/>
      <c r="B2053" s="550"/>
      <c r="C2053" s="551"/>
      <c r="D2053" s="552"/>
      <c r="E2053" s="553"/>
      <c r="F2053" s="525"/>
      <c r="G2053" s="560"/>
    </row>
    <row r="2054" spans="1:7">
      <c r="A2054" s="554"/>
      <c r="B2054" s="550"/>
      <c r="C2054" s="551"/>
      <c r="D2054" s="552"/>
      <c r="E2054" s="553"/>
      <c r="F2054" s="525"/>
      <c r="G2054" s="560"/>
    </row>
    <row r="2055" spans="1:7">
      <c r="A2055" s="554"/>
      <c r="B2055" s="550"/>
      <c r="C2055" s="551"/>
      <c r="D2055" s="552"/>
      <c r="E2055" s="553"/>
      <c r="F2055" s="525"/>
      <c r="G2055" s="560"/>
    </row>
    <row r="2056" spans="1:7">
      <c r="A2056" s="554"/>
      <c r="B2056" s="550"/>
      <c r="C2056" s="551"/>
      <c r="D2056" s="552"/>
      <c r="E2056" s="553"/>
      <c r="F2056" s="525"/>
      <c r="G2056" s="560"/>
    </row>
    <row r="2057" spans="1:7">
      <c r="A2057" s="554"/>
      <c r="B2057" s="550"/>
      <c r="C2057" s="551"/>
      <c r="D2057" s="552"/>
      <c r="E2057" s="553"/>
      <c r="F2057" s="525"/>
      <c r="G2057" s="560"/>
    </row>
    <row r="2058" spans="1:7">
      <c r="A2058" s="554"/>
      <c r="B2058" s="550"/>
      <c r="C2058" s="551"/>
      <c r="D2058" s="552"/>
      <c r="E2058" s="553"/>
      <c r="F2058" s="525"/>
      <c r="G2058" s="560"/>
    </row>
    <row r="2059" spans="1:7">
      <c r="A2059" s="554"/>
      <c r="B2059" s="550"/>
      <c r="C2059" s="551"/>
      <c r="D2059" s="552"/>
      <c r="E2059" s="553"/>
      <c r="F2059" s="525"/>
      <c r="G2059" s="560"/>
    </row>
    <row r="2060" spans="1:7">
      <c r="A2060" s="554"/>
      <c r="B2060" s="550"/>
      <c r="C2060" s="551"/>
      <c r="D2060" s="552"/>
      <c r="E2060" s="553"/>
      <c r="F2060" s="525"/>
      <c r="G2060" s="560"/>
    </row>
    <row r="2061" spans="1:7">
      <c r="A2061" s="554"/>
      <c r="B2061" s="550"/>
      <c r="C2061" s="551"/>
      <c r="D2061" s="552"/>
      <c r="E2061" s="553"/>
      <c r="F2061" s="525"/>
      <c r="G2061" s="560"/>
    </row>
    <row r="2062" spans="1:7">
      <c r="A2062" s="554"/>
      <c r="B2062" s="550"/>
      <c r="C2062" s="551"/>
      <c r="D2062" s="552"/>
      <c r="E2062" s="553"/>
      <c r="F2062" s="525"/>
      <c r="G2062" s="560"/>
    </row>
    <row r="2063" spans="1:7">
      <c r="A2063" s="554"/>
      <c r="B2063" s="550"/>
      <c r="C2063" s="551"/>
      <c r="D2063" s="552"/>
      <c r="E2063" s="553"/>
      <c r="F2063" s="525"/>
      <c r="G2063" s="560"/>
    </row>
    <row r="2064" spans="1:7">
      <c r="A2064" s="554"/>
      <c r="B2064" s="550"/>
      <c r="C2064" s="551"/>
      <c r="D2064" s="552"/>
      <c r="E2064" s="553"/>
      <c r="F2064" s="525"/>
      <c r="G2064" s="560"/>
    </row>
    <row r="2065" spans="1:7">
      <c r="A2065" s="554"/>
      <c r="B2065" s="550"/>
      <c r="C2065" s="551"/>
      <c r="D2065" s="552"/>
      <c r="E2065" s="553"/>
      <c r="F2065" s="525"/>
      <c r="G2065" s="560"/>
    </row>
    <row r="2066" spans="1:7">
      <c r="A2066" s="554"/>
      <c r="B2066" s="550"/>
      <c r="C2066" s="551"/>
      <c r="D2066" s="552"/>
      <c r="E2066" s="553"/>
      <c r="F2066" s="525"/>
      <c r="G2066" s="560"/>
    </row>
    <row r="2067" spans="1:7">
      <c r="A2067" s="554"/>
      <c r="B2067" s="550"/>
      <c r="C2067" s="551"/>
      <c r="D2067" s="552"/>
      <c r="E2067" s="553"/>
      <c r="F2067" s="525"/>
      <c r="G2067" s="560"/>
    </row>
    <row r="2068" spans="1:7">
      <c r="A2068" s="554"/>
      <c r="B2068" s="550"/>
      <c r="C2068" s="551"/>
      <c r="D2068" s="552"/>
      <c r="E2068" s="553"/>
      <c r="F2068" s="525"/>
      <c r="G2068" s="560"/>
    </row>
    <row r="2069" spans="1:7">
      <c r="A2069" s="554"/>
      <c r="B2069" s="550"/>
      <c r="C2069" s="551"/>
      <c r="D2069" s="552"/>
      <c r="E2069" s="553"/>
      <c r="F2069" s="525"/>
      <c r="G2069" s="560"/>
    </row>
    <row r="2070" spans="1:7">
      <c r="A2070" s="554"/>
      <c r="B2070" s="550"/>
      <c r="C2070" s="551"/>
      <c r="D2070" s="552"/>
      <c r="E2070" s="553"/>
      <c r="F2070" s="525"/>
      <c r="G2070" s="560"/>
    </row>
    <row r="2071" spans="1:7">
      <c r="A2071" s="554"/>
      <c r="B2071" s="550"/>
      <c r="C2071" s="551"/>
      <c r="D2071" s="552"/>
      <c r="E2071" s="553"/>
      <c r="F2071" s="525"/>
      <c r="G2071" s="560"/>
    </row>
    <row r="2072" spans="1:7">
      <c r="A2072" s="554"/>
      <c r="B2072" s="550"/>
      <c r="C2072" s="551"/>
      <c r="D2072" s="552"/>
      <c r="E2072" s="553"/>
      <c r="F2072" s="525"/>
      <c r="G2072" s="560"/>
    </row>
    <row r="2073" spans="1:7">
      <c r="A2073" s="554"/>
      <c r="B2073" s="550"/>
      <c r="C2073" s="551"/>
      <c r="D2073" s="552"/>
      <c r="E2073" s="553"/>
      <c r="F2073" s="525"/>
      <c r="G2073" s="560"/>
    </row>
    <row r="2074" spans="1:7">
      <c r="A2074" s="554"/>
      <c r="B2074" s="550"/>
      <c r="C2074" s="551"/>
      <c r="D2074" s="552"/>
      <c r="E2074" s="553"/>
      <c r="F2074" s="525"/>
      <c r="G2074" s="560"/>
    </row>
    <row r="2075" spans="1:7">
      <c r="A2075" s="554"/>
      <c r="B2075" s="550"/>
      <c r="C2075" s="551"/>
      <c r="D2075" s="552"/>
      <c r="E2075" s="553"/>
      <c r="F2075" s="525"/>
      <c r="G2075" s="560"/>
    </row>
    <row r="2076" spans="1:7">
      <c r="A2076" s="554"/>
      <c r="B2076" s="550"/>
      <c r="C2076" s="551"/>
      <c r="D2076" s="552"/>
      <c r="E2076" s="553"/>
      <c r="F2076" s="525"/>
      <c r="G2076" s="560"/>
    </row>
    <row r="2077" spans="1:7">
      <c r="A2077" s="554"/>
      <c r="B2077" s="550"/>
      <c r="C2077" s="551"/>
      <c r="D2077" s="552"/>
      <c r="E2077" s="553"/>
      <c r="F2077" s="525"/>
      <c r="G2077" s="560"/>
    </row>
    <row r="2078" spans="1:7">
      <c r="A2078" s="554"/>
      <c r="B2078" s="550"/>
      <c r="C2078" s="551"/>
      <c r="D2078" s="552"/>
      <c r="E2078" s="553"/>
      <c r="F2078" s="525"/>
      <c r="G2078" s="560"/>
    </row>
    <row r="2079" spans="1:7">
      <c r="A2079" s="554"/>
      <c r="B2079" s="550"/>
      <c r="C2079" s="551"/>
      <c r="D2079" s="552"/>
      <c r="E2079" s="553"/>
      <c r="F2079" s="525"/>
      <c r="G2079" s="560"/>
    </row>
    <row r="2080" spans="1:7">
      <c r="A2080" s="554"/>
      <c r="B2080" s="550"/>
      <c r="C2080" s="551"/>
      <c r="D2080" s="552"/>
      <c r="E2080" s="553"/>
      <c r="F2080" s="525"/>
      <c r="G2080" s="560"/>
    </row>
    <row r="2081" spans="1:7">
      <c r="A2081" s="554"/>
      <c r="B2081" s="550"/>
      <c r="C2081" s="551"/>
      <c r="D2081" s="552"/>
      <c r="E2081" s="553"/>
      <c r="F2081" s="525"/>
      <c r="G2081" s="560"/>
    </row>
    <row r="2082" spans="1:7">
      <c r="A2082" s="554"/>
      <c r="B2082" s="550"/>
      <c r="C2082" s="551"/>
      <c r="D2082" s="552"/>
      <c r="E2082" s="553"/>
      <c r="F2082" s="525"/>
      <c r="G2082" s="560"/>
    </row>
    <row r="2083" spans="1:7">
      <c r="A2083" s="554"/>
      <c r="B2083" s="550"/>
      <c r="C2083" s="551"/>
      <c r="D2083" s="552"/>
      <c r="E2083" s="553"/>
      <c r="F2083" s="525"/>
      <c r="G2083" s="560"/>
    </row>
    <row r="2084" spans="1:7">
      <c r="A2084" s="554"/>
      <c r="B2084" s="550"/>
      <c r="C2084" s="551"/>
      <c r="D2084" s="552"/>
      <c r="E2084" s="553"/>
      <c r="F2084" s="525"/>
      <c r="G2084" s="560"/>
    </row>
    <row r="2085" spans="1:7">
      <c r="A2085" s="554"/>
      <c r="B2085" s="550"/>
      <c r="C2085" s="551"/>
      <c r="D2085" s="552"/>
      <c r="E2085" s="553"/>
      <c r="F2085" s="525"/>
      <c r="G2085" s="560"/>
    </row>
    <row r="2086" spans="1:7">
      <c r="A2086" s="554"/>
      <c r="B2086" s="550"/>
      <c r="C2086" s="551"/>
      <c r="D2086" s="552"/>
      <c r="E2086" s="553"/>
      <c r="F2086" s="525"/>
      <c r="G2086" s="560"/>
    </row>
    <row r="2087" spans="1:7">
      <c r="A2087" s="554"/>
      <c r="B2087" s="550"/>
      <c r="C2087" s="551"/>
      <c r="D2087" s="552"/>
      <c r="E2087" s="553"/>
      <c r="F2087" s="525"/>
      <c r="G2087" s="560"/>
    </row>
    <row r="2088" spans="1:7">
      <c r="A2088" s="554"/>
      <c r="B2088" s="550"/>
      <c r="C2088" s="551"/>
      <c r="D2088" s="552"/>
      <c r="E2088" s="553"/>
      <c r="F2088" s="525"/>
      <c r="G2088" s="560"/>
    </row>
    <row r="2089" spans="1:7">
      <c r="A2089" s="554"/>
      <c r="B2089" s="550"/>
      <c r="C2089" s="551"/>
      <c r="D2089" s="552"/>
      <c r="E2089" s="553"/>
      <c r="F2089" s="525"/>
      <c r="G2089" s="560"/>
    </row>
    <row r="2090" spans="1:7">
      <c r="A2090" s="554"/>
      <c r="B2090" s="550"/>
      <c r="C2090" s="551"/>
      <c r="D2090" s="552"/>
      <c r="E2090" s="553"/>
      <c r="F2090" s="525"/>
      <c r="G2090" s="560"/>
    </row>
    <row r="2091" spans="1:7">
      <c r="A2091" s="554"/>
      <c r="B2091" s="550"/>
      <c r="C2091" s="551"/>
      <c r="D2091" s="552"/>
      <c r="E2091" s="553"/>
      <c r="F2091" s="525"/>
      <c r="G2091" s="560"/>
    </row>
    <row r="2092" spans="1:7">
      <c r="A2092" s="554"/>
      <c r="B2092" s="550"/>
      <c r="C2092" s="551"/>
      <c r="D2092" s="552"/>
      <c r="E2092" s="553"/>
      <c r="F2092" s="525"/>
      <c r="G2092" s="560"/>
    </row>
    <row r="2093" spans="1:7">
      <c r="A2093" s="554"/>
      <c r="B2093" s="550"/>
      <c r="C2093" s="551"/>
      <c r="D2093" s="552"/>
      <c r="E2093" s="553"/>
      <c r="F2093" s="525"/>
      <c r="G2093" s="560"/>
    </row>
    <row r="2094" spans="1:7">
      <c r="A2094" s="554"/>
      <c r="B2094" s="550"/>
      <c r="C2094" s="551"/>
      <c r="D2094" s="552"/>
      <c r="E2094" s="553"/>
      <c r="F2094" s="525"/>
      <c r="G2094" s="560"/>
    </row>
    <row r="2095" spans="1:7">
      <c r="A2095" s="554"/>
      <c r="B2095" s="550"/>
      <c r="C2095" s="551"/>
      <c r="D2095" s="552"/>
      <c r="E2095" s="553"/>
      <c r="F2095" s="525"/>
      <c r="G2095" s="560"/>
    </row>
    <row r="2096" spans="1:7">
      <c r="A2096" s="554"/>
      <c r="B2096" s="550"/>
      <c r="C2096" s="551"/>
      <c r="D2096" s="552"/>
      <c r="E2096" s="553"/>
      <c r="F2096" s="525"/>
      <c r="G2096" s="560"/>
    </row>
    <row r="2097" spans="1:7">
      <c r="A2097" s="554"/>
      <c r="B2097" s="550"/>
      <c r="C2097" s="551"/>
      <c r="D2097" s="552"/>
      <c r="E2097" s="553"/>
      <c r="F2097" s="525"/>
      <c r="G2097" s="560"/>
    </row>
    <row r="2098" spans="1:7">
      <c r="A2098" s="554"/>
      <c r="B2098" s="550"/>
      <c r="C2098" s="551"/>
      <c r="D2098" s="552"/>
      <c r="E2098" s="553"/>
      <c r="F2098" s="525"/>
      <c r="G2098" s="560"/>
    </row>
    <row r="2099" spans="1:7">
      <c r="A2099" s="554"/>
      <c r="B2099" s="550"/>
      <c r="C2099" s="551"/>
      <c r="D2099" s="552"/>
      <c r="E2099" s="553"/>
      <c r="F2099" s="525"/>
      <c r="G2099" s="560"/>
    </row>
    <row r="2100" spans="1:7">
      <c r="A2100" s="554"/>
      <c r="B2100" s="550"/>
      <c r="C2100" s="551"/>
      <c r="D2100" s="552"/>
      <c r="E2100" s="553"/>
      <c r="F2100" s="525"/>
      <c r="G2100" s="560"/>
    </row>
    <row r="2101" spans="1:7">
      <c r="A2101" s="554"/>
      <c r="B2101" s="550"/>
      <c r="C2101" s="551"/>
      <c r="D2101" s="552"/>
      <c r="E2101" s="553"/>
      <c r="F2101" s="525"/>
      <c r="G2101" s="560"/>
    </row>
    <row r="2102" spans="1:7">
      <c r="A2102" s="554"/>
      <c r="B2102" s="550"/>
      <c r="C2102" s="551"/>
      <c r="D2102" s="552"/>
      <c r="E2102" s="553"/>
      <c r="F2102" s="525"/>
      <c r="G2102" s="560"/>
    </row>
    <row r="2103" spans="1:7">
      <c r="A2103" s="554"/>
      <c r="B2103" s="550"/>
      <c r="C2103" s="551"/>
      <c r="D2103" s="552"/>
      <c r="E2103" s="553"/>
      <c r="F2103" s="525"/>
      <c r="G2103" s="560"/>
    </row>
    <row r="2104" spans="1:7">
      <c r="A2104" s="554"/>
      <c r="B2104" s="550"/>
      <c r="C2104" s="551"/>
      <c r="D2104" s="552"/>
      <c r="E2104" s="553"/>
      <c r="F2104" s="525"/>
      <c r="G2104" s="560"/>
    </row>
    <row r="2105" spans="1:7">
      <c r="A2105" s="554"/>
      <c r="B2105" s="550"/>
      <c r="C2105" s="551"/>
      <c r="D2105" s="552"/>
      <c r="E2105" s="553"/>
      <c r="F2105" s="525"/>
      <c r="G2105" s="560"/>
    </row>
    <row r="2106" spans="1:7">
      <c r="A2106" s="554"/>
      <c r="B2106" s="550"/>
      <c r="C2106" s="551"/>
      <c r="D2106" s="552"/>
      <c r="E2106" s="553"/>
      <c r="F2106" s="525"/>
      <c r="G2106" s="560"/>
    </row>
    <row r="2107" spans="1:7">
      <c r="A2107" s="554"/>
      <c r="B2107" s="550"/>
      <c r="C2107" s="551"/>
      <c r="D2107" s="552"/>
      <c r="E2107" s="553"/>
      <c r="F2107" s="525"/>
      <c r="G2107" s="560"/>
    </row>
    <row r="2108" spans="1:7">
      <c r="A2108" s="554"/>
      <c r="B2108" s="550"/>
      <c r="C2108" s="551"/>
      <c r="D2108" s="552"/>
      <c r="E2108" s="553"/>
      <c r="F2108" s="525"/>
      <c r="G2108" s="560"/>
    </row>
    <row r="2109" spans="1:7">
      <c r="A2109" s="554"/>
      <c r="B2109" s="550"/>
      <c r="C2109" s="551"/>
      <c r="D2109" s="552"/>
      <c r="E2109" s="553"/>
      <c r="F2109" s="525"/>
      <c r="G2109" s="560"/>
    </row>
    <row r="2110" spans="1:7">
      <c r="A2110" s="554"/>
      <c r="B2110" s="550"/>
      <c r="C2110" s="551"/>
      <c r="D2110" s="552"/>
      <c r="E2110" s="553"/>
      <c r="F2110" s="525"/>
      <c r="G2110" s="560"/>
    </row>
    <row r="2111" spans="1:7">
      <c r="A2111" s="554"/>
      <c r="B2111" s="550"/>
      <c r="C2111" s="551"/>
      <c r="D2111" s="552"/>
      <c r="E2111" s="553"/>
      <c r="F2111" s="525"/>
      <c r="G2111" s="560"/>
    </row>
    <row r="2112" spans="1:7">
      <c r="A2112" s="554"/>
      <c r="B2112" s="550"/>
      <c r="C2112" s="551"/>
      <c r="D2112" s="552"/>
      <c r="E2112" s="553"/>
      <c r="F2112" s="525"/>
      <c r="G2112" s="560"/>
    </row>
    <row r="2113" spans="1:7">
      <c r="A2113" s="554"/>
      <c r="B2113" s="550"/>
      <c r="C2113" s="551"/>
      <c r="D2113" s="552"/>
      <c r="E2113" s="553"/>
      <c r="F2113" s="525"/>
      <c r="G2113" s="560"/>
    </row>
    <row r="2114" spans="1:7">
      <c r="A2114" s="554"/>
      <c r="B2114" s="550"/>
      <c r="C2114" s="551"/>
      <c r="D2114" s="552"/>
      <c r="E2114" s="553"/>
      <c r="F2114" s="525"/>
      <c r="G2114" s="560"/>
    </row>
    <row r="2115" spans="1:7">
      <c r="A2115" s="554"/>
      <c r="B2115" s="550"/>
      <c r="C2115" s="551"/>
      <c r="D2115" s="552"/>
      <c r="E2115" s="553"/>
      <c r="F2115" s="525"/>
      <c r="G2115" s="560"/>
    </row>
    <row r="2116" spans="1:7">
      <c r="A2116" s="554"/>
      <c r="B2116" s="550"/>
      <c r="C2116" s="551"/>
      <c r="D2116" s="552"/>
      <c r="E2116" s="553"/>
      <c r="F2116" s="525"/>
      <c r="G2116" s="560"/>
    </row>
    <row r="2117" spans="1:7">
      <c r="A2117" s="554"/>
      <c r="B2117" s="550"/>
      <c r="C2117" s="551"/>
      <c r="D2117" s="552"/>
      <c r="E2117" s="553"/>
      <c r="F2117" s="525"/>
      <c r="G2117" s="560"/>
    </row>
    <row r="2118" spans="1:7">
      <c r="A2118" s="554"/>
      <c r="B2118" s="550"/>
      <c r="C2118" s="551"/>
      <c r="D2118" s="552"/>
      <c r="E2118" s="553"/>
      <c r="F2118" s="525"/>
      <c r="G2118" s="560"/>
    </row>
    <row r="2119" spans="1:7">
      <c r="A2119" s="554"/>
      <c r="B2119" s="550"/>
      <c r="C2119" s="551"/>
      <c r="D2119" s="552"/>
      <c r="E2119" s="553"/>
      <c r="F2119" s="525"/>
      <c r="G2119" s="560"/>
    </row>
    <row r="2120" spans="1:7">
      <c r="A2120" s="554"/>
      <c r="B2120" s="550"/>
      <c r="C2120" s="551"/>
      <c r="D2120" s="552"/>
      <c r="E2120" s="553"/>
      <c r="F2120" s="525"/>
      <c r="G2120" s="560"/>
    </row>
    <row r="2121" spans="1:7">
      <c r="A2121" s="554"/>
      <c r="B2121" s="550"/>
      <c r="C2121" s="551"/>
      <c r="D2121" s="552"/>
      <c r="E2121" s="553"/>
      <c r="F2121" s="525"/>
      <c r="G2121" s="560"/>
    </row>
    <row r="2122" spans="1:7">
      <c r="A2122" s="554"/>
      <c r="B2122" s="550"/>
      <c r="C2122" s="551"/>
      <c r="D2122" s="552"/>
      <c r="E2122" s="553"/>
      <c r="F2122" s="525"/>
      <c r="G2122" s="560"/>
    </row>
    <row r="2123" spans="1:7">
      <c r="A2123" s="554"/>
      <c r="B2123" s="550"/>
      <c r="C2123" s="551"/>
      <c r="D2123" s="552"/>
      <c r="E2123" s="553"/>
      <c r="F2123" s="525"/>
      <c r="G2123" s="560"/>
    </row>
    <row r="2124" spans="1:7">
      <c r="A2124" s="554"/>
      <c r="B2124" s="550"/>
      <c r="C2124" s="551"/>
      <c r="D2124" s="552"/>
      <c r="E2124" s="553"/>
      <c r="F2124" s="525"/>
      <c r="G2124" s="560"/>
    </row>
    <row r="2125" spans="1:7">
      <c r="A2125" s="554"/>
      <c r="B2125" s="550"/>
      <c r="C2125" s="551"/>
      <c r="D2125" s="552"/>
      <c r="E2125" s="553"/>
      <c r="F2125" s="525"/>
      <c r="G2125" s="560"/>
    </row>
    <row r="2126" spans="1:7">
      <c r="A2126" s="554"/>
      <c r="B2126" s="550"/>
      <c r="C2126" s="551"/>
      <c r="D2126" s="552"/>
      <c r="E2126" s="553"/>
      <c r="F2126" s="525"/>
      <c r="G2126" s="560"/>
    </row>
    <row r="2127" spans="1:7">
      <c r="A2127" s="554"/>
      <c r="B2127" s="550"/>
      <c r="C2127" s="551"/>
      <c r="D2127" s="552"/>
      <c r="E2127" s="553"/>
      <c r="F2127" s="525"/>
      <c r="G2127" s="560"/>
    </row>
    <row r="2128" spans="1:7">
      <c r="A2128" s="554"/>
      <c r="B2128" s="550"/>
      <c r="C2128" s="551"/>
      <c r="D2128" s="552"/>
      <c r="E2128" s="553"/>
      <c r="F2128" s="525"/>
      <c r="G2128" s="560"/>
    </row>
    <row r="2129" spans="1:7">
      <c r="A2129" s="554"/>
      <c r="B2129" s="550"/>
      <c r="C2129" s="551"/>
      <c r="D2129" s="552"/>
      <c r="E2129" s="553"/>
      <c r="F2129" s="525"/>
      <c r="G2129" s="560"/>
    </row>
    <row r="2130" spans="1:7">
      <c r="A2130" s="554"/>
      <c r="B2130" s="550"/>
      <c r="C2130" s="551"/>
      <c r="D2130" s="552"/>
      <c r="E2130" s="553"/>
      <c r="F2130" s="525"/>
      <c r="G2130" s="560"/>
    </row>
    <row r="2131" spans="1:7">
      <c r="A2131" s="554"/>
      <c r="B2131" s="550"/>
      <c r="C2131" s="551"/>
      <c r="D2131" s="552"/>
      <c r="E2131" s="553"/>
      <c r="F2131" s="525"/>
      <c r="G2131" s="560"/>
    </row>
    <row r="2132" spans="1:7">
      <c r="A2132" s="554"/>
      <c r="B2132" s="550"/>
      <c r="C2132" s="551"/>
      <c r="D2132" s="552"/>
      <c r="E2132" s="553"/>
      <c r="F2132" s="525"/>
      <c r="G2132" s="560"/>
    </row>
    <row r="2133" spans="1:7">
      <c r="A2133" s="554"/>
      <c r="B2133" s="550"/>
      <c r="C2133" s="551"/>
      <c r="D2133" s="552"/>
      <c r="E2133" s="553"/>
      <c r="F2133" s="525"/>
      <c r="G2133" s="560"/>
    </row>
    <row r="2134" spans="1:7">
      <c r="A2134" s="554"/>
      <c r="B2134" s="550"/>
      <c r="C2134" s="551"/>
      <c r="D2134" s="552"/>
      <c r="E2134" s="553"/>
      <c r="F2134" s="525"/>
      <c r="G2134" s="560"/>
    </row>
    <row r="2135" spans="1:7">
      <c r="A2135" s="554"/>
      <c r="B2135" s="550"/>
      <c r="C2135" s="551"/>
      <c r="D2135" s="552"/>
      <c r="E2135" s="553"/>
      <c r="F2135" s="525"/>
      <c r="G2135" s="560"/>
    </row>
    <row r="2136" spans="1:7">
      <c r="A2136" s="554"/>
      <c r="B2136" s="550"/>
      <c r="C2136" s="551"/>
      <c r="D2136" s="552"/>
      <c r="E2136" s="553"/>
      <c r="F2136" s="525"/>
      <c r="G2136" s="560"/>
    </row>
    <row r="2137" spans="1:7">
      <c r="A2137" s="554"/>
      <c r="B2137" s="550"/>
      <c r="C2137" s="551"/>
      <c r="D2137" s="552"/>
      <c r="E2137" s="553"/>
      <c r="F2137" s="525"/>
      <c r="G2137" s="560"/>
    </row>
    <row r="2138" spans="1:7">
      <c r="A2138" s="554"/>
      <c r="B2138" s="550"/>
      <c r="C2138" s="551"/>
      <c r="D2138" s="552"/>
      <c r="E2138" s="553"/>
      <c r="F2138" s="525"/>
      <c r="G2138" s="560"/>
    </row>
    <row r="2139" spans="1:7">
      <c r="A2139" s="554"/>
      <c r="B2139" s="550"/>
      <c r="C2139" s="551"/>
      <c r="D2139" s="552"/>
      <c r="E2139" s="553"/>
      <c r="F2139" s="525"/>
      <c r="G2139" s="560"/>
    </row>
    <row r="2140" spans="1:7">
      <c r="A2140" s="554"/>
      <c r="B2140" s="550"/>
      <c r="C2140" s="551"/>
      <c r="D2140" s="552"/>
      <c r="E2140" s="553"/>
      <c r="F2140" s="525"/>
      <c r="G2140" s="560"/>
    </row>
    <row r="2141" spans="1:7">
      <c r="A2141" s="554"/>
      <c r="B2141" s="550"/>
      <c r="C2141" s="551"/>
      <c r="D2141" s="552"/>
      <c r="E2141" s="553"/>
      <c r="F2141" s="525"/>
      <c r="G2141" s="560"/>
    </row>
    <row r="2142" spans="1:7">
      <c r="A2142" s="554"/>
      <c r="B2142" s="550"/>
      <c r="C2142" s="551"/>
      <c r="D2142" s="552"/>
      <c r="E2142" s="553"/>
      <c r="F2142" s="525"/>
      <c r="G2142" s="560"/>
    </row>
    <row r="2143" spans="1:7">
      <c r="A2143" s="554"/>
      <c r="B2143" s="550"/>
      <c r="C2143" s="551"/>
      <c r="D2143" s="552"/>
      <c r="E2143" s="553"/>
      <c r="F2143" s="525"/>
      <c r="G2143" s="560"/>
    </row>
    <row r="2144" spans="1:7">
      <c r="A2144" s="554"/>
      <c r="B2144" s="550"/>
      <c r="C2144" s="551"/>
      <c r="D2144" s="552"/>
      <c r="E2144" s="553"/>
      <c r="F2144" s="525"/>
      <c r="G2144" s="560"/>
    </row>
    <row r="2145" spans="1:7">
      <c r="A2145" s="554"/>
      <c r="B2145" s="550"/>
      <c r="C2145" s="551"/>
      <c r="D2145" s="552"/>
      <c r="E2145" s="553"/>
      <c r="F2145" s="525"/>
      <c r="G2145" s="560"/>
    </row>
    <row r="2146" spans="1:7">
      <c r="A2146" s="554"/>
      <c r="B2146" s="550"/>
      <c r="C2146" s="551"/>
      <c r="D2146" s="552"/>
      <c r="E2146" s="553"/>
      <c r="F2146" s="525"/>
      <c r="G2146" s="560"/>
    </row>
    <row r="2147" spans="1:7">
      <c r="A2147" s="554"/>
      <c r="B2147" s="550"/>
      <c r="C2147" s="551"/>
      <c r="D2147" s="552"/>
      <c r="E2147" s="553"/>
      <c r="F2147" s="525"/>
      <c r="G2147" s="560"/>
    </row>
    <row r="2148" spans="1:7">
      <c r="A2148" s="554"/>
      <c r="B2148" s="550"/>
      <c r="C2148" s="551"/>
      <c r="D2148" s="552"/>
      <c r="E2148" s="553"/>
      <c r="F2148" s="525"/>
      <c r="G2148" s="560"/>
    </row>
    <row r="2149" spans="1:7">
      <c r="A2149" s="554"/>
      <c r="B2149" s="550"/>
      <c r="C2149" s="551"/>
      <c r="D2149" s="552"/>
      <c r="E2149" s="553"/>
      <c r="F2149" s="525"/>
      <c r="G2149" s="560"/>
    </row>
    <row r="2150" spans="1:7">
      <c r="A2150" s="554"/>
      <c r="B2150" s="550"/>
      <c r="C2150" s="551"/>
      <c r="D2150" s="552"/>
      <c r="E2150" s="553"/>
      <c r="F2150" s="525"/>
      <c r="G2150" s="560"/>
    </row>
    <row r="2151" spans="1:7">
      <c r="A2151" s="554"/>
      <c r="B2151" s="550"/>
      <c r="C2151" s="551"/>
      <c r="D2151" s="552"/>
      <c r="E2151" s="553"/>
      <c r="F2151" s="525"/>
      <c r="G2151" s="560"/>
    </row>
    <row r="2152" spans="1:7">
      <c r="A2152" s="554"/>
      <c r="B2152" s="550"/>
      <c r="C2152" s="551"/>
      <c r="D2152" s="552"/>
      <c r="E2152" s="553"/>
      <c r="F2152" s="525"/>
      <c r="G2152" s="560"/>
    </row>
    <row r="2153" spans="1:7">
      <c r="A2153" s="554"/>
      <c r="B2153" s="550"/>
      <c r="C2153" s="551"/>
      <c r="D2153" s="552"/>
      <c r="E2153" s="553"/>
      <c r="F2153" s="525"/>
      <c r="G2153" s="560"/>
    </row>
    <row r="2154" spans="1:7">
      <c r="A2154" s="554"/>
      <c r="B2154" s="550"/>
      <c r="C2154" s="551"/>
      <c r="D2154" s="552"/>
      <c r="E2154" s="553"/>
      <c r="F2154" s="525"/>
      <c r="G2154" s="560"/>
    </row>
    <row r="2155" spans="1:7">
      <c r="A2155" s="554"/>
      <c r="B2155" s="550"/>
      <c r="C2155" s="551"/>
      <c r="D2155" s="552"/>
      <c r="E2155" s="553"/>
      <c r="F2155" s="525"/>
      <c r="G2155" s="560"/>
    </row>
    <row r="2156" spans="1:7">
      <c r="A2156" s="554"/>
      <c r="B2156" s="550"/>
      <c r="C2156" s="551"/>
      <c r="D2156" s="552"/>
      <c r="E2156" s="553"/>
      <c r="F2156" s="525"/>
      <c r="G2156" s="560"/>
    </row>
    <row r="2157" spans="1:7">
      <c r="A2157" s="554"/>
      <c r="B2157" s="550"/>
      <c r="C2157" s="551"/>
      <c r="D2157" s="552"/>
      <c r="E2157" s="553"/>
      <c r="F2157" s="525"/>
      <c r="G2157" s="560"/>
    </row>
    <row r="2158" spans="1:7">
      <c r="A2158" s="554"/>
      <c r="B2158" s="550"/>
      <c r="C2158" s="551"/>
      <c r="D2158" s="552"/>
      <c r="E2158" s="553"/>
      <c r="F2158" s="525"/>
      <c r="G2158" s="560"/>
    </row>
    <row r="2159" spans="1:7">
      <c r="A2159" s="554"/>
      <c r="B2159" s="550"/>
      <c r="C2159" s="551"/>
      <c r="D2159" s="552"/>
      <c r="E2159" s="553"/>
      <c r="F2159" s="525"/>
      <c r="G2159" s="560"/>
    </row>
    <row r="2160" spans="1:7">
      <c r="A2160" s="554"/>
      <c r="B2160" s="550"/>
      <c r="C2160" s="551"/>
      <c r="D2160" s="552"/>
      <c r="E2160" s="553"/>
      <c r="F2160" s="525"/>
      <c r="G2160" s="560"/>
    </row>
    <row r="2161" spans="1:7">
      <c r="A2161" s="554"/>
      <c r="B2161" s="550"/>
      <c r="C2161" s="551"/>
      <c r="D2161" s="552"/>
      <c r="E2161" s="553"/>
      <c r="F2161" s="525"/>
      <c r="G2161" s="560"/>
    </row>
    <row r="2162" spans="1:7">
      <c r="A2162" s="554"/>
      <c r="B2162" s="550"/>
      <c r="C2162" s="551"/>
      <c r="D2162" s="552"/>
      <c r="E2162" s="553"/>
      <c r="F2162" s="525"/>
      <c r="G2162" s="560"/>
    </row>
    <row r="2163" spans="1:7">
      <c r="A2163" s="554"/>
      <c r="B2163" s="550"/>
      <c r="C2163" s="551"/>
      <c r="D2163" s="552"/>
      <c r="E2163" s="553"/>
      <c r="F2163" s="525"/>
      <c r="G2163" s="560"/>
    </row>
    <row r="2164" spans="1:7">
      <c r="A2164" s="554"/>
      <c r="B2164" s="550"/>
      <c r="C2164" s="551"/>
      <c r="D2164" s="552"/>
      <c r="E2164" s="553"/>
      <c r="F2164" s="525"/>
      <c r="G2164" s="560"/>
    </row>
    <row r="2165" spans="1:7">
      <c r="A2165" s="554"/>
      <c r="B2165" s="550"/>
      <c r="C2165" s="551"/>
      <c r="D2165" s="552"/>
      <c r="E2165" s="553"/>
      <c r="F2165" s="525"/>
      <c r="G2165" s="560"/>
    </row>
    <row r="2166" spans="1:7">
      <c r="A2166" s="554"/>
      <c r="B2166" s="550"/>
      <c r="C2166" s="551"/>
      <c r="D2166" s="552"/>
      <c r="E2166" s="553"/>
      <c r="F2166" s="525"/>
      <c r="G2166" s="560"/>
    </row>
    <row r="2167" spans="1:7">
      <c r="A2167" s="554"/>
      <c r="B2167" s="550"/>
      <c r="C2167" s="551"/>
      <c r="D2167" s="552"/>
      <c r="E2167" s="553"/>
      <c r="F2167" s="525"/>
      <c r="G2167" s="560"/>
    </row>
    <row r="2168" spans="1:7">
      <c r="A2168" s="554"/>
      <c r="B2168" s="550"/>
      <c r="C2168" s="551"/>
      <c r="D2168" s="552"/>
      <c r="E2168" s="553"/>
      <c r="F2168" s="525"/>
      <c r="G2168" s="560"/>
    </row>
    <row r="2169" spans="1:7">
      <c r="A2169" s="554"/>
      <c r="B2169" s="550"/>
      <c r="C2169" s="551"/>
      <c r="D2169" s="552"/>
      <c r="E2169" s="553"/>
      <c r="F2169" s="525"/>
      <c r="G2169" s="560"/>
    </row>
    <row r="2170" spans="1:7">
      <c r="A2170" s="554"/>
      <c r="B2170" s="550"/>
      <c r="C2170" s="551"/>
      <c r="D2170" s="552"/>
      <c r="E2170" s="553"/>
      <c r="F2170" s="525"/>
      <c r="G2170" s="560"/>
    </row>
    <row r="2171" spans="1:7">
      <c r="A2171" s="554"/>
      <c r="B2171" s="550"/>
      <c r="C2171" s="551"/>
      <c r="D2171" s="552"/>
      <c r="E2171" s="553"/>
      <c r="F2171" s="525"/>
      <c r="G2171" s="560"/>
    </row>
    <row r="2172" spans="1:7">
      <c r="A2172" s="554"/>
      <c r="B2172" s="550"/>
      <c r="C2172" s="551"/>
      <c r="D2172" s="552"/>
      <c r="E2172" s="553"/>
      <c r="F2172" s="525"/>
      <c r="G2172" s="560"/>
    </row>
    <row r="2173" spans="1:7">
      <c r="A2173" s="554"/>
      <c r="B2173" s="550"/>
      <c r="C2173" s="551"/>
      <c r="D2173" s="552"/>
      <c r="E2173" s="553"/>
      <c r="F2173" s="525"/>
      <c r="G2173" s="560"/>
    </row>
    <row r="2174" spans="1:7">
      <c r="A2174" s="554"/>
      <c r="B2174" s="550"/>
      <c r="C2174" s="551"/>
      <c r="D2174" s="552"/>
      <c r="E2174" s="553"/>
      <c r="F2174" s="525"/>
      <c r="G2174" s="560"/>
    </row>
    <row r="2175" spans="1:7">
      <c r="A2175" s="554"/>
      <c r="B2175" s="550"/>
      <c r="C2175" s="551"/>
      <c r="D2175" s="552"/>
      <c r="E2175" s="553"/>
      <c r="F2175" s="525"/>
      <c r="G2175" s="560"/>
    </row>
    <row r="2176" spans="1:7">
      <c r="A2176" s="554"/>
      <c r="B2176" s="550"/>
      <c r="C2176" s="551"/>
      <c r="D2176" s="552"/>
      <c r="E2176" s="553"/>
      <c r="F2176" s="525"/>
      <c r="G2176" s="560"/>
    </row>
    <row r="2177" spans="1:7">
      <c r="A2177" s="554"/>
      <c r="B2177" s="550"/>
      <c r="C2177" s="551"/>
      <c r="D2177" s="552"/>
      <c r="E2177" s="553"/>
      <c r="F2177" s="525"/>
      <c r="G2177" s="560"/>
    </row>
    <row r="2178" spans="1:7">
      <c r="A2178" s="554"/>
      <c r="B2178" s="550"/>
      <c r="C2178" s="551"/>
      <c r="D2178" s="552"/>
      <c r="E2178" s="553"/>
      <c r="F2178" s="525"/>
      <c r="G2178" s="560"/>
    </row>
    <row r="2179" spans="1:7">
      <c r="A2179" s="554"/>
      <c r="B2179" s="550"/>
      <c r="C2179" s="551"/>
      <c r="D2179" s="552"/>
      <c r="E2179" s="553"/>
      <c r="F2179" s="525"/>
      <c r="G2179" s="560"/>
    </row>
    <row r="2180" spans="1:7">
      <c r="A2180" s="554"/>
      <c r="B2180" s="550"/>
      <c r="C2180" s="551"/>
      <c r="D2180" s="552"/>
      <c r="E2180" s="553"/>
      <c r="F2180" s="525"/>
      <c r="G2180" s="560"/>
    </row>
    <row r="2181" spans="1:7">
      <c r="A2181" s="554"/>
      <c r="B2181" s="550"/>
      <c r="C2181" s="551"/>
      <c r="D2181" s="552"/>
      <c r="E2181" s="553"/>
      <c r="F2181" s="525"/>
      <c r="G2181" s="560"/>
    </row>
    <row r="2182" spans="1:7">
      <c r="A2182" s="554"/>
      <c r="B2182" s="550"/>
      <c r="C2182" s="551"/>
      <c r="D2182" s="552"/>
      <c r="E2182" s="553"/>
      <c r="F2182" s="525"/>
      <c r="G2182" s="560"/>
    </row>
    <row r="2183" spans="1:7">
      <c r="A2183" s="554"/>
      <c r="B2183" s="550"/>
      <c r="C2183" s="551"/>
      <c r="D2183" s="552"/>
      <c r="E2183" s="553"/>
      <c r="F2183" s="525"/>
      <c r="G2183" s="560"/>
    </row>
    <row r="2184" spans="1:7">
      <c r="A2184" s="554"/>
      <c r="B2184" s="550"/>
      <c r="C2184" s="551"/>
      <c r="D2184" s="552"/>
      <c r="E2184" s="553"/>
      <c r="F2184" s="525"/>
      <c r="G2184" s="560"/>
    </row>
    <row r="2185" spans="1:7">
      <c r="A2185" s="554"/>
      <c r="B2185" s="550"/>
      <c r="C2185" s="551"/>
      <c r="D2185" s="552"/>
      <c r="E2185" s="553"/>
      <c r="F2185" s="525"/>
      <c r="G2185" s="560"/>
    </row>
    <row r="2186" spans="1:7">
      <c r="A2186" s="554"/>
      <c r="B2186" s="550"/>
      <c r="C2186" s="551"/>
      <c r="D2186" s="552"/>
      <c r="E2186" s="553"/>
      <c r="F2186" s="525"/>
      <c r="G2186" s="560"/>
    </row>
    <row r="2187" spans="1:7">
      <c r="A2187" s="554"/>
      <c r="B2187" s="550"/>
      <c r="C2187" s="551"/>
      <c r="D2187" s="552"/>
      <c r="E2187" s="553"/>
      <c r="F2187" s="525"/>
      <c r="G2187" s="560"/>
    </row>
    <row r="2188" spans="1:7">
      <c r="A2188" s="554"/>
      <c r="B2188" s="550"/>
      <c r="C2188" s="551"/>
      <c r="D2188" s="552"/>
      <c r="E2188" s="553"/>
      <c r="F2188" s="525"/>
      <c r="G2188" s="560"/>
    </row>
    <row r="2189" spans="1:7">
      <c r="A2189" s="554"/>
      <c r="B2189" s="550"/>
      <c r="C2189" s="551"/>
      <c r="D2189" s="552"/>
      <c r="E2189" s="553"/>
      <c r="F2189" s="525"/>
      <c r="G2189" s="560"/>
    </row>
    <row r="2190" spans="1:7">
      <c r="A2190" s="554"/>
      <c r="B2190" s="550"/>
      <c r="C2190" s="551"/>
      <c r="D2190" s="552"/>
      <c r="E2190" s="553"/>
      <c r="F2190" s="525"/>
      <c r="G2190" s="560"/>
    </row>
    <row r="2191" spans="1:7">
      <c r="A2191" s="554"/>
      <c r="B2191" s="550"/>
      <c r="C2191" s="551"/>
      <c r="D2191" s="552"/>
      <c r="E2191" s="553"/>
      <c r="F2191" s="525"/>
      <c r="G2191" s="560"/>
    </row>
    <row r="2192" spans="1:7">
      <c r="A2192" s="554"/>
      <c r="B2192" s="550"/>
      <c r="C2192" s="551"/>
      <c r="D2192" s="552"/>
      <c r="E2192" s="553"/>
      <c r="F2192" s="525"/>
      <c r="G2192" s="560"/>
    </row>
    <row r="2193" spans="1:7">
      <c r="A2193" s="554"/>
      <c r="B2193" s="550"/>
      <c r="C2193" s="551"/>
      <c r="D2193" s="552"/>
      <c r="E2193" s="553"/>
      <c r="F2193" s="525"/>
      <c r="G2193" s="560"/>
    </row>
    <row r="2194" spans="1:7">
      <c r="A2194" s="554"/>
      <c r="B2194" s="550"/>
      <c r="C2194" s="551"/>
      <c r="D2194" s="552"/>
      <c r="E2194" s="553"/>
      <c r="F2194" s="525"/>
      <c r="G2194" s="560"/>
    </row>
    <row r="2195" spans="1:7">
      <c r="A2195" s="554"/>
      <c r="B2195" s="550"/>
      <c r="C2195" s="551"/>
      <c r="D2195" s="552"/>
      <c r="E2195" s="553"/>
      <c r="F2195" s="525"/>
      <c r="G2195" s="560"/>
    </row>
    <row r="2196" spans="1:7">
      <c r="A2196" s="554"/>
      <c r="B2196" s="550"/>
      <c r="C2196" s="551"/>
      <c r="D2196" s="552"/>
      <c r="E2196" s="553"/>
      <c r="F2196" s="525"/>
      <c r="G2196" s="560"/>
    </row>
    <row r="2197" spans="1:7">
      <c r="A2197" s="554"/>
      <c r="B2197" s="550"/>
      <c r="C2197" s="551"/>
      <c r="D2197" s="552"/>
      <c r="E2197" s="553"/>
      <c r="F2197" s="525"/>
      <c r="G2197" s="560"/>
    </row>
    <row r="2198" spans="1:7">
      <c r="A2198" s="554"/>
      <c r="B2198" s="550"/>
      <c r="C2198" s="551"/>
      <c r="D2198" s="552"/>
      <c r="E2198" s="553"/>
      <c r="F2198" s="525"/>
      <c r="G2198" s="560"/>
    </row>
    <row r="2199" spans="1:7">
      <c r="A2199" s="554"/>
      <c r="B2199" s="550"/>
      <c r="C2199" s="551"/>
      <c r="D2199" s="552"/>
      <c r="E2199" s="553"/>
      <c r="F2199" s="525"/>
      <c r="G2199" s="560"/>
    </row>
    <row r="2200" spans="1:7">
      <c r="A2200" s="554"/>
      <c r="B2200" s="550"/>
      <c r="C2200" s="551"/>
      <c r="D2200" s="552"/>
      <c r="E2200" s="553"/>
      <c r="F2200" s="525"/>
      <c r="G2200" s="560"/>
    </row>
    <row r="2201" spans="1:7">
      <c r="A2201" s="554"/>
      <c r="B2201" s="550"/>
      <c r="C2201" s="551"/>
      <c r="D2201" s="552"/>
      <c r="E2201" s="553"/>
      <c r="F2201" s="525"/>
      <c r="G2201" s="560"/>
    </row>
    <row r="2202" spans="1:7">
      <c r="A2202" s="554"/>
      <c r="B2202" s="550"/>
      <c r="C2202" s="551"/>
      <c r="D2202" s="552"/>
      <c r="E2202" s="553"/>
      <c r="F2202" s="525"/>
      <c r="G2202" s="560"/>
    </row>
    <row r="2203" spans="1:7">
      <c r="A2203" s="554"/>
      <c r="B2203" s="550"/>
      <c r="C2203" s="551"/>
      <c r="D2203" s="552"/>
      <c r="E2203" s="553"/>
      <c r="F2203" s="525"/>
      <c r="G2203" s="560"/>
    </row>
    <row r="2204" spans="1:7">
      <c r="A2204" s="554"/>
      <c r="B2204" s="550"/>
      <c r="C2204" s="551"/>
      <c r="D2204" s="552"/>
      <c r="E2204" s="553"/>
      <c r="F2204" s="525"/>
      <c r="G2204" s="560"/>
    </row>
    <row r="2205" spans="1:7">
      <c r="A2205" s="554"/>
      <c r="B2205" s="550"/>
      <c r="C2205" s="551"/>
      <c r="D2205" s="552"/>
      <c r="E2205" s="553"/>
      <c r="F2205" s="525"/>
      <c r="G2205" s="560"/>
    </row>
    <row r="2206" spans="1:7">
      <c r="A2206" s="554"/>
      <c r="B2206" s="550"/>
      <c r="C2206" s="551"/>
      <c r="D2206" s="552"/>
      <c r="E2206" s="553"/>
      <c r="F2206" s="525"/>
      <c r="G2206" s="560"/>
    </row>
    <row r="2207" spans="1:7">
      <c r="A2207" s="554"/>
      <c r="B2207" s="550"/>
      <c r="C2207" s="551"/>
      <c r="D2207" s="552"/>
      <c r="E2207" s="553"/>
      <c r="F2207" s="525"/>
      <c r="G2207" s="560"/>
    </row>
    <row r="2208" spans="1:7">
      <c r="A2208" s="554"/>
      <c r="B2208" s="550"/>
      <c r="C2208" s="551"/>
      <c r="D2208" s="552"/>
      <c r="E2208" s="553"/>
      <c r="F2208" s="525"/>
      <c r="G2208" s="560"/>
    </row>
    <row r="2209" spans="1:7">
      <c r="A2209" s="554"/>
      <c r="B2209" s="550"/>
      <c r="C2209" s="551"/>
      <c r="D2209" s="552"/>
      <c r="E2209" s="553"/>
      <c r="F2209" s="525"/>
      <c r="G2209" s="560"/>
    </row>
    <row r="2210" spans="1:7">
      <c r="A2210" s="554"/>
      <c r="B2210" s="550"/>
      <c r="C2210" s="551"/>
      <c r="D2210" s="552"/>
      <c r="E2210" s="553"/>
      <c r="F2210" s="525"/>
      <c r="G2210" s="560"/>
    </row>
    <row r="2211" spans="1:7">
      <c r="A2211" s="554"/>
      <c r="B2211" s="550"/>
      <c r="C2211" s="551"/>
      <c r="D2211" s="552"/>
      <c r="E2211" s="553"/>
      <c r="F2211" s="525"/>
      <c r="G2211" s="560"/>
    </row>
    <row r="2212" spans="1:7">
      <c r="A2212" s="554"/>
      <c r="B2212" s="550"/>
      <c r="C2212" s="551"/>
      <c r="D2212" s="552"/>
      <c r="E2212" s="553"/>
      <c r="F2212" s="525"/>
      <c r="G2212" s="560"/>
    </row>
    <row r="2213" spans="1:7">
      <c r="A2213" s="554"/>
      <c r="B2213" s="550"/>
      <c r="C2213" s="551"/>
      <c r="D2213" s="552"/>
      <c r="E2213" s="553"/>
      <c r="F2213" s="525"/>
      <c r="G2213" s="560"/>
    </row>
    <row r="2214" spans="1:7">
      <c r="A2214" s="554"/>
      <c r="B2214" s="550"/>
      <c r="C2214" s="551"/>
      <c r="D2214" s="552"/>
      <c r="E2214" s="553"/>
      <c r="F2214" s="525"/>
      <c r="G2214" s="560"/>
    </row>
    <row r="2215" spans="1:7">
      <c r="A2215" s="554"/>
      <c r="B2215" s="550"/>
      <c r="C2215" s="551"/>
      <c r="D2215" s="552"/>
      <c r="E2215" s="553"/>
      <c r="F2215" s="525"/>
      <c r="G2215" s="560"/>
    </row>
    <row r="2216" spans="1:7">
      <c r="A2216" s="554"/>
      <c r="B2216" s="550"/>
      <c r="C2216" s="551"/>
      <c r="D2216" s="552"/>
      <c r="E2216" s="553"/>
      <c r="F2216" s="525"/>
      <c r="G2216" s="560"/>
    </row>
    <row r="2217" spans="1:7">
      <c r="A2217" s="554"/>
      <c r="B2217" s="550"/>
      <c r="C2217" s="551"/>
      <c r="D2217" s="552"/>
      <c r="E2217" s="553"/>
      <c r="F2217" s="525"/>
      <c r="G2217" s="560"/>
    </row>
    <row r="2218" spans="1:7">
      <c r="A2218" s="554"/>
      <c r="B2218" s="550"/>
      <c r="C2218" s="551"/>
      <c r="D2218" s="552"/>
      <c r="E2218" s="553"/>
      <c r="F2218" s="525"/>
      <c r="G2218" s="560"/>
    </row>
    <row r="2219" spans="1:7">
      <c r="A2219" s="554"/>
      <c r="B2219" s="550"/>
      <c r="C2219" s="551"/>
      <c r="D2219" s="552"/>
      <c r="E2219" s="553"/>
      <c r="F2219" s="525"/>
      <c r="G2219" s="560"/>
    </row>
    <row r="2220" spans="1:7">
      <c r="A2220" s="554"/>
      <c r="B2220" s="550"/>
      <c r="C2220" s="551"/>
      <c r="D2220" s="552"/>
      <c r="E2220" s="553"/>
      <c r="F2220" s="525"/>
      <c r="G2220" s="560"/>
    </row>
    <row r="2221" spans="1:7">
      <c r="A2221" s="554"/>
      <c r="B2221" s="550"/>
      <c r="C2221" s="551"/>
      <c r="D2221" s="552"/>
      <c r="E2221" s="553"/>
      <c r="F2221" s="525"/>
      <c r="G2221" s="560"/>
    </row>
    <row r="2222" spans="1:7">
      <c r="A2222" s="554"/>
      <c r="B2222" s="550"/>
      <c r="C2222" s="551"/>
      <c r="D2222" s="552"/>
      <c r="E2222" s="553"/>
      <c r="F2222" s="525"/>
      <c r="G2222" s="560"/>
    </row>
    <row r="2223" spans="1:7">
      <c r="A2223" s="554"/>
      <c r="B2223" s="550"/>
      <c r="C2223" s="551"/>
      <c r="D2223" s="552"/>
      <c r="E2223" s="553"/>
      <c r="F2223" s="525"/>
      <c r="G2223" s="560"/>
    </row>
    <row r="2224" spans="1:7">
      <c r="A2224" s="554"/>
      <c r="B2224" s="550"/>
      <c r="C2224" s="551"/>
      <c r="D2224" s="552"/>
      <c r="E2224" s="553"/>
      <c r="F2224" s="525"/>
      <c r="G2224" s="560"/>
    </row>
    <row r="2225" spans="1:7">
      <c r="A2225" s="554"/>
      <c r="B2225" s="550"/>
      <c r="C2225" s="551"/>
      <c r="D2225" s="552"/>
      <c r="E2225" s="553"/>
      <c r="F2225" s="525"/>
      <c r="G2225" s="560"/>
    </row>
    <row r="2226" spans="1:7">
      <c r="A2226" s="554"/>
      <c r="B2226" s="550"/>
      <c r="C2226" s="551"/>
      <c r="D2226" s="552"/>
      <c r="E2226" s="553"/>
      <c r="F2226" s="525"/>
      <c r="G2226" s="560"/>
    </row>
    <row r="2227" spans="1:7">
      <c r="A2227" s="554"/>
      <c r="B2227" s="550"/>
      <c r="C2227" s="551"/>
      <c r="D2227" s="552"/>
      <c r="E2227" s="553"/>
      <c r="F2227" s="525"/>
      <c r="G2227" s="560"/>
    </row>
    <row r="2228" spans="1:7">
      <c r="A2228" s="554"/>
      <c r="B2228" s="550"/>
      <c r="C2228" s="551"/>
      <c r="D2228" s="552"/>
      <c r="E2228" s="553"/>
      <c r="F2228" s="525"/>
      <c r="G2228" s="560"/>
    </row>
    <row r="2229" spans="1:7">
      <c r="A2229" s="554"/>
      <c r="B2229" s="550"/>
      <c r="C2229" s="551"/>
      <c r="D2229" s="552"/>
      <c r="E2229" s="553"/>
      <c r="F2229" s="525"/>
      <c r="G2229" s="560"/>
    </row>
    <row r="2230" spans="1:7">
      <c r="A2230" s="554"/>
      <c r="B2230" s="550"/>
      <c r="C2230" s="551"/>
      <c r="D2230" s="552"/>
      <c r="E2230" s="553"/>
      <c r="F2230" s="525"/>
      <c r="G2230" s="560"/>
    </row>
    <row r="2231" spans="1:7">
      <c r="A2231" s="554"/>
      <c r="B2231" s="550"/>
      <c r="C2231" s="551"/>
      <c r="D2231" s="552"/>
      <c r="E2231" s="553"/>
      <c r="F2231" s="525"/>
      <c r="G2231" s="560"/>
    </row>
    <row r="2232" spans="1:7">
      <c r="A2232" s="554"/>
      <c r="B2232" s="550"/>
      <c r="C2232" s="551"/>
      <c r="D2232" s="552"/>
      <c r="E2232" s="553"/>
      <c r="F2232" s="525"/>
      <c r="G2232" s="560"/>
    </row>
    <row r="2233" spans="1:7">
      <c r="A2233" s="554"/>
      <c r="B2233" s="550"/>
      <c r="C2233" s="551"/>
      <c r="D2233" s="552"/>
      <c r="E2233" s="553"/>
      <c r="F2233" s="525"/>
      <c r="G2233" s="560"/>
    </row>
    <row r="2234" spans="1:7">
      <c r="A2234" s="554"/>
      <c r="B2234" s="550"/>
      <c r="C2234" s="551"/>
      <c r="D2234" s="552"/>
      <c r="E2234" s="553"/>
      <c r="F2234" s="525"/>
      <c r="G2234" s="560"/>
    </row>
    <row r="2235" spans="1:7">
      <c r="A2235" s="554"/>
      <c r="B2235" s="550"/>
      <c r="C2235" s="551"/>
      <c r="D2235" s="552"/>
      <c r="E2235" s="553"/>
      <c r="F2235" s="525"/>
      <c r="G2235" s="560"/>
    </row>
    <row r="2236" spans="1:7">
      <c r="A2236" s="554"/>
      <c r="B2236" s="550"/>
      <c r="C2236" s="551"/>
      <c r="D2236" s="552"/>
      <c r="E2236" s="553"/>
      <c r="F2236" s="525"/>
      <c r="G2236" s="560"/>
    </row>
    <row r="2237" spans="1:7">
      <c r="A2237" s="554"/>
      <c r="B2237" s="550"/>
      <c r="C2237" s="551"/>
      <c r="D2237" s="552"/>
      <c r="E2237" s="553"/>
      <c r="F2237" s="525"/>
      <c r="G2237" s="560"/>
    </row>
    <row r="2238" spans="1:7">
      <c r="A2238" s="554"/>
      <c r="B2238" s="550"/>
      <c r="C2238" s="551"/>
      <c r="D2238" s="552"/>
      <c r="E2238" s="553"/>
      <c r="F2238" s="525"/>
      <c r="G2238" s="560"/>
    </row>
    <row r="2239" spans="1:7">
      <c r="A2239" s="554"/>
      <c r="B2239" s="550"/>
      <c r="C2239" s="551"/>
      <c r="D2239" s="552"/>
      <c r="E2239" s="553"/>
      <c r="F2239" s="525"/>
      <c r="G2239" s="560"/>
    </row>
    <row r="2240" spans="1:7">
      <c r="A2240" s="554"/>
      <c r="B2240" s="550"/>
      <c r="C2240" s="551"/>
      <c r="D2240" s="552"/>
      <c r="E2240" s="553"/>
      <c r="F2240" s="525"/>
      <c r="G2240" s="560"/>
    </row>
    <row r="2241" spans="1:7">
      <c r="A2241" s="554"/>
      <c r="B2241" s="550"/>
      <c r="C2241" s="551"/>
      <c r="D2241" s="552"/>
      <c r="E2241" s="553"/>
      <c r="F2241" s="525"/>
      <c r="G2241" s="560"/>
    </row>
    <row r="2242" spans="1:7">
      <c r="A2242" s="554"/>
      <c r="B2242" s="550"/>
      <c r="C2242" s="551"/>
      <c r="D2242" s="552"/>
      <c r="E2242" s="553"/>
      <c r="F2242" s="525"/>
      <c r="G2242" s="560"/>
    </row>
    <row r="2243" spans="1:7">
      <c r="A2243" s="554"/>
      <c r="B2243" s="550"/>
      <c r="C2243" s="551"/>
      <c r="D2243" s="552"/>
      <c r="E2243" s="553"/>
      <c r="F2243" s="525"/>
      <c r="G2243" s="560"/>
    </row>
    <row r="2244" spans="1:7">
      <c r="A2244" s="554"/>
      <c r="B2244" s="550"/>
      <c r="C2244" s="551"/>
      <c r="D2244" s="552"/>
      <c r="E2244" s="553"/>
      <c r="F2244" s="525"/>
      <c r="G2244" s="560"/>
    </row>
    <row r="2245" spans="1:7">
      <c r="A2245" s="554"/>
      <c r="B2245" s="550"/>
      <c r="C2245" s="551"/>
      <c r="D2245" s="552"/>
      <c r="E2245" s="553"/>
      <c r="F2245" s="525"/>
      <c r="G2245" s="560"/>
    </row>
    <row r="2246" spans="1:7">
      <c r="A2246" s="554"/>
      <c r="B2246" s="550"/>
      <c r="C2246" s="551"/>
      <c r="D2246" s="552"/>
      <c r="E2246" s="553"/>
      <c r="F2246" s="525"/>
      <c r="G2246" s="560"/>
    </row>
    <row r="2247" spans="1:7">
      <c r="A2247" s="554"/>
      <c r="B2247" s="550"/>
      <c r="C2247" s="551"/>
      <c r="D2247" s="552"/>
      <c r="E2247" s="553"/>
      <c r="F2247" s="525"/>
      <c r="G2247" s="560"/>
    </row>
    <row r="2248" spans="1:7">
      <c r="A2248" s="554"/>
      <c r="B2248" s="550"/>
      <c r="C2248" s="551"/>
      <c r="D2248" s="552"/>
      <c r="E2248" s="553"/>
      <c r="F2248" s="525"/>
      <c r="G2248" s="560"/>
    </row>
    <row r="2249" spans="1:7">
      <c r="A2249" s="554"/>
      <c r="B2249" s="550"/>
      <c r="C2249" s="551"/>
      <c r="D2249" s="552"/>
      <c r="E2249" s="553"/>
      <c r="F2249" s="525"/>
      <c r="G2249" s="560"/>
    </row>
    <row r="2250" spans="1:7">
      <c r="A2250" s="554"/>
      <c r="B2250" s="550"/>
      <c r="C2250" s="551"/>
      <c r="D2250" s="552"/>
      <c r="E2250" s="553"/>
      <c r="F2250" s="525"/>
      <c r="G2250" s="560"/>
    </row>
    <row r="2251" spans="1:7">
      <c r="A2251" s="554"/>
      <c r="B2251" s="550"/>
      <c r="C2251" s="551"/>
      <c r="D2251" s="552"/>
      <c r="E2251" s="553"/>
      <c r="F2251" s="525"/>
      <c r="G2251" s="560"/>
    </row>
    <row r="2252" spans="1:7">
      <c r="A2252" s="554"/>
      <c r="B2252" s="550"/>
      <c r="C2252" s="551"/>
      <c r="D2252" s="552"/>
      <c r="E2252" s="553"/>
      <c r="F2252" s="525"/>
      <c r="G2252" s="560"/>
    </row>
    <row r="2253" spans="1:7">
      <c r="A2253" s="554"/>
      <c r="B2253" s="550"/>
      <c r="C2253" s="551"/>
      <c r="D2253" s="552"/>
      <c r="E2253" s="553"/>
      <c r="F2253" s="525"/>
      <c r="G2253" s="560"/>
    </row>
    <row r="2254" spans="1:7">
      <c r="A2254" s="554"/>
      <c r="B2254" s="550"/>
      <c r="C2254" s="551"/>
      <c r="D2254" s="552"/>
      <c r="E2254" s="553"/>
      <c r="F2254" s="525"/>
      <c r="G2254" s="560"/>
    </row>
    <row r="2255" spans="1:7">
      <c r="A2255" s="554"/>
      <c r="B2255" s="550"/>
      <c r="C2255" s="551"/>
      <c r="D2255" s="552"/>
      <c r="E2255" s="553"/>
      <c r="F2255" s="525"/>
      <c r="G2255" s="560"/>
    </row>
    <row r="2256" spans="1:7">
      <c r="A2256" s="554"/>
      <c r="B2256" s="550"/>
      <c r="C2256" s="551"/>
      <c r="D2256" s="552"/>
      <c r="E2256" s="553"/>
      <c r="F2256" s="525"/>
      <c r="G2256" s="560"/>
    </row>
    <row r="2257" spans="1:7">
      <c r="A2257" s="554"/>
      <c r="B2257" s="550"/>
      <c r="C2257" s="551"/>
      <c r="D2257" s="552"/>
      <c r="E2257" s="553"/>
      <c r="F2257" s="525"/>
      <c r="G2257" s="560"/>
    </row>
    <row r="2258" spans="1:7">
      <c r="A2258" s="554"/>
      <c r="B2258" s="550"/>
      <c r="C2258" s="551"/>
      <c r="D2258" s="552"/>
      <c r="E2258" s="553"/>
      <c r="F2258" s="525"/>
      <c r="G2258" s="560"/>
    </row>
    <row r="2259" spans="1:7">
      <c r="A2259" s="554"/>
      <c r="B2259" s="550"/>
      <c r="C2259" s="551"/>
      <c r="D2259" s="552"/>
      <c r="E2259" s="553"/>
      <c r="F2259" s="525"/>
      <c r="G2259" s="560"/>
    </row>
    <row r="2260" spans="1:7">
      <c r="A2260" s="554"/>
      <c r="B2260" s="550"/>
      <c r="C2260" s="551"/>
      <c r="D2260" s="552"/>
      <c r="E2260" s="553"/>
      <c r="F2260" s="525"/>
      <c r="G2260" s="560"/>
    </row>
    <row r="2261" spans="1:7">
      <c r="A2261" s="554"/>
      <c r="B2261" s="550"/>
      <c r="C2261" s="551"/>
      <c r="D2261" s="552"/>
      <c r="E2261" s="553"/>
      <c r="F2261" s="525"/>
      <c r="G2261" s="560"/>
    </row>
    <row r="2262" spans="1:7">
      <c r="A2262" s="554"/>
      <c r="B2262" s="550"/>
      <c r="C2262" s="551"/>
      <c r="D2262" s="552"/>
      <c r="E2262" s="553"/>
      <c r="F2262" s="525"/>
      <c r="G2262" s="560"/>
    </row>
    <row r="2263" spans="1:7">
      <c r="A2263" s="554"/>
      <c r="B2263" s="550"/>
      <c r="C2263" s="551"/>
      <c r="D2263" s="552"/>
      <c r="E2263" s="553"/>
      <c r="F2263" s="525"/>
      <c r="G2263" s="560"/>
    </row>
    <row r="2264" spans="1:7">
      <c r="A2264" s="554"/>
      <c r="B2264" s="550"/>
      <c r="C2264" s="551"/>
      <c r="D2264" s="552"/>
      <c r="E2264" s="553"/>
      <c r="F2264" s="525"/>
      <c r="G2264" s="560"/>
    </row>
    <row r="2265" spans="1:7">
      <c r="A2265" s="554"/>
      <c r="B2265" s="550"/>
      <c r="C2265" s="551"/>
      <c r="D2265" s="552"/>
      <c r="E2265" s="553"/>
      <c r="F2265" s="525"/>
      <c r="G2265" s="560"/>
    </row>
    <row r="2266" spans="1:7">
      <c r="A2266" s="554"/>
      <c r="B2266" s="550"/>
      <c r="C2266" s="551"/>
      <c r="D2266" s="552"/>
      <c r="E2266" s="553"/>
      <c r="F2266" s="525"/>
      <c r="G2266" s="560"/>
    </row>
    <row r="2267" spans="1:7">
      <c r="A2267" s="554"/>
      <c r="B2267" s="550"/>
      <c r="C2267" s="551"/>
      <c r="D2267" s="552"/>
      <c r="E2267" s="553"/>
      <c r="F2267" s="525"/>
      <c r="G2267" s="560"/>
    </row>
    <row r="2268" spans="1:7">
      <c r="A2268" s="554"/>
      <c r="B2268" s="550"/>
      <c r="C2268" s="551"/>
      <c r="D2268" s="552"/>
      <c r="E2268" s="553"/>
      <c r="F2268" s="525"/>
      <c r="G2268" s="560"/>
    </row>
    <row r="2269" spans="1:7">
      <c r="A2269" s="554"/>
      <c r="B2269" s="550"/>
      <c r="C2269" s="551"/>
      <c r="D2269" s="552"/>
      <c r="E2269" s="553"/>
      <c r="F2269" s="525"/>
      <c r="G2269" s="560"/>
    </row>
    <row r="2270" spans="1:7">
      <c r="A2270" s="554"/>
      <c r="B2270" s="550"/>
      <c r="C2270" s="551"/>
      <c r="D2270" s="552"/>
      <c r="E2270" s="553"/>
      <c r="F2270" s="525"/>
      <c r="G2270" s="560"/>
    </row>
    <row r="2271" spans="1:7">
      <c r="A2271" s="554"/>
      <c r="B2271" s="550"/>
      <c r="C2271" s="551"/>
      <c r="D2271" s="552"/>
      <c r="E2271" s="553"/>
      <c r="F2271" s="525"/>
      <c r="G2271" s="560"/>
    </row>
    <row r="2272" spans="1:7">
      <c r="A2272" s="554"/>
      <c r="B2272" s="550"/>
      <c r="C2272" s="551"/>
      <c r="D2272" s="552"/>
      <c r="E2272" s="553"/>
      <c r="F2272" s="525"/>
      <c r="G2272" s="560"/>
    </row>
    <row r="2273" spans="1:7">
      <c r="A2273" s="554"/>
      <c r="B2273" s="550"/>
      <c r="C2273" s="551"/>
      <c r="D2273" s="552"/>
      <c r="E2273" s="553"/>
      <c r="F2273" s="525"/>
      <c r="G2273" s="560"/>
    </row>
    <row r="2274" spans="1:7">
      <c r="A2274" s="554"/>
      <c r="B2274" s="550"/>
      <c r="C2274" s="551"/>
      <c r="D2274" s="552"/>
      <c r="E2274" s="553"/>
      <c r="F2274" s="525"/>
      <c r="G2274" s="560"/>
    </row>
    <row r="2275" spans="1:7">
      <c r="A2275" s="554"/>
      <c r="B2275" s="550"/>
      <c r="C2275" s="551"/>
      <c r="D2275" s="552"/>
      <c r="E2275" s="553"/>
      <c r="F2275" s="525"/>
      <c r="G2275" s="560"/>
    </row>
    <row r="2276" spans="1:7">
      <c r="A2276" s="554"/>
      <c r="B2276" s="550"/>
      <c r="C2276" s="551"/>
      <c r="D2276" s="552"/>
      <c r="E2276" s="553"/>
      <c r="F2276" s="525"/>
      <c r="G2276" s="560"/>
    </row>
    <row r="2277" spans="1:7">
      <c r="A2277" s="554"/>
      <c r="B2277" s="550"/>
      <c r="C2277" s="551"/>
      <c r="D2277" s="552"/>
      <c r="E2277" s="553"/>
      <c r="F2277" s="525"/>
      <c r="G2277" s="560"/>
    </row>
    <row r="2278" spans="1:7">
      <c r="A2278" s="554"/>
      <c r="B2278" s="550"/>
      <c r="C2278" s="551"/>
      <c r="D2278" s="552"/>
      <c r="E2278" s="553"/>
      <c r="F2278" s="525"/>
      <c r="G2278" s="560"/>
    </row>
    <row r="2279" spans="1:7">
      <c r="A2279" s="554"/>
      <c r="B2279" s="550"/>
      <c r="C2279" s="551"/>
      <c r="D2279" s="552"/>
      <c r="E2279" s="553"/>
      <c r="F2279" s="525"/>
      <c r="G2279" s="560"/>
    </row>
    <row r="2280" spans="1:7">
      <c r="A2280" s="554"/>
      <c r="B2280" s="550"/>
      <c r="C2280" s="551"/>
      <c r="D2280" s="552"/>
      <c r="E2280" s="553"/>
      <c r="F2280" s="525"/>
      <c r="G2280" s="560"/>
    </row>
    <row r="2281" spans="1:7">
      <c r="A2281" s="554"/>
      <c r="B2281" s="550"/>
      <c r="C2281" s="551"/>
      <c r="D2281" s="552"/>
      <c r="E2281" s="553"/>
      <c r="F2281" s="525"/>
      <c r="G2281" s="560"/>
    </row>
    <row r="2282" spans="1:7">
      <c r="A2282" s="554"/>
      <c r="B2282" s="550"/>
      <c r="C2282" s="551"/>
      <c r="D2282" s="552"/>
      <c r="E2282" s="553"/>
      <c r="F2282" s="525"/>
      <c r="G2282" s="560"/>
    </row>
    <row r="2283" spans="1:7">
      <c r="A2283" s="554"/>
      <c r="B2283" s="550"/>
      <c r="C2283" s="551"/>
      <c r="D2283" s="552"/>
      <c r="E2283" s="553"/>
      <c r="F2283" s="525"/>
      <c r="G2283" s="560"/>
    </row>
    <row r="2284" spans="1:7">
      <c r="A2284" s="554"/>
      <c r="B2284" s="550"/>
      <c r="C2284" s="551"/>
      <c r="D2284" s="552"/>
      <c r="E2284" s="553"/>
      <c r="F2284" s="525"/>
      <c r="G2284" s="560"/>
    </row>
    <row r="2285" spans="1:7">
      <c r="A2285" s="554"/>
      <c r="B2285" s="550"/>
      <c r="C2285" s="551"/>
      <c r="D2285" s="552"/>
      <c r="E2285" s="553"/>
      <c r="F2285" s="525"/>
      <c r="G2285" s="560"/>
    </row>
    <row r="2286" spans="1:7">
      <c r="A2286" s="554"/>
      <c r="B2286" s="550"/>
      <c r="C2286" s="551"/>
      <c r="D2286" s="552"/>
      <c r="E2286" s="553"/>
      <c r="F2286" s="525"/>
      <c r="G2286" s="560"/>
    </row>
    <row r="2287" spans="1:7">
      <c r="A2287" s="554"/>
      <c r="B2287" s="550"/>
      <c r="C2287" s="551"/>
      <c r="D2287" s="552"/>
      <c r="E2287" s="553"/>
      <c r="F2287" s="525"/>
      <c r="G2287" s="560"/>
    </row>
    <row r="2288" spans="1:7">
      <c r="A2288" s="554"/>
      <c r="B2288" s="550"/>
      <c r="C2288" s="551"/>
      <c r="D2288" s="552"/>
      <c r="E2288" s="553"/>
      <c r="F2288" s="525"/>
      <c r="G2288" s="560"/>
    </row>
    <row r="2289" spans="1:7">
      <c r="A2289" s="554"/>
      <c r="B2289" s="550"/>
      <c r="C2289" s="551"/>
      <c r="D2289" s="552"/>
      <c r="E2289" s="553"/>
      <c r="F2289" s="525"/>
      <c r="G2289" s="560"/>
    </row>
    <row r="2290" spans="1:7">
      <c r="A2290" s="554"/>
      <c r="B2290" s="550"/>
      <c r="C2290" s="551"/>
      <c r="D2290" s="552"/>
      <c r="E2290" s="553"/>
      <c r="F2290" s="525"/>
      <c r="G2290" s="560"/>
    </row>
    <row r="2291" spans="1:7">
      <c r="A2291" s="554"/>
      <c r="B2291" s="550"/>
      <c r="C2291" s="551"/>
      <c r="D2291" s="552"/>
      <c r="E2291" s="553"/>
      <c r="F2291" s="525"/>
      <c r="G2291" s="560"/>
    </row>
    <row r="2292" spans="1:7">
      <c r="A2292" s="554"/>
      <c r="B2292" s="550"/>
      <c r="C2292" s="551"/>
      <c r="D2292" s="552"/>
      <c r="E2292" s="553"/>
      <c r="F2292" s="525"/>
      <c r="G2292" s="560"/>
    </row>
    <row r="2293" spans="1:7">
      <c r="A2293" s="554"/>
      <c r="B2293" s="550"/>
      <c r="C2293" s="551"/>
      <c r="D2293" s="552"/>
      <c r="E2293" s="553"/>
      <c r="F2293" s="525"/>
      <c r="G2293" s="560"/>
    </row>
    <row r="2294" spans="1:7">
      <c r="A2294" s="554"/>
      <c r="B2294" s="550"/>
      <c r="C2294" s="551"/>
      <c r="D2294" s="552"/>
      <c r="E2294" s="553"/>
      <c r="F2294" s="525"/>
      <c r="G2294" s="560"/>
    </row>
    <row r="2295" spans="1:7">
      <c r="A2295" s="554"/>
      <c r="B2295" s="550"/>
      <c r="C2295" s="551"/>
      <c r="D2295" s="552"/>
      <c r="E2295" s="553"/>
      <c r="F2295" s="525"/>
      <c r="G2295" s="560"/>
    </row>
    <row r="2296" spans="1:7">
      <c r="A2296" s="554"/>
      <c r="B2296" s="550"/>
      <c r="C2296" s="551"/>
      <c r="D2296" s="552"/>
      <c r="E2296" s="553"/>
      <c r="F2296" s="525"/>
      <c r="G2296" s="560"/>
    </row>
    <row r="2297" spans="1:7">
      <c r="A2297" s="554"/>
      <c r="B2297" s="550"/>
      <c r="C2297" s="551"/>
      <c r="D2297" s="552"/>
      <c r="E2297" s="553"/>
      <c r="F2297" s="525"/>
      <c r="G2297" s="560"/>
    </row>
    <row r="2298" spans="1:7">
      <c r="A2298" s="554"/>
      <c r="B2298" s="550"/>
      <c r="C2298" s="551"/>
      <c r="D2298" s="552"/>
      <c r="E2298" s="553"/>
      <c r="F2298" s="525"/>
      <c r="G2298" s="560"/>
    </row>
    <row r="2299" spans="1:7">
      <c r="A2299" s="554"/>
      <c r="B2299" s="550"/>
      <c r="C2299" s="551"/>
      <c r="D2299" s="552"/>
      <c r="E2299" s="553"/>
      <c r="F2299" s="525"/>
      <c r="G2299" s="560"/>
    </row>
    <row r="2300" spans="1:7">
      <c r="A2300" s="554"/>
      <c r="B2300" s="550"/>
      <c r="C2300" s="551"/>
      <c r="D2300" s="552"/>
      <c r="E2300" s="553"/>
      <c r="F2300" s="525"/>
      <c r="G2300" s="560"/>
    </row>
    <row r="2301" spans="1:7">
      <c r="A2301" s="554"/>
      <c r="B2301" s="550"/>
      <c r="C2301" s="551"/>
      <c r="D2301" s="552"/>
      <c r="E2301" s="553"/>
      <c r="F2301" s="525"/>
      <c r="G2301" s="560"/>
    </row>
    <row r="2302" spans="1:7">
      <c r="A2302" s="554"/>
      <c r="B2302" s="550"/>
      <c r="C2302" s="551"/>
      <c r="D2302" s="552"/>
      <c r="E2302" s="553"/>
      <c r="F2302" s="525"/>
      <c r="G2302" s="560"/>
    </row>
    <row r="2303" spans="1:7">
      <c r="A2303" s="554"/>
      <c r="B2303" s="550"/>
      <c r="C2303" s="551"/>
      <c r="D2303" s="552"/>
      <c r="E2303" s="553"/>
      <c r="F2303" s="525"/>
      <c r="G2303" s="560"/>
    </row>
    <row r="2304" spans="1:7">
      <c r="A2304" s="554"/>
      <c r="B2304" s="550"/>
      <c r="C2304" s="551"/>
      <c r="D2304" s="552"/>
      <c r="E2304" s="553"/>
      <c r="F2304" s="525"/>
      <c r="G2304" s="560"/>
    </row>
    <row r="2305" spans="1:7">
      <c r="A2305" s="554"/>
      <c r="B2305" s="550"/>
      <c r="C2305" s="551"/>
      <c r="D2305" s="552"/>
      <c r="E2305" s="553"/>
      <c r="F2305" s="525"/>
      <c r="G2305" s="560"/>
    </row>
    <row r="2306" spans="1:7">
      <c r="A2306" s="554"/>
      <c r="B2306" s="550"/>
      <c r="C2306" s="551"/>
      <c r="D2306" s="552"/>
      <c r="E2306" s="553"/>
      <c r="F2306" s="525"/>
      <c r="G2306" s="560"/>
    </row>
    <row r="2307" spans="1:7">
      <c r="A2307" s="554"/>
      <c r="B2307" s="550"/>
      <c r="C2307" s="551"/>
      <c r="D2307" s="552"/>
      <c r="E2307" s="553"/>
      <c r="F2307" s="525"/>
      <c r="G2307" s="560"/>
    </row>
    <row r="2308" spans="1:7">
      <c r="A2308" s="554"/>
      <c r="B2308" s="550"/>
      <c r="C2308" s="551"/>
      <c r="D2308" s="552"/>
      <c r="E2308" s="553"/>
      <c r="F2308" s="525"/>
      <c r="G2308" s="560"/>
    </row>
    <row r="2309" spans="1:7">
      <c r="A2309" s="554"/>
      <c r="B2309" s="550"/>
      <c r="C2309" s="551"/>
      <c r="D2309" s="552"/>
      <c r="E2309" s="553"/>
      <c r="F2309" s="525"/>
      <c r="G2309" s="560"/>
    </row>
    <row r="2310" spans="1:7">
      <c r="A2310" s="554"/>
      <c r="B2310" s="550"/>
      <c r="C2310" s="551"/>
      <c r="D2310" s="552"/>
      <c r="E2310" s="553"/>
      <c r="F2310" s="525"/>
      <c r="G2310" s="560"/>
    </row>
    <row r="2311" spans="1:7">
      <c r="A2311" s="554"/>
      <c r="B2311" s="550"/>
      <c r="C2311" s="551"/>
      <c r="D2311" s="552"/>
      <c r="E2311" s="553"/>
      <c r="F2311" s="525"/>
      <c r="G2311" s="560"/>
    </row>
    <row r="2312" spans="1:7">
      <c r="A2312" s="554"/>
      <c r="B2312" s="550"/>
      <c r="C2312" s="551"/>
      <c r="D2312" s="552"/>
      <c r="E2312" s="553"/>
      <c r="F2312" s="525"/>
      <c r="G2312" s="560"/>
    </row>
    <row r="2313" spans="1:7">
      <c r="A2313" s="554"/>
      <c r="B2313" s="550"/>
      <c r="C2313" s="551"/>
      <c r="D2313" s="552"/>
      <c r="E2313" s="553"/>
      <c r="F2313" s="525"/>
      <c r="G2313" s="560"/>
    </row>
    <row r="2314" spans="1:7">
      <c r="A2314" s="554"/>
      <c r="B2314" s="550"/>
      <c r="C2314" s="551"/>
      <c r="D2314" s="552"/>
      <c r="E2314" s="553"/>
      <c r="F2314" s="525"/>
      <c r="G2314" s="560"/>
    </row>
    <row r="2315" spans="1:7">
      <c r="A2315" s="554"/>
      <c r="B2315" s="550"/>
      <c r="C2315" s="551"/>
      <c r="D2315" s="552"/>
      <c r="E2315" s="553"/>
      <c r="F2315" s="525"/>
      <c r="G2315" s="560"/>
    </row>
    <row r="2316" spans="1:7">
      <c r="A2316" s="554"/>
      <c r="B2316" s="550"/>
      <c r="C2316" s="551"/>
      <c r="D2316" s="552"/>
      <c r="E2316" s="553"/>
      <c r="F2316" s="525"/>
      <c r="G2316" s="560"/>
    </row>
    <row r="2317" spans="1:7">
      <c r="A2317" s="554"/>
      <c r="B2317" s="550"/>
      <c r="C2317" s="551"/>
      <c r="D2317" s="552"/>
      <c r="E2317" s="553"/>
      <c r="F2317" s="525"/>
      <c r="G2317" s="560"/>
    </row>
    <row r="2318" spans="1:7">
      <c r="A2318" s="554"/>
      <c r="B2318" s="550"/>
      <c r="C2318" s="551"/>
      <c r="D2318" s="552"/>
      <c r="E2318" s="553"/>
      <c r="F2318" s="525"/>
      <c r="G2318" s="560"/>
    </row>
    <row r="2319" spans="1:7">
      <c r="A2319" s="554"/>
      <c r="B2319" s="550"/>
      <c r="C2319" s="551"/>
      <c r="D2319" s="552"/>
      <c r="E2319" s="553"/>
      <c r="F2319" s="525"/>
      <c r="G2319" s="560"/>
    </row>
    <row r="2320" spans="1:7">
      <c r="A2320" s="554"/>
      <c r="B2320" s="550"/>
      <c r="C2320" s="551"/>
      <c r="D2320" s="552"/>
      <c r="E2320" s="553"/>
      <c r="F2320" s="525"/>
      <c r="G2320" s="560"/>
    </row>
    <row r="2321" spans="1:7">
      <c r="A2321" s="554"/>
      <c r="B2321" s="550"/>
      <c r="C2321" s="551"/>
      <c r="D2321" s="552"/>
      <c r="E2321" s="553"/>
      <c r="F2321" s="525"/>
      <c r="G2321" s="560"/>
    </row>
    <row r="2322" spans="1:7">
      <c r="A2322" s="554"/>
      <c r="B2322" s="550"/>
      <c r="C2322" s="551"/>
      <c r="D2322" s="552"/>
      <c r="E2322" s="553"/>
      <c r="F2322" s="525"/>
      <c r="G2322" s="560"/>
    </row>
    <row r="2323" spans="1:7">
      <c r="A2323" s="554"/>
      <c r="B2323" s="550"/>
      <c r="C2323" s="551"/>
      <c r="D2323" s="552"/>
      <c r="E2323" s="553"/>
      <c r="F2323" s="525"/>
      <c r="G2323" s="560"/>
    </row>
    <row r="2324" spans="1:7">
      <c r="A2324" s="554"/>
      <c r="B2324" s="550"/>
      <c r="C2324" s="551"/>
      <c r="D2324" s="552"/>
      <c r="E2324" s="553"/>
      <c r="F2324" s="525"/>
      <c r="G2324" s="560"/>
    </row>
    <row r="2325" spans="1:7">
      <c r="A2325" s="554"/>
      <c r="B2325" s="550"/>
      <c r="C2325" s="551"/>
      <c r="D2325" s="552"/>
      <c r="E2325" s="553"/>
      <c r="F2325" s="525"/>
      <c r="G2325" s="560"/>
    </row>
    <row r="2326" spans="1:7">
      <c r="A2326" s="554"/>
      <c r="B2326" s="550"/>
      <c r="C2326" s="551"/>
      <c r="D2326" s="552"/>
      <c r="E2326" s="553"/>
      <c r="F2326" s="525"/>
      <c r="G2326" s="560"/>
    </row>
    <row r="2327" spans="1:7">
      <c r="A2327" s="554"/>
      <c r="B2327" s="550"/>
      <c r="C2327" s="551"/>
      <c r="D2327" s="552"/>
      <c r="E2327" s="553"/>
      <c r="F2327" s="525"/>
      <c r="G2327" s="560"/>
    </row>
    <row r="2328" spans="1:7">
      <c r="A2328" s="554"/>
      <c r="B2328" s="550"/>
      <c r="C2328" s="551"/>
      <c r="D2328" s="552"/>
      <c r="E2328" s="553"/>
      <c r="F2328" s="525"/>
      <c r="G2328" s="560"/>
    </row>
    <row r="2329" spans="1:7">
      <c r="A2329" s="554"/>
      <c r="B2329" s="550"/>
      <c r="C2329" s="551"/>
      <c r="D2329" s="552"/>
      <c r="E2329" s="553"/>
      <c r="F2329" s="525"/>
      <c r="G2329" s="560"/>
    </row>
    <row r="2330" spans="1:7">
      <c r="A2330" s="554"/>
      <c r="B2330" s="550"/>
      <c r="C2330" s="551"/>
      <c r="D2330" s="552"/>
      <c r="E2330" s="553"/>
      <c r="F2330" s="525"/>
      <c r="G2330" s="560"/>
    </row>
    <row r="2331" spans="1:7">
      <c r="A2331" s="554"/>
      <c r="B2331" s="550"/>
      <c r="C2331" s="551"/>
      <c r="D2331" s="552"/>
      <c r="E2331" s="553"/>
      <c r="F2331" s="525"/>
      <c r="G2331" s="560"/>
    </row>
    <row r="2332" spans="1:7">
      <c r="A2332" s="554"/>
      <c r="B2332" s="550"/>
      <c r="C2332" s="551"/>
      <c r="D2332" s="552"/>
      <c r="E2332" s="553"/>
      <c r="F2332" s="525"/>
      <c r="G2332" s="560"/>
    </row>
    <row r="2333" spans="1:7">
      <c r="A2333" s="554"/>
      <c r="B2333" s="550"/>
      <c r="C2333" s="551"/>
      <c r="D2333" s="552"/>
      <c r="E2333" s="553"/>
      <c r="F2333" s="525"/>
      <c r="G2333" s="560"/>
    </row>
    <row r="2334" spans="1:7">
      <c r="A2334" s="554"/>
      <c r="B2334" s="550"/>
      <c r="C2334" s="551"/>
      <c r="D2334" s="552"/>
      <c r="E2334" s="553"/>
      <c r="F2334" s="525"/>
      <c r="G2334" s="560"/>
    </row>
    <row r="2335" spans="1:7">
      <c r="A2335" s="554"/>
      <c r="B2335" s="550"/>
      <c r="C2335" s="551"/>
      <c r="D2335" s="552"/>
      <c r="E2335" s="553"/>
      <c r="F2335" s="525"/>
      <c r="G2335" s="560"/>
    </row>
    <row r="2336" spans="1:7">
      <c r="A2336" s="554"/>
      <c r="B2336" s="550"/>
      <c r="C2336" s="551"/>
      <c r="D2336" s="552"/>
      <c r="E2336" s="553"/>
      <c r="F2336" s="525"/>
      <c r="G2336" s="560"/>
    </row>
    <row r="2337" spans="1:7">
      <c r="A2337" s="554"/>
      <c r="B2337" s="550"/>
      <c r="C2337" s="551"/>
      <c r="D2337" s="552"/>
      <c r="E2337" s="553"/>
      <c r="F2337" s="525"/>
      <c r="G2337" s="560"/>
    </row>
    <row r="2338" spans="1:7">
      <c r="A2338" s="554"/>
      <c r="B2338" s="550"/>
      <c r="C2338" s="551"/>
      <c r="D2338" s="552"/>
      <c r="E2338" s="553"/>
      <c r="F2338" s="525"/>
      <c r="G2338" s="560"/>
    </row>
    <row r="2339" spans="1:7">
      <c r="A2339" s="554"/>
      <c r="B2339" s="550"/>
      <c r="C2339" s="551"/>
      <c r="D2339" s="552"/>
      <c r="E2339" s="553"/>
      <c r="F2339" s="525"/>
      <c r="G2339" s="560"/>
    </row>
    <row r="2340" spans="1:7">
      <c r="A2340" s="554"/>
      <c r="B2340" s="550"/>
      <c r="C2340" s="551"/>
      <c r="D2340" s="552"/>
      <c r="E2340" s="553"/>
      <c r="F2340" s="525"/>
      <c r="G2340" s="560"/>
    </row>
    <row r="2341" spans="1:7">
      <c r="A2341" s="554"/>
      <c r="B2341" s="550"/>
      <c r="C2341" s="551"/>
      <c r="D2341" s="552"/>
      <c r="E2341" s="553"/>
      <c r="F2341" s="525"/>
      <c r="G2341" s="560"/>
    </row>
    <row r="2342" spans="1:7">
      <c r="A2342" s="554"/>
      <c r="B2342" s="550"/>
      <c r="C2342" s="551"/>
      <c r="D2342" s="552"/>
      <c r="E2342" s="553"/>
      <c r="F2342" s="525"/>
      <c r="G2342" s="560"/>
    </row>
    <row r="2343" spans="1:7">
      <c r="A2343" s="554"/>
      <c r="B2343" s="550"/>
      <c r="C2343" s="551"/>
      <c r="D2343" s="552"/>
      <c r="E2343" s="553"/>
      <c r="F2343" s="525"/>
      <c r="G2343" s="560"/>
    </row>
    <row r="2344" spans="1:7">
      <c r="A2344" s="554"/>
      <c r="B2344" s="550"/>
      <c r="C2344" s="551"/>
      <c r="D2344" s="552"/>
      <c r="E2344" s="553"/>
      <c r="F2344" s="525"/>
      <c r="G2344" s="560"/>
    </row>
    <row r="2345" spans="1:7">
      <c r="A2345" s="554"/>
      <c r="B2345" s="550"/>
      <c r="C2345" s="551"/>
      <c r="D2345" s="552"/>
      <c r="E2345" s="553"/>
      <c r="F2345" s="525"/>
      <c r="G2345" s="560"/>
    </row>
    <row r="2346" spans="1:7">
      <c r="A2346" s="554"/>
      <c r="B2346" s="550"/>
      <c r="C2346" s="551"/>
      <c r="D2346" s="552"/>
      <c r="E2346" s="553"/>
      <c r="F2346" s="525"/>
      <c r="G2346" s="560"/>
    </row>
    <row r="2347" spans="1:7">
      <c r="A2347" s="554"/>
      <c r="B2347" s="550"/>
      <c r="C2347" s="551"/>
      <c r="D2347" s="552"/>
      <c r="E2347" s="553"/>
      <c r="F2347" s="525"/>
      <c r="G2347" s="560"/>
    </row>
    <row r="2348" spans="1:7">
      <c r="A2348" s="554"/>
      <c r="B2348" s="550"/>
      <c r="C2348" s="551"/>
      <c r="D2348" s="552"/>
      <c r="E2348" s="553"/>
      <c r="F2348" s="525"/>
      <c r="G2348" s="560"/>
    </row>
    <row r="2349" spans="1:7">
      <c r="A2349" s="554"/>
      <c r="B2349" s="550"/>
      <c r="C2349" s="551"/>
      <c r="D2349" s="552"/>
      <c r="E2349" s="553"/>
      <c r="F2349" s="525"/>
      <c r="G2349" s="560"/>
    </row>
    <row r="2350" spans="1:7">
      <c r="A2350" s="554"/>
      <c r="B2350" s="550"/>
      <c r="C2350" s="551"/>
      <c r="D2350" s="552"/>
      <c r="E2350" s="553"/>
      <c r="F2350" s="525"/>
      <c r="G2350" s="560"/>
    </row>
    <row r="2351" spans="1:7">
      <c r="A2351" s="554"/>
      <c r="B2351" s="550"/>
      <c r="C2351" s="551"/>
      <c r="D2351" s="552"/>
      <c r="E2351" s="553"/>
      <c r="F2351" s="525"/>
      <c r="G2351" s="560"/>
    </row>
    <row r="2352" spans="1:7">
      <c r="A2352" s="554"/>
      <c r="B2352" s="550"/>
      <c r="C2352" s="551"/>
      <c r="D2352" s="552"/>
      <c r="E2352" s="553"/>
      <c r="F2352" s="525"/>
      <c r="G2352" s="560"/>
    </row>
    <row r="2353" spans="1:7">
      <c r="A2353" s="554"/>
      <c r="B2353" s="550"/>
      <c r="C2353" s="551"/>
      <c r="D2353" s="552"/>
      <c r="E2353" s="553"/>
      <c r="F2353" s="525"/>
      <c r="G2353" s="560"/>
    </row>
    <row r="2354" spans="1:7">
      <c r="A2354" s="554"/>
      <c r="B2354" s="550"/>
      <c r="C2354" s="551"/>
      <c r="D2354" s="552"/>
      <c r="E2354" s="553"/>
      <c r="F2354" s="525"/>
      <c r="G2354" s="560"/>
    </row>
    <row r="2355" spans="1:7">
      <c r="A2355" s="554"/>
      <c r="B2355" s="550"/>
      <c r="C2355" s="551"/>
      <c r="D2355" s="552"/>
      <c r="E2355" s="553"/>
      <c r="F2355" s="525"/>
      <c r="G2355" s="560"/>
    </row>
    <row r="2356" spans="1:7">
      <c r="A2356" s="554"/>
      <c r="B2356" s="550"/>
      <c r="C2356" s="551"/>
      <c r="D2356" s="552"/>
      <c r="E2356" s="553"/>
      <c r="F2356" s="525"/>
      <c r="G2356" s="560"/>
    </row>
    <row r="2357" spans="1:7">
      <c r="A2357" s="554"/>
      <c r="B2357" s="550"/>
      <c r="C2357" s="551"/>
      <c r="D2357" s="552"/>
      <c r="E2357" s="553"/>
      <c r="F2357" s="525"/>
      <c r="G2357" s="560"/>
    </row>
    <row r="2358" spans="1:7">
      <c r="A2358" s="554"/>
      <c r="B2358" s="550"/>
      <c r="C2358" s="551"/>
      <c r="D2358" s="552"/>
      <c r="E2358" s="553"/>
      <c r="F2358" s="525"/>
      <c r="G2358" s="560"/>
    </row>
    <row r="2359" spans="1:7">
      <c r="A2359" s="554"/>
      <c r="B2359" s="550"/>
      <c r="C2359" s="551"/>
      <c r="D2359" s="552"/>
      <c r="E2359" s="553"/>
      <c r="F2359" s="525"/>
      <c r="G2359" s="560"/>
    </row>
    <row r="2360" spans="1:7">
      <c r="A2360" s="554"/>
      <c r="B2360" s="550"/>
      <c r="C2360" s="551"/>
      <c r="D2360" s="552"/>
      <c r="E2360" s="553"/>
      <c r="F2360" s="525"/>
      <c r="G2360" s="560"/>
    </row>
    <row r="2361" spans="1:7">
      <c r="A2361" s="554"/>
      <c r="B2361" s="550"/>
      <c r="C2361" s="551"/>
      <c r="D2361" s="552"/>
      <c r="E2361" s="553"/>
      <c r="F2361" s="525"/>
      <c r="G2361" s="560"/>
    </row>
    <row r="2362" spans="1:7">
      <c r="A2362" s="554"/>
      <c r="B2362" s="550"/>
      <c r="C2362" s="551"/>
      <c r="D2362" s="552"/>
      <c r="E2362" s="553"/>
      <c r="F2362" s="525"/>
      <c r="G2362" s="560"/>
    </row>
    <row r="2363" spans="1:7">
      <c r="A2363" s="554"/>
      <c r="B2363" s="550"/>
      <c r="C2363" s="551"/>
      <c r="D2363" s="552"/>
      <c r="E2363" s="553"/>
      <c r="F2363" s="525"/>
      <c r="G2363" s="560"/>
    </row>
    <row r="2364" spans="1:7">
      <c r="A2364" s="554"/>
      <c r="B2364" s="550"/>
      <c r="C2364" s="551"/>
      <c r="D2364" s="552"/>
      <c r="E2364" s="553"/>
      <c r="F2364" s="525"/>
      <c r="G2364" s="560"/>
    </row>
    <row r="2365" spans="1:7">
      <c r="A2365" s="554"/>
      <c r="B2365" s="550"/>
      <c r="C2365" s="551"/>
      <c r="D2365" s="552"/>
      <c r="E2365" s="553"/>
      <c r="F2365" s="525"/>
      <c r="G2365" s="560"/>
    </row>
    <row r="2366" spans="1:7">
      <c r="A2366" s="554"/>
      <c r="B2366" s="550"/>
      <c r="C2366" s="551"/>
      <c r="D2366" s="552"/>
      <c r="E2366" s="553"/>
      <c r="F2366" s="525"/>
      <c r="G2366" s="560"/>
    </row>
    <row r="2367" spans="1:7">
      <c r="A2367" s="554"/>
      <c r="B2367" s="550"/>
      <c r="C2367" s="551"/>
      <c r="D2367" s="552"/>
      <c r="E2367" s="553"/>
      <c r="F2367" s="525"/>
      <c r="G2367" s="560"/>
    </row>
    <row r="2368" spans="1:7">
      <c r="A2368" s="554"/>
      <c r="B2368" s="550"/>
      <c r="C2368" s="551"/>
      <c r="D2368" s="552"/>
      <c r="E2368" s="553"/>
      <c r="F2368" s="525"/>
      <c r="G2368" s="560"/>
    </row>
    <row r="2369" spans="1:7">
      <c r="A2369" s="554"/>
      <c r="B2369" s="550"/>
      <c r="C2369" s="551"/>
      <c r="D2369" s="552"/>
      <c r="E2369" s="553"/>
      <c r="F2369" s="525"/>
      <c r="G2369" s="560"/>
    </row>
    <row r="2370" spans="1:7">
      <c r="A2370" s="554"/>
      <c r="B2370" s="550"/>
      <c r="C2370" s="551"/>
      <c r="D2370" s="552"/>
      <c r="E2370" s="553"/>
      <c r="F2370" s="525"/>
      <c r="G2370" s="560"/>
    </row>
    <row r="2371" spans="1:7">
      <c r="A2371" s="554"/>
      <c r="B2371" s="550"/>
      <c r="C2371" s="551"/>
      <c r="D2371" s="552"/>
      <c r="E2371" s="553"/>
      <c r="F2371" s="525"/>
      <c r="G2371" s="560"/>
    </row>
    <row r="2372" spans="1:7">
      <c r="A2372" s="554"/>
      <c r="B2372" s="550"/>
      <c r="C2372" s="551"/>
      <c r="D2372" s="552"/>
      <c r="E2372" s="553"/>
      <c r="F2372" s="525"/>
      <c r="G2372" s="560"/>
    </row>
    <row r="2373" spans="1:7">
      <c r="A2373" s="554"/>
      <c r="B2373" s="550"/>
      <c r="C2373" s="551"/>
      <c r="D2373" s="552"/>
      <c r="E2373" s="553"/>
      <c r="F2373" s="525"/>
      <c r="G2373" s="560"/>
    </row>
    <row r="2374" spans="1:7">
      <c r="A2374" s="554"/>
      <c r="B2374" s="550"/>
      <c r="C2374" s="551"/>
      <c r="D2374" s="552"/>
      <c r="E2374" s="553"/>
      <c r="F2374" s="525"/>
      <c r="G2374" s="560"/>
    </row>
    <row r="2375" spans="1:7">
      <c r="A2375" s="554"/>
      <c r="B2375" s="550"/>
      <c r="C2375" s="551"/>
      <c r="D2375" s="552"/>
      <c r="E2375" s="553"/>
      <c r="F2375" s="525"/>
      <c r="G2375" s="560"/>
    </row>
    <row r="2376" spans="1:7">
      <c r="A2376" s="554"/>
      <c r="B2376" s="550"/>
      <c r="C2376" s="551"/>
      <c r="D2376" s="552"/>
      <c r="E2376" s="553"/>
      <c r="F2376" s="525"/>
      <c r="G2376" s="560"/>
    </row>
    <row r="2377" spans="1:7">
      <c r="A2377" s="554"/>
      <c r="B2377" s="550"/>
      <c r="C2377" s="551"/>
      <c r="D2377" s="552"/>
      <c r="E2377" s="553"/>
      <c r="F2377" s="525"/>
      <c r="G2377" s="560"/>
    </row>
    <row r="2378" spans="1:7">
      <c r="A2378" s="554"/>
      <c r="B2378" s="550"/>
      <c r="C2378" s="551"/>
      <c r="D2378" s="552"/>
      <c r="E2378" s="553"/>
      <c r="F2378" s="525"/>
      <c r="G2378" s="560"/>
    </row>
    <row r="2379" spans="1:7">
      <c r="A2379" s="554"/>
      <c r="B2379" s="550"/>
      <c r="C2379" s="551"/>
      <c r="D2379" s="552"/>
      <c r="E2379" s="553"/>
      <c r="F2379" s="525"/>
      <c r="G2379" s="560"/>
    </row>
    <row r="2380" spans="1:7">
      <c r="A2380" s="554"/>
      <c r="B2380" s="550"/>
      <c r="C2380" s="551"/>
      <c r="D2380" s="552"/>
      <c r="E2380" s="553"/>
      <c r="F2380" s="525"/>
      <c r="G2380" s="560"/>
    </row>
    <row r="2381" spans="1:7">
      <c r="A2381" s="554"/>
      <c r="B2381" s="550"/>
      <c r="C2381" s="551"/>
      <c r="D2381" s="552"/>
      <c r="E2381" s="553"/>
      <c r="F2381" s="525"/>
      <c r="G2381" s="560"/>
    </row>
    <row r="2382" spans="1:7">
      <c r="A2382" s="554"/>
      <c r="B2382" s="550"/>
      <c r="C2382" s="551"/>
      <c r="D2382" s="552"/>
      <c r="E2382" s="553"/>
      <c r="F2382" s="525"/>
      <c r="G2382" s="560"/>
    </row>
    <row r="2383" spans="1:7">
      <c r="A2383" s="554"/>
      <c r="B2383" s="550"/>
      <c r="C2383" s="551"/>
      <c r="D2383" s="552"/>
      <c r="E2383" s="553"/>
      <c r="F2383" s="525"/>
      <c r="G2383" s="560"/>
    </row>
    <row r="2384" spans="1:7">
      <c r="A2384" s="554"/>
      <c r="B2384" s="550"/>
      <c r="C2384" s="551"/>
      <c r="D2384" s="552"/>
      <c r="E2384" s="553"/>
      <c r="F2384" s="525"/>
      <c r="G2384" s="560"/>
    </row>
    <row r="2385" spans="1:7">
      <c r="A2385" s="554"/>
      <c r="B2385" s="550"/>
      <c r="C2385" s="551"/>
      <c r="D2385" s="552"/>
      <c r="E2385" s="553"/>
      <c r="F2385" s="525"/>
      <c r="G2385" s="560"/>
    </row>
    <row r="2386" spans="1:7">
      <c r="A2386" s="554"/>
      <c r="B2386" s="550"/>
      <c r="C2386" s="551"/>
      <c r="D2386" s="552"/>
      <c r="E2386" s="553"/>
      <c r="F2386" s="525"/>
      <c r="G2386" s="560"/>
    </row>
    <row r="2387" spans="1:7">
      <c r="A2387" s="554"/>
      <c r="B2387" s="550"/>
      <c r="C2387" s="551"/>
      <c r="D2387" s="552"/>
      <c r="E2387" s="553"/>
      <c r="F2387" s="525"/>
      <c r="G2387" s="560"/>
    </row>
    <row r="2388" spans="1:7">
      <c r="A2388" s="554"/>
      <c r="B2388" s="550"/>
      <c r="C2388" s="551"/>
      <c r="D2388" s="552"/>
      <c r="E2388" s="553"/>
      <c r="F2388" s="525"/>
      <c r="G2388" s="560"/>
    </row>
    <row r="2389" spans="1:7">
      <c r="A2389" s="554"/>
      <c r="B2389" s="550"/>
      <c r="C2389" s="551"/>
      <c r="D2389" s="552"/>
      <c r="E2389" s="553"/>
      <c r="F2389" s="525"/>
      <c r="G2389" s="560"/>
    </row>
    <row r="2390" spans="1:7">
      <c r="A2390" s="554"/>
      <c r="B2390" s="550"/>
      <c r="C2390" s="551"/>
      <c r="D2390" s="552"/>
      <c r="E2390" s="553"/>
      <c r="F2390" s="525"/>
      <c r="G2390" s="560"/>
    </row>
    <row r="2391" spans="1:7">
      <c r="A2391" s="554"/>
      <c r="B2391" s="550"/>
      <c r="C2391" s="551"/>
      <c r="D2391" s="552"/>
      <c r="E2391" s="553"/>
      <c r="F2391" s="525"/>
      <c r="G2391" s="560"/>
    </row>
    <row r="2392" spans="1:7">
      <c r="A2392" s="554"/>
      <c r="B2392" s="550"/>
      <c r="C2392" s="551"/>
      <c r="D2392" s="552"/>
      <c r="E2392" s="553"/>
      <c r="F2392" s="525"/>
      <c r="G2392" s="560"/>
    </row>
    <row r="2393" spans="1:7">
      <c r="A2393" s="554"/>
      <c r="B2393" s="550"/>
      <c r="C2393" s="551"/>
      <c r="D2393" s="552"/>
      <c r="E2393" s="553"/>
      <c r="F2393" s="525"/>
      <c r="G2393" s="560"/>
    </row>
    <row r="2394" spans="1:7">
      <c r="A2394" s="554"/>
      <c r="B2394" s="550"/>
      <c r="C2394" s="551"/>
      <c r="D2394" s="552"/>
      <c r="E2394" s="553"/>
      <c r="F2394" s="525"/>
      <c r="G2394" s="560"/>
    </row>
    <row r="2395" spans="1:7">
      <c r="A2395" s="554"/>
      <c r="B2395" s="550"/>
      <c r="C2395" s="551"/>
      <c r="D2395" s="552"/>
      <c r="E2395" s="553"/>
      <c r="F2395" s="525"/>
      <c r="G2395" s="560"/>
    </row>
    <row r="2396" spans="1:7">
      <c r="A2396" s="554"/>
      <c r="B2396" s="550"/>
      <c r="C2396" s="551"/>
      <c r="D2396" s="552"/>
      <c r="E2396" s="553"/>
      <c r="F2396" s="525"/>
      <c r="G2396" s="560"/>
    </row>
    <row r="2397" spans="1:7">
      <c r="A2397" s="554"/>
      <c r="B2397" s="550"/>
      <c r="C2397" s="551"/>
      <c r="D2397" s="552"/>
      <c r="E2397" s="553"/>
      <c r="F2397" s="525"/>
      <c r="G2397" s="560"/>
    </row>
    <row r="2398" spans="1:7">
      <c r="A2398" s="554"/>
      <c r="B2398" s="550"/>
      <c r="C2398" s="551"/>
      <c r="D2398" s="552"/>
      <c r="E2398" s="553"/>
      <c r="F2398" s="525"/>
      <c r="G2398" s="560"/>
    </row>
    <row r="2399" spans="1:7">
      <c r="A2399" s="554"/>
      <c r="B2399" s="550"/>
      <c r="C2399" s="551"/>
      <c r="D2399" s="552"/>
      <c r="E2399" s="553"/>
      <c r="F2399" s="525"/>
      <c r="G2399" s="560"/>
    </row>
    <row r="2400" spans="1:7">
      <c r="A2400" s="554"/>
      <c r="B2400" s="550"/>
      <c r="C2400" s="551"/>
      <c r="D2400" s="552"/>
      <c r="E2400" s="553"/>
      <c r="F2400" s="525"/>
      <c r="G2400" s="560"/>
    </row>
    <row r="2401" spans="1:7">
      <c r="A2401" s="554"/>
      <c r="B2401" s="550"/>
      <c r="C2401" s="551"/>
      <c r="D2401" s="552"/>
      <c r="E2401" s="553"/>
      <c r="F2401" s="525"/>
      <c r="G2401" s="560"/>
    </row>
    <row r="2402" spans="1:7">
      <c r="A2402" s="554"/>
      <c r="B2402" s="550"/>
      <c r="C2402" s="551"/>
      <c r="D2402" s="552"/>
      <c r="E2402" s="553"/>
      <c r="F2402" s="525"/>
      <c r="G2402" s="560"/>
    </row>
    <row r="2403" spans="1:7">
      <c r="A2403" s="554"/>
      <c r="B2403" s="550"/>
      <c r="C2403" s="551"/>
      <c r="D2403" s="552"/>
      <c r="E2403" s="553"/>
      <c r="F2403" s="525"/>
      <c r="G2403" s="560"/>
    </row>
    <row r="2404" spans="1:7">
      <c r="A2404" s="554"/>
      <c r="B2404" s="550"/>
      <c r="C2404" s="551"/>
      <c r="D2404" s="552"/>
      <c r="E2404" s="553"/>
      <c r="F2404" s="525"/>
      <c r="G2404" s="560"/>
    </row>
    <row r="2405" spans="1:7">
      <c r="A2405" s="554"/>
      <c r="B2405" s="550"/>
      <c r="C2405" s="551"/>
      <c r="D2405" s="552"/>
      <c r="E2405" s="553"/>
      <c r="F2405" s="525"/>
      <c r="G2405" s="560"/>
    </row>
    <row r="2406" spans="1:7">
      <c r="A2406" s="554"/>
      <c r="B2406" s="550"/>
      <c r="C2406" s="551"/>
      <c r="D2406" s="552"/>
      <c r="E2406" s="553"/>
      <c r="F2406" s="525"/>
      <c r="G2406" s="560"/>
    </row>
    <row r="2407" spans="1:7">
      <c r="A2407" s="554"/>
      <c r="B2407" s="550"/>
      <c r="C2407" s="551"/>
      <c r="D2407" s="552"/>
      <c r="E2407" s="553"/>
      <c r="F2407" s="525"/>
      <c r="G2407" s="560"/>
    </row>
    <row r="2408" spans="1:7">
      <c r="A2408" s="554"/>
      <c r="B2408" s="550"/>
      <c r="C2408" s="551"/>
      <c r="D2408" s="552"/>
      <c r="E2408" s="553"/>
      <c r="F2408" s="525"/>
      <c r="G2408" s="560"/>
    </row>
    <row r="2409" spans="1:7">
      <c r="A2409" s="554"/>
      <c r="B2409" s="550"/>
      <c r="C2409" s="551"/>
      <c r="D2409" s="552"/>
      <c r="E2409" s="553"/>
      <c r="F2409" s="525"/>
      <c r="G2409" s="560"/>
    </row>
    <row r="2410" spans="1:7">
      <c r="A2410" s="554"/>
      <c r="B2410" s="550"/>
      <c r="C2410" s="551"/>
      <c r="D2410" s="552"/>
      <c r="E2410" s="553"/>
      <c r="F2410" s="525"/>
      <c r="G2410" s="560"/>
    </row>
    <row r="2411" spans="1:7">
      <c r="A2411" s="554"/>
      <c r="B2411" s="550"/>
      <c r="C2411" s="551"/>
      <c r="D2411" s="552"/>
      <c r="E2411" s="553"/>
      <c r="F2411" s="525"/>
      <c r="G2411" s="560"/>
    </row>
    <row r="2412" spans="1:7">
      <c r="A2412" s="554"/>
      <c r="B2412" s="550"/>
      <c r="C2412" s="551"/>
      <c r="D2412" s="552"/>
      <c r="E2412" s="553"/>
      <c r="F2412" s="525"/>
      <c r="G2412" s="560"/>
    </row>
    <row r="2413" spans="1:7">
      <c r="A2413" s="554"/>
      <c r="B2413" s="550"/>
      <c r="C2413" s="551"/>
      <c r="D2413" s="552"/>
      <c r="E2413" s="553"/>
      <c r="F2413" s="525"/>
      <c r="G2413" s="560"/>
    </row>
    <row r="2414" spans="1:7">
      <c r="A2414" s="554"/>
      <c r="B2414" s="550"/>
      <c r="C2414" s="551"/>
      <c r="D2414" s="552"/>
      <c r="E2414" s="553"/>
      <c r="F2414" s="525"/>
      <c r="G2414" s="560"/>
    </row>
    <row r="2415" spans="1:7">
      <c r="A2415" s="554"/>
      <c r="B2415" s="550"/>
      <c r="C2415" s="551"/>
      <c r="D2415" s="552"/>
      <c r="E2415" s="553"/>
      <c r="F2415" s="525"/>
      <c r="G2415" s="560"/>
    </row>
    <row r="2416" spans="1:7">
      <c r="A2416" s="554"/>
      <c r="B2416" s="550"/>
      <c r="C2416" s="551"/>
      <c r="D2416" s="552"/>
      <c r="E2416" s="553"/>
      <c r="F2416" s="525"/>
      <c r="G2416" s="560"/>
    </row>
    <row r="2417" spans="1:7">
      <c r="A2417" s="554"/>
      <c r="B2417" s="550"/>
      <c r="C2417" s="551"/>
      <c r="D2417" s="552"/>
      <c r="E2417" s="553"/>
      <c r="F2417" s="525"/>
      <c r="G2417" s="560"/>
    </row>
    <row r="2418" spans="1:7">
      <c r="A2418" s="554"/>
      <c r="B2418" s="550"/>
      <c r="C2418" s="551"/>
      <c r="D2418" s="552"/>
      <c r="E2418" s="553"/>
      <c r="F2418" s="525"/>
      <c r="G2418" s="560"/>
    </row>
    <row r="2419" spans="1:7">
      <c r="A2419" s="554"/>
      <c r="B2419" s="550"/>
      <c r="C2419" s="551"/>
      <c r="D2419" s="552"/>
      <c r="E2419" s="553"/>
      <c r="F2419" s="525"/>
      <c r="G2419" s="560"/>
    </row>
    <row r="2420" spans="1:7">
      <c r="A2420" s="554"/>
      <c r="B2420" s="550"/>
      <c r="C2420" s="551"/>
      <c r="D2420" s="552"/>
      <c r="E2420" s="553"/>
      <c r="F2420" s="525"/>
      <c r="G2420" s="560"/>
    </row>
    <row r="2421" spans="1:7">
      <c r="A2421" s="554"/>
      <c r="B2421" s="550"/>
      <c r="C2421" s="551"/>
      <c r="D2421" s="552"/>
      <c r="E2421" s="553"/>
      <c r="F2421" s="525"/>
      <c r="G2421" s="560"/>
    </row>
    <row r="2422" spans="1:7">
      <c r="A2422" s="554"/>
      <c r="B2422" s="550"/>
      <c r="C2422" s="551"/>
      <c r="D2422" s="552"/>
      <c r="E2422" s="553"/>
      <c r="F2422" s="525"/>
      <c r="G2422" s="560"/>
    </row>
    <row r="2423" spans="1:7">
      <c r="A2423" s="554"/>
      <c r="B2423" s="550"/>
      <c r="C2423" s="551"/>
      <c r="D2423" s="552"/>
      <c r="E2423" s="553"/>
      <c r="F2423" s="525"/>
      <c r="G2423" s="560"/>
    </row>
    <row r="2424" spans="1:7">
      <c r="A2424" s="554"/>
      <c r="B2424" s="550"/>
      <c r="C2424" s="551"/>
      <c r="D2424" s="552"/>
      <c r="E2424" s="553"/>
      <c r="F2424" s="525"/>
      <c r="G2424" s="560"/>
    </row>
    <row r="2425" spans="1:7">
      <c r="A2425" s="554"/>
      <c r="B2425" s="550"/>
      <c r="C2425" s="551"/>
      <c r="D2425" s="552"/>
      <c r="E2425" s="553"/>
      <c r="F2425" s="525"/>
      <c r="G2425" s="560"/>
    </row>
    <row r="2426" spans="1:7">
      <c r="A2426" s="554"/>
      <c r="B2426" s="550"/>
      <c r="C2426" s="551"/>
      <c r="D2426" s="552"/>
      <c r="E2426" s="553"/>
      <c r="F2426" s="525"/>
      <c r="G2426" s="560"/>
    </row>
    <row r="2427" spans="1:7">
      <c r="A2427" s="554"/>
      <c r="B2427" s="550"/>
      <c r="C2427" s="551"/>
      <c r="D2427" s="552"/>
      <c r="E2427" s="553"/>
      <c r="F2427" s="525"/>
      <c r="G2427" s="560"/>
    </row>
    <row r="2428" spans="1:7">
      <c r="A2428" s="554"/>
      <c r="B2428" s="550"/>
      <c r="C2428" s="551"/>
      <c r="D2428" s="552"/>
      <c r="E2428" s="553"/>
      <c r="F2428" s="525"/>
      <c r="G2428" s="560"/>
    </row>
    <row r="2429" spans="1:7">
      <c r="A2429" s="554"/>
      <c r="B2429" s="550"/>
      <c r="C2429" s="551"/>
      <c r="D2429" s="552"/>
      <c r="E2429" s="553"/>
      <c r="F2429" s="525"/>
      <c r="G2429" s="560"/>
    </row>
    <row r="2430" spans="1:7">
      <c r="A2430" s="554"/>
      <c r="B2430" s="550"/>
      <c r="C2430" s="551"/>
      <c r="D2430" s="552"/>
      <c r="E2430" s="553"/>
      <c r="F2430" s="525"/>
      <c r="G2430" s="560"/>
    </row>
    <row r="2431" spans="1:7">
      <c r="A2431" s="554"/>
      <c r="B2431" s="550"/>
      <c r="C2431" s="551"/>
      <c r="D2431" s="552"/>
      <c r="E2431" s="553"/>
      <c r="F2431" s="525"/>
      <c r="G2431" s="560"/>
    </row>
    <row r="2432" spans="1:7">
      <c r="A2432" s="554"/>
      <c r="B2432" s="550"/>
      <c r="C2432" s="551"/>
      <c r="D2432" s="552"/>
      <c r="E2432" s="553"/>
      <c r="F2432" s="525"/>
      <c r="G2432" s="560"/>
    </row>
    <row r="2433" spans="1:7">
      <c r="A2433" s="554"/>
      <c r="B2433" s="550"/>
      <c r="C2433" s="551"/>
      <c r="D2433" s="552"/>
      <c r="E2433" s="553"/>
      <c r="F2433" s="525"/>
      <c r="G2433" s="560"/>
    </row>
    <row r="2434" spans="1:7">
      <c r="A2434" s="554"/>
      <c r="B2434" s="550"/>
      <c r="C2434" s="551"/>
      <c r="D2434" s="552"/>
      <c r="E2434" s="553"/>
      <c r="F2434" s="525"/>
      <c r="G2434" s="560"/>
    </row>
    <row r="2435" spans="1:7">
      <c r="A2435" s="554"/>
      <c r="B2435" s="550"/>
      <c r="C2435" s="551"/>
      <c r="D2435" s="552"/>
      <c r="E2435" s="553"/>
      <c r="F2435" s="525"/>
      <c r="G2435" s="560"/>
    </row>
    <row r="2436" spans="1:7">
      <c r="C2436" s="551"/>
      <c r="D2436" s="552"/>
      <c r="E2436" s="553"/>
      <c r="F2436" s="525"/>
      <c r="G2436" s="560"/>
    </row>
    <row r="2437" spans="1:7">
      <c r="C2437" s="551"/>
      <c r="D2437" s="552"/>
      <c r="E2437" s="553"/>
      <c r="F2437" s="525"/>
      <c r="G2437" s="560"/>
    </row>
    <row r="2438" spans="1:7">
      <c r="C2438" s="551"/>
      <c r="D2438" s="552"/>
      <c r="E2438" s="553"/>
      <c r="F2438" s="525"/>
      <c r="G2438" s="560"/>
    </row>
    <row r="2439" spans="1:7">
      <c r="C2439" s="551"/>
      <c r="D2439" s="552"/>
      <c r="E2439" s="553"/>
      <c r="F2439" s="525"/>
      <c r="G2439" s="560"/>
    </row>
    <row r="2440" spans="1:7">
      <c r="C2440" s="551"/>
      <c r="D2440" s="552"/>
      <c r="E2440" s="553"/>
      <c r="F2440" s="525"/>
      <c r="G2440" s="560"/>
    </row>
    <row r="2441" spans="1:7">
      <c r="C2441" s="551"/>
      <c r="D2441" s="552"/>
      <c r="E2441" s="553"/>
      <c r="F2441" s="525"/>
      <c r="G2441" s="560"/>
    </row>
    <row r="2442" spans="1:7">
      <c r="C2442" s="551"/>
      <c r="D2442" s="552"/>
      <c r="E2442" s="553"/>
      <c r="F2442" s="525"/>
      <c r="G2442" s="560"/>
    </row>
    <row r="2443" spans="1:7">
      <c r="C2443" s="551"/>
      <c r="D2443" s="552"/>
      <c r="E2443" s="553"/>
      <c r="F2443" s="525"/>
      <c r="G2443" s="560"/>
    </row>
    <row r="2444" spans="1:7">
      <c r="C2444" s="551"/>
      <c r="D2444" s="552"/>
      <c r="E2444" s="553"/>
      <c r="F2444" s="525"/>
      <c r="G2444" s="560"/>
    </row>
    <row r="2445" spans="1:7">
      <c r="C2445" s="551"/>
      <c r="D2445" s="552"/>
      <c r="E2445" s="553"/>
      <c r="F2445" s="525"/>
      <c r="G2445" s="560"/>
    </row>
    <row r="2446" spans="1:7">
      <c r="C2446" s="551"/>
      <c r="D2446" s="552"/>
      <c r="E2446" s="553"/>
      <c r="F2446" s="525"/>
      <c r="G2446" s="560"/>
    </row>
    <row r="2447" spans="1:7">
      <c r="C2447" s="551"/>
      <c r="D2447" s="552"/>
      <c r="E2447" s="553"/>
      <c r="F2447" s="525"/>
      <c r="G2447" s="560"/>
    </row>
    <row r="2448" spans="1:7">
      <c r="C2448" s="551"/>
      <c r="D2448" s="552"/>
      <c r="E2448" s="553"/>
      <c r="F2448" s="525"/>
      <c r="G2448" s="560"/>
    </row>
    <row r="2449" spans="3:7">
      <c r="C2449" s="551"/>
      <c r="D2449" s="552"/>
      <c r="E2449" s="553"/>
      <c r="F2449" s="525"/>
      <c r="G2449" s="560"/>
    </row>
    <row r="2450" spans="3:7">
      <c r="C2450" s="551"/>
      <c r="D2450" s="552"/>
      <c r="E2450" s="553"/>
      <c r="F2450" s="525"/>
      <c r="G2450" s="560"/>
    </row>
    <row r="2451" spans="3:7">
      <c r="C2451" s="551"/>
      <c r="D2451" s="552"/>
      <c r="E2451" s="553"/>
      <c r="F2451" s="525"/>
      <c r="G2451" s="560"/>
    </row>
    <row r="2452" spans="3:7">
      <c r="C2452" s="551"/>
      <c r="D2452" s="552"/>
      <c r="E2452" s="553"/>
      <c r="F2452" s="525"/>
      <c r="G2452" s="560"/>
    </row>
    <row r="2453" spans="3:7">
      <c r="C2453" s="551"/>
      <c r="D2453" s="552"/>
      <c r="E2453" s="553"/>
      <c r="F2453" s="525"/>
      <c r="G2453" s="560"/>
    </row>
    <row r="2454" spans="3:7">
      <c r="C2454" s="551"/>
      <c r="D2454" s="552"/>
      <c r="E2454" s="553"/>
      <c r="F2454" s="525"/>
      <c r="G2454" s="560"/>
    </row>
    <row r="2455" spans="3:7">
      <c r="C2455" s="551"/>
      <c r="D2455" s="552"/>
      <c r="E2455" s="553"/>
      <c r="F2455" s="525"/>
      <c r="G2455" s="560"/>
    </row>
    <row r="2456" spans="3:7">
      <c r="C2456" s="551"/>
      <c r="D2456" s="552"/>
      <c r="E2456" s="553"/>
      <c r="F2456" s="525"/>
      <c r="G2456" s="560"/>
    </row>
    <row r="2457" spans="3:7">
      <c r="C2457" s="551"/>
      <c r="D2457" s="552"/>
      <c r="E2457" s="553"/>
      <c r="F2457" s="525"/>
      <c r="G2457" s="560"/>
    </row>
    <row r="2458" spans="3:7">
      <c r="C2458" s="551"/>
      <c r="D2458" s="552"/>
      <c r="E2458" s="553"/>
      <c r="F2458" s="525"/>
      <c r="G2458" s="560"/>
    </row>
    <row r="2459" spans="3:7">
      <c r="C2459" s="551"/>
      <c r="D2459" s="552"/>
      <c r="E2459" s="553"/>
      <c r="F2459" s="525"/>
      <c r="G2459" s="560"/>
    </row>
    <row r="2460" spans="3:7">
      <c r="C2460" s="551"/>
      <c r="D2460" s="552"/>
      <c r="E2460" s="553"/>
      <c r="F2460" s="525"/>
      <c r="G2460" s="560"/>
    </row>
    <row r="2461" spans="3:7">
      <c r="C2461" s="551"/>
      <c r="D2461" s="552"/>
      <c r="E2461" s="553"/>
      <c r="F2461" s="525"/>
      <c r="G2461" s="560"/>
    </row>
    <row r="2462" spans="3:7">
      <c r="C2462" s="551"/>
      <c r="D2462" s="552"/>
      <c r="E2462" s="553"/>
      <c r="F2462" s="525"/>
      <c r="G2462" s="560"/>
    </row>
    <row r="2463" spans="3:7">
      <c r="C2463" s="551"/>
      <c r="D2463" s="552"/>
      <c r="E2463" s="553"/>
      <c r="F2463" s="525"/>
      <c r="G2463" s="560"/>
    </row>
    <row r="2464" spans="3:7">
      <c r="C2464" s="551"/>
      <c r="D2464" s="552"/>
      <c r="E2464" s="553"/>
      <c r="F2464" s="525"/>
      <c r="G2464" s="560"/>
    </row>
    <row r="2465" spans="3:7">
      <c r="C2465" s="551"/>
      <c r="D2465" s="552"/>
      <c r="E2465" s="553"/>
      <c r="F2465" s="525"/>
      <c r="G2465" s="560"/>
    </row>
    <row r="2466" spans="3:7">
      <c r="C2466" s="551"/>
      <c r="D2466" s="552"/>
      <c r="E2466" s="553"/>
      <c r="F2466" s="525"/>
      <c r="G2466" s="560"/>
    </row>
    <row r="2467" spans="3:7">
      <c r="C2467" s="551"/>
      <c r="D2467" s="552"/>
      <c r="E2467" s="553"/>
      <c r="F2467" s="525"/>
      <c r="G2467" s="560"/>
    </row>
    <row r="2468" spans="3:7">
      <c r="C2468" s="551"/>
      <c r="D2468" s="552"/>
      <c r="E2468" s="553"/>
      <c r="F2468" s="525"/>
      <c r="G2468" s="560"/>
    </row>
    <row r="2469" spans="3:7">
      <c r="C2469" s="551"/>
      <c r="D2469" s="552"/>
      <c r="E2469" s="553"/>
      <c r="F2469" s="525"/>
      <c r="G2469" s="560"/>
    </row>
    <row r="2470" spans="3:7">
      <c r="C2470" s="551"/>
      <c r="D2470" s="552"/>
      <c r="E2470" s="553"/>
      <c r="F2470" s="525"/>
      <c r="G2470" s="560"/>
    </row>
    <row r="2471" spans="3:7">
      <c r="C2471" s="551"/>
      <c r="D2471" s="552"/>
      <c r="E2471" s="553"/>
      <c r="F2471" s="525"/>
      <c r="G2471" s="560"/>
    </row>
    <row r="2472" spans="3:7">
      <c r="C2472" s="551"/>
      <c r="D2472" s="552"/>
      <c r="E2472" s="553"/>
      <c r="F2472" s="525"/>
      <c r="G2472" s="560"/>
    </row>
    <row r="2473" spans="3:7">
      <c r="C2473" s="551"/>
      <c r="D2473" s="552"/>
      <c r="E2473" s="553"/>
      <c r="F2473" s="525"/>
      <c r="G2473" s="560"/>
    </row>
    <row r="2474" spans="3:7">
      <c r="C2474" s="551"/>
      <c r="D2474" s="552"/>
      <c r="E2474" s="553"/>
      <c r="F2474" s="525"/>
      <c r="G2474" s="560"/>
    </row>
    <row r="2475" spans="3:7">
      <c r="C2475" s="551"/>
      <c r="D2475" s="552"/>
      <c r="E2475" s="553"/>
      <c r="F2475" s="525"/>
      <c r="G2475" s="560"/>
    </row>
    <row r="2476" spans="3:7">
      <c r="C2476" s="551"/>
      <c r="D2476" s="552"/>
      <c r="E2476" s="553"/>
      <c r="F2476" s="525"/>
      <c r="G2476" s="560"/>
    </row>
    <row r="2477" spans="3:7">
      <c r="C2477" s="551"/>
      <c r="D2477" s="552"/>
      <c r="E2477" s="553"/>
      <c r="F2477" s="525"/>
      <c r="G2477" s="560"/>
    </row>
    <row r="2478" spans="3:7">
      <c r="C2478" s="551"/>
      <c r="D2478" s="552"/>
      <c r="E2478" s="553"/>
      <c r="F2478" s="525"/>
      <c r="G2478" s="560"/>
    </row>
    <row r="2479" spans="3:7">
      <c r="C2479" s="551"/>
      <c r="D2479" s="552"/>
      <c r="E2479" s="553"/>
      <c r="F2479" s="525"/>
      <c r="G2479" s="560"/>
    </row>
    <row r="2480" spans="3:7">
      <c r="C2480" s="551"/>
      <c r="D2480" s="552"/>
      <c r="E2480" s="553"/>
      <c r="F2480" s="525"/>
      <c r="G2480" s="560"/>
    </row>
    <row r="2481" spans="3:7">
      <c r="C2481" s="551"/>
      <c r="D2481" s="552"/>
      <c r="E2481" s="553"/>
      <c r="F2481" s="525"/>
      <c r="G2481" s="560"/>
    </row>
    <row r="2482" spans="3:7">
      <c r="C2482" s="551"/>
      <c r="D2482" s="552"/>
      <c r="E2482" s="553"/>
      <c r="F2482" s="525"/>
      <c r="G2482" s="560"/>
    </row>
    <row r="2483" spans="3:7">
      <c r="C2483" s="551"/>
      <c r="D2483" s="552"/>
      <c r="E2483" s="553"/>
      <c r="F2483" s="525"/>
      <c r="G2483" s="560"/>
    </row>
    <row r="2484" spans="3:7">
      <c r="C2484" s="551"/>
      <c r="D2484" s="552"/>
      <c r="E2484" s="553"/>
      <c r="F2484" s="525"/>
      <c r="G2484" s="560"/>
    </row>
    <row r="2485" spans="3:7">
      <c r="C2485" s="551"/>
      <c r="D2485" s="552"/>
      <c r="E2485" s="553"/>
      <c r="F2485" s="525"/>
      <c r="G2485" s="560"/>
    </row>
    <row r="2486" spans="3:7">
      <c r="C2486" s="551"/>
      <c r="D2486" s="552"/>
      <c r="E2486" s="553"/>
      <c r="F2486" s="525"/>
      <c r="G2486" s="560"/>
    </row>
    <row r="2487" spans="3:7">
      <c r="C2487" s="551"/>
      <c r="D2487" s="552"/>
      <c r="E2487" s="553"/>
      <c r="F2487" s="525"/>
      <c r="G2487" s="560"/>
    </row>
    <row r="2488" spans="3:7">
      <c r="C2488" s="551"/>
      <c r="D2488" s="552"/>
      <c r="E2488" s="553"/>
      <c r="F2488" s="525"/>
      <c r="G2488" s="560"/>
    </row>
    <row r="2489" spans="3:7">
      <c r="C2489" s="551"/>
      <c r="D2489" s="552"/>
      <c r="E2489" s="553"/>
      <c r="F2489" s="525"/>
      <c r="G2489" s="560"/>
    </row>
    <row r="2490" spans="3:7">
      <c r="C2490" s="551"/>
      <c r="D2490" s="552"/>
      <c r="E2490" s="553"/>
      <c r="F2490" s="525"/>
      <c r="G2490" s="560"/>
    </row>
    <row r="2491" spans="3:7">
      <c r="C2491" s="551"/>
      <c r="D2491" s="552"/>
      <c r="E2491" s="553"/>
      <c r="F2491" s="525"/>
      <c r="G2491" s="560"/>
    </row>
    <row r="2492" spans="3:7">
      <c r="C2492" s="551"/>
      <c r="D2492" s="552"/>
      <c r="E2492" s="553"/>
      <c r="F2492" s="525"/>
      <c r="G2492" s="560"/>
    </row>
    <row r="2493" spans="3:7">
      <c r="C2493" s="551"/>
      <c r="D2493" s="552"/>
      <c r="E2493" s="553"/>
      <c r="F2493" s="525"/>
      <c r="G2493" s="560"/>
    </row>
    <row r="2494" spans="3:7">
      <c r="C2494" s="551"/>
      <c r="D2494" s="552"/>
      <c r="E2494" s="553"/>
      <c r="F2494" s="525"/>
      <c r="G2494" s="560"/>
    </row>
    <row r="2495" spans="3:7">
      <c r="C2495" s="551"/>
      <c r="D2495" s="552"/>
      <c r="E2495" s="553"/>
      <c r="F2495" s="525"/>
      <c r="G2495" s="560"/>
    </row>
    <row r="2496" spans="3:7">
      <c r="C2496" s="551"/>
      <c r="D2496" s="552"/>
      <c r="E2496" s="553"/>
      <c r="F2496" s="525"/>
      <c r="G2496" s="560"/>
    </row>
    <row r="2497" spans="3:7">
      <c r="C2497" s="551"/>
      <c r="D2497" s="552"/>
      <c r="E2497" s="553"/>
      <c r="F2497" s="525"/>
      <c r="G2497" s="560"/>
    </row>
    <row r="2498" spans="3:7">
      <c r="C2498" s="551"/>
      <c r="D2498" s="552"/>
      <c r="E2498" s="553"/>
      <c r="F2498" s="525"/>
      <c r="G2498" s="560"/>
    </row>
    <row r="2499" spans="3:7">
      <c r="C2499" s="551"/>
      <c r="D2499" s="552"/>
      <c r="E2499" s="553"/>
      <c r="F2499" s="525"/>
      <c r="G2499" s="560"/>
    </row>
    <row r="2500" spans="3:7">
      <c r="C2500" s="551"/>
      <c r="D2500" s="552"/>
      <c r="E2500" s="553"/>
      <c r="F2500" s="525"/>
      <c r="G2500" s="560"/>
    </row>
    <row r="2501" spans="3:7">
      <c r="C2501" s="551"/>
      <c r="D2501" s="552"/>
      <c r="E2501" s="553"/>
      <c r="F2501" s="525"/>
      <c r="G2501" s="560"/>
    </row>
    <row r="2502" spans="3:7">
      <c r="C2502" s="551"/>
      <c r="D2502" s="552"/>
      <c r="E2502" s="553"/>
      <c r="F2502" s="525"/>
      <c r="G2502" s="560"/>
    </row>
    <row r="2503" spans="3:7">
      <c r="C2503" s="551"/>
      <c r="D2503" s="552"/>
      <c r="E2503" s="553"/>
      <c r="F2503" s="525"/>
      <c r="G2503" s="560"/>
    </row>
    <row r="2504" spans="3:7">
      <c r="C2504" s="551"/>
      <c r="D2504" s="552"/>
      <c r="E2504" s="553"/>
      <c r="F2504" s="525"/>
      <c r="G2504" s="560"/>
    </row>
    <row r="2505" spans="3:7">
      <c r="C2505" s="551"/>
      <c r="D2505" s="552"/>
      <c r="E2505" s="553"/>
      <c r="F2505" s="525"/>
      <c r="G2505" s="560"/>
    </row>
    <row r="2506" spans="3:7">
      <c r="C2506" s="551"/>
      <c r="D2506" s="552"/>
      <c r="E2506" s="553"/>
      <c r="F2506" s="525"/>
      <c r="G2506" s="560"/>
    </row>
    <row r="2507" spans="3:7">
      <c r="C2507" s="551"/>
      <c r="D2507" s="552"/>
      <c r="E2507" s="553"/>
      <c r="F2507" s="525"/>
      <c r="G2507" s="560"/>
    </row>
    <row r="2508" spans="3:7">
      <c r="C2508" s="551"/>
      <c r="D2508" s="552"/>
      <c r="E2508" s="553"/>
      <c r="F2508" s="525"/>
      <c r="G2508" s="560"/>
    </row>
    <row r="2509" spans="3:7">
      <c r="C2509" s="551"/>
      <c r="D2509" s="552"/>
      <c r="E2509" s="553"/>
      <c r="F2509" s="525"/>
      <c r="G2509" s="560"/>
    </row>
    <row r="2510" spans="3:7">
      <c r="C2510" s="551"/>
      <c r="D2510" s="552"/>
      <c r="E2510" s="553"/>
      <c r="F2510" s="525"/>
      <c r="G2510" s="560"/>
    </row>
    <row r="2511" spans="3:7">
      <c r="C2511" s="551"/>
      <c r="D2511" s="552"/>
      <c r="E2511" s="553"/>
      <c r="F2511" s="525"/>
      <c r="G2511" s="560"/>
    </row>
    <row r="2512" spans="3:7">
      <c r="C2512" s="551"/>
      <c r="D2512" s="552"/>
      <c r="E2512" s="553"/>
      <c r="F2512" s="525"/>
      <c r="G2512" s="560"/>
    </row>
    <row r="2513" spans="3:7">
      <c r="C2513" s="551"/>
      <c r="D2513" s="552"/>
      <c r="E2513" s="553"/>
      <c r="F2513" s="525"/>
      <c r="G2513" s="560"/>
    </row>
    <row r="2514" spans="3:7">
      <c r="C2514" s="551"/>
      <c r="D2514" s="552"/>
      <c r="E2514" s="553"/>
      <c r="F2514" s="525"/>
      <c r="G2514" s="560"/>
    </row>
    <row r="2515" spans="3:7">
      <c r="C2515" s="551"/>
      <c r="D2515" s="552"/>
      <c r="E2515" s="553"/>
      <c r="F2515" s="525"/>
      <c r="G2515" s="560"/>
    </row>
    <row r="2516" spans="3:7">
      <c r="C2516" s="551"/>
      <c r="D2516" s="552"/>
      <c r="E2516" s="553"/>
      <c r="F2516" s="525"/>
      <c r="G2516" s="560"/>
    </row>
    <row r="2517" spans="3:7">
      <c r="C2517" s="551"/>
      <c r="D2517" s="552"/>
      <c r="E2517" s="553"/>
      <c r="F2517" s="525"/>
      <c r="G2517" s="560"/>
    </row>
    <row r="2518" spans="3:7">
      <c r="C2518" s="551"/>
      <c r="D2518" s="552"/>
      <c r="E2518" s="553"/>
      <c r="F2518" s="525"/>
      <c r="G2518" s="560"/>
    </row>
    <row r="2519" spans="3:7">
      <c r="C2519" s="551"/>
      <c r="D2519" s="552"/>
      <c r="E2519" s="553"/>
      <c r="F2519" s="525"/>
      <c r="G2519" s="560"/>
    </row>
    <row r="2520" spans="3:7">
      <c r="C2520" s="551"/>
      <c r="D2520" s="552"/>
      <c r="E2520" s="553"/>
      <c r="F2520" s="525"/>
      <c r="G2520" s="560"/>
    </row>
    <row r="2521" spans="3:7">
      <c r="C2521" s="551"/>
      <c r="D2521" s="552"/>
      <c r="E2521" s="553"/>
      <c r="F2521" s="525"/>
      <c r="G2521" s="560"/>
    </row>
    <row r="2522" spans="3:7">
      <c r="C2522" s="551"/>
      <c r="D2522" s="552"/>
      <c r="E2522" s="553"/>
      <c r="F2522" s="525"/>
      <c r="G2522" s="560"/>
    </row>
    <row r="2523" spans="3:7">
      <c r="C2523" s="551"/>
      <c r="D2523" s="552"/>
      <c r="E2523" s="553"/>
      <c r="F2523" s="525"/>
      <c r="G2523" s="560"/>
    </row>
    <row r="2524" spans="3:7">
      <c r="C2524" s="551"/>
      <c r="D2524" s="552"/>
      <c r="E2524" s="553"/>
      <c r="F2524" s="525"/>
      <c r="G2524" s="560"/>
    </row>
    <row r="2525" spans="3:7">
      <c r="C2525" s="551"/>
      <c r="D2525" s="552"/>
      <c r="E2525" s="553"/>
      <c r="F2525" s="525"/>
      <c r="G2525" s="560"/>
    </row>
    <row r="2526" spans="3:7">
      <c r="C2526" s="551"/>
      <c r="D2526" s="552"/>
      <c r="E2526" s="553"/>
      <c r="F2526" s="525"/>
      <c r="G2526" s="560"/>
    </row>
    <row r="2527" spans="3:7">
      <c r="C2527" s="551"/>
      <c r="D2527" s="552"/>
      <c r="E2527" s="553"/>
      <c r="F2527" s="525"/>
      <c r="G2527" s="560"/>
    </row>
    <row r="2528" spans="3:7">
      <c r="C2528" s="551"/>
      <c r="D2528" s="552"/>
      <c r="E2528" s="553"/>
      <c r="F2528" s="525"/>
      <c r="G2528" s="560"/>
    </row>
    <row r="2529" spans="3:7">
      <c r="C2529" s="551"/>
      <c r="D2529" s="552"/>
      <c r="E2529" s="553"/>
      <c r="F2529" s="525"/>
      <c r="G2529" s="560"/>
    </row>
    <row r="2530" spans="3:7">
      <c r="C2530" s="551"/>
      <c r="D2530" s="552"/>
      <c r="E2530" s="553"/>
      <c r="F2530" s="525"/>
      <c r="G2530" s="560"/>
    </row>
    <row r="2531" spans="3:7">
      <c r="C2531" s="551"/>
      <c r="D2531" s="552"/>
      <c r="E2531" s="553"/>
      <c r="F2531" s="525"/>
      <c r="G2531" s="560"/>
    </row>
    <row r="2532" spans="3:7">
      <c r="C2532" s="551"/>
      <c r="D2532" s="552"/>
      <c r="E2532" s="553"/>
      <c r="F2532" s="525"/>
      <c r="G2532" s="560"/>
    </row>
    <row r="2533" spans="3:7">
      <c r="C2533" s="551"/>
      <c r="D2533" s="552"/>
      <c r="E2533" s="553"/>
      <c r="F2533" s="525"/>
      <c r="G2533" s="560"/>
    </row>
    <row r="2534" spans="3:7">
      <c r="C2534" s="551"/>
      <c r="D2534" s="552"/>
      <c r="E2534" s="553"/>
      <c r="F2534" s="525"/>
      <c r="G2534" s="560"/>
    </row>
    <row r="2535" spans="3:7">
      <c r="C2535" s="551"/>
      <c r="D2535" s="552"/>
      <c r="E2535" s="553"/>
      <c r="F2535" s="525"/>
      <c r="G2535" s="560"/>
    </row>
    <row r="2536" spans="3:7">
      <c r="C2536" s="551"/>
      <c r="D2536" s="552"/>
      <c r="E2536" s="553"/>
      <c r="F2536" s="525"/>
      <c r="G2536" s="560"/>
    </row>
    <row r="2537" spans="3:7">
      <c r="C2537" s="551"/>
      <c r="D2537" s="552"/>
      <c r="E2537" s="553"/>
      <c r="F2537" s="525"/>
      <c r="G2537" s="560"/>
    </row>
    <row r="2538" spans="3:7">
      <c r="C2538" s="551"/>
      <c r="D2538" s="552"/>
      <c r="E2538" s="553"/>
      <c r="F2538" s="525"/>
      <c r="G2538" s="560"/>
    </row>
    <row r="2539" spans="3:7">
      <c r="C2539" s="551"/>
      <c r="D2539" s="552"/>
      <c r="E2539" s="553"/>
      <c r="F2539" s="525"/>
      <c r="G2539" s="560"/>
    </row>
    <row r="2540" spans="3:7">
      <c r="C2540" s="551"/>
      <c r="D2540" s="552"/>
      <c r="E2540" s="553"/>
      <c r="F2540" s="525"/>
      <c r="G2540" s="560"/>
    </row>
    <row r="2541" spans="3:7">
      <c r="C2541" s="551"/>
      <c r="D2541" s="552"/>
      <c r="E2541" s="553"/>
      <c r="F2541" s="525"/>
      <c r="G2541" s="560"/>
    </row>
    <row r="2542" spans="3:7">
      <c r="C2542" s="551"/>
      <c r="D2542" s="552"/>
      <c r="E2542" s="553"/>
      <c r="F2542" s="525"/>
      <c r="G2542" s="560"/>
    </row>
    <row r="2543" spans="3:7">
      <c r="C2543" s="551"/>
      <c r="D2543" s="552"/>
      <c r="E2543" s="553"/>
      <c r="F2543" s="525"/>
      <c r="G2543" s="560"/>
    </row>
    <row r="2544" spans="3:7">
      <c r="C2544" s="551"/>
      <c r="D2544" s="552"/>
      <c r="E2544" s="553"/>
      <c r="F2544" s="525"/>
      <c r="G2544" s="560"/>
    </row>
    <row r="2545" spans="3:7">
      <c r="C2545" s="551"/>
      <c r="D2545" s="552"/>
      <c r="E2545" s="553"/>
      <c r="F2545" s="525"/>
      <c r="G2545" s="560"/>
    </row>
    <row r="2546" spans="3:7">
      <c r="C2546" s="551"/>
      <c r="D2546" s="552"/>
      <c r="E2546" s="553"/>
      <c r="F2546" s="525"/>
      <c r="G2546" s="560"/>
    </row>
    <row r="2547" spans="3:7">
      <c r="C2547" s="551"/>
      <c r="D2547" s="552"/>
      <c r="E2547" s="553"/>
      <c r="F2547" s="525"/>
      <c r="G2547" s="560"/>
    </row>
    <row r="2548" spans="3:7">
      <c r="C2548" s="551"/>
      <c r="D2548" s="552"/>
      <c r="E2548" s="553"/>
      <c r="F2548" s="525"/>
      <c r="G2548" s="560"/>
    </row>
    <row r="2549" spans="3:7">
      <c r="C2549" s="551"/>
      <c r="D2549" s="552"/>
      <c r="E2549" s="553"/>
      <c r="F2549" s="525"/>
      <c r="G2549" s="560"/>
    </row>
    <row r="2550" spans="3:7">
      <c r="C2550" s="551"/>
      <c r="D2550" s="552"/>
      <c r="E2550" s="553"/>
      <c r="F2550" s="525"/>
      <c r="G2550" s="560"/>
    </row>
    <row r="2551" spans="3:7">
      <c r="C2551" s="551"/>
      <c r="D2551" s="552"/>
      <c r="E2551" s="553"/>
      <c r="F2551" s="525"/>
      <c r="G2551" s="560"/>
    </row>
    <row r="2552" spans="3:7">
      <c r="C2552" s="551"/>
      <c r="D2552" s="552"/>
      <c r="E2552" s="553"/>
      <c r="F2552" s="525"/>
      <c r="G2552" s="560"/>
    </row>
    <row r="2553" spans="3:7">
      <c r="C2553" s="551"/>
      <c r="D2553" s="552"/>
      <c r="E2553" s="553"/>
      <c r="F2553" s="525"/>
      <c r="G2553" s="560"/>
    </row>
    <row r="2554" spans="3:7">
      <c r="C2554" s="551"/>
      <c r="D2554" s="552"/>
      <c r="E2554" s="553"/>
      <c r="F2554" s="525"/>
      <c r="G2554" s="560"/>
    </row>
    <row r="2555" spans="3:7">
      <c r="C2555" s="551"/>
      <c r="D2555" s="552"/>
      <c r="E2555" s="553"/>
      <c r="F2555" s="525"/>
      <c r="G2555" s="560"/>
    </row>
    <row r="2556" spans="3:7">
      <c r="C2556" s="551"/>
      <c r="D2556" s="552"/>
      <c r="E2556" s="553"/>
      <c r="F2556" s="525"/>
      <c r="G2556" s="560"/>
    </row>
    <row r="2557" spans="3:7">
      <c r="C2557" s="551"/>
      <c r="D2557" s="552"/>
      <c r="E2557" s="553"/>
      <c r="F2557" s="525"/>
      <c r="G2557" s="560"/>
    </row>
    <row r="2558" spans="3:7">
      <c r="C2558" s="551"/>
      <c r="D2558" s="552"/>
      <c r="E2558" s="553"/>
      <c r="F2558" s="525"/>
      <c r="G2558" s="560"/>
    </row>
    <row r="2559" spans="3:7">
      <c r="C2559" s="551"/>
      <c r="D2559" s="552"/>
      <c r="E2559" s="553"/>
      <c r="F2559" s="525"/>
      <c r="G2559" s="560"/>
    </row>
    <row r="2560" spans="3:7">
      <c r="C2560" s="551"/>
      <c r="D2560" s="552"/>
      <c r="E2560" s="553"/>
      <c r="F2560" s="525"/>
      <c r="G2560" s="560"/>
    </row>
    <row r="2561" spans="3:7">
      <c r="C2561" s="551"/>
      <c r="D2561" s="552"/>
      <c r="E2561" s="553"/>
      <c r="F2561" s="525"/>
      <c r="G2561" s="560"/>
    </row>
    <row r="2562" spans="3:7">
      <c r="C2562" s="551"/>
      <c r="D2562" s="552"/>
      <c r="E2562" s="553"/>
      <c r="F2562" s="525"/>
      <c r="G2562" s="560"/>
    </row>
    <row r="2563" spans="3:7">
      <c r="C2563" s="551"/>
      <c r="D2563" s="552"/>
      <c r="E2563" s="553"/>
      <c r="F2563" s="525"/>
      <c r="G2563" s="560"/>
    </row>
    <row r="2564" spans="3:7">
      <c r="C2564" s="551"/>
      <c r="D2564" s="552"/>
      <c r="E2564" s="553"/>
      <c r="F2564" s="525"/>
      <c r="G2564" s="560"/>
    </row>
    <row r="2565" spans="3:7">
      <c r="C2565" s="551"/>
      <c r="D2565" s="552"/>
      <c r="E2565" s="553"/>
      <c r="F2565" s="525"/>
      <c r="G2565" s="560"/>
    </row>
    <row r="2566" spans="3:7">
      <c r="C2566" s="551"/>
      <c r="D2566" s="552"/>
      <c r="E2566" s="553"/>
      <c r="F2566" s="525"/>
      <c r="G2566" s="560"/>
    </row>
    <row r="2567" spans="3:7">
      <c r="C2567" s="551"/>
      <c r="D2567" s="552"/>
      <c r="E2567" s="553"/>
      <c r="F2567" s="525"/>
      <c r="G2567" s="560"/>
    </row>
    <row r="2568" spans="3:7">
      <c r="C2568" s="551"/>
      <c r="D2568" s="552"/>
      <c r="E2568" s="553"/>
      <c r="F2568" s="525"/>
      <c r="G2568" s="560"/>
    </row>
    <row r="2569" spans="3:7">
      <c r="C2569" s="551"/>
      <c r="D2569" s="552"/>
      <c r="E2569" s="553"/>
      <c r="F2569" s="525"/>
      <c r="G2569" s="560"/>
    </row>
    <row r="2570" spans="3:7">
      <c r="C2570" s="551"/>
      <c r="D2570" s="552"/>
      <c r="E2570" s="553"/>
      <c r="F2570" s="525"/>
      <c r="G2570" s="560"/>
    </row>
    <row r="2571" spans="3:7">
      <c r="C2571" s="551"/>
      <c r="D2571" s="552"/>
      <c r="E2571" s="553"/>
      <c r="F2571" s="525"/>
      <c r="G2571" s="560"/>
    </row>
    <row r="2572" spans="3:7">
      <c r="C2572" s="551"/>
      <c r="D2572" s="552"/>
      <c r="E2572" s="553"/>
      <c r="F2572" s="525"/>
      <c r="G2572" s="560"/>
    </row>
    <row r="2573" spans="3:7">
      <c r="C2573" s="551"/>
      <c r="D2573" s="552"/>
      <c r="E2573" s="553"/>
      <c r="F2573" s="525"/>
      <c r="G2573" s="560"/>
    </row>
    <row r="2574" spans="3:7">
      <c r="C2574" s="551"/>
      <c r="D2574" s="552"/>
      <c r="E2574" s="553"/>
      <c r="F2574" s="525"/>
      <c r="G2574" s="560"/>
    </row>
    <row r="2575" spans="3:7">
      <c r="C2575" s="551"/>
      <c r="D2575" s="552"/>
      <c r="E2575" s="553"/>
      <c r="F2575" s="525"/>
      <c r="G2575" s="560"/>
    </row>
    <row r="2576" spans="3:7">
      <c r="C2576" s="551"/>
      <c r="D2576" s="552"/>
      <c r="E2576" s="553"/>
      <c r="F2576" s="525"/>
      <c r="G2576" s="560"/>
    </row>
    <row r="2577" spans="3:7">
      <c r="C2577" s="551"/>
      <c r="D2577" s="552"/>
      <c r="E2577" s="553"/>
      <c r="F2577" s="525"/>
      <c r="G2577" s="560"/>
    </row>
    <row r="2578" spans="3:7">
      <c r="C2578" s="551"/>
      <c r="D2578" s="552"/>
      <c r="E2578" s="553"/>
      <c r="F2578" s="525"/>
      <c r="G2578" s="560"/>
    </row>
    <row r="2579" spans="3:7">
      <c r="C2579" s="551"/>
      <c r="D2579" s="552"/>
      <c r="E2579" s="553"/>
      <c r="F2579" s="525"/>
      <c r="G2579" s="560"/>
    </row>
    <row r="2580" spans="3:7">
      <c r="C2580" s="551"/>
      <c r="D2580" s="552"/>
      <c r="E2580" s="553"/>
      <c r="F2580" s="525"/>
      <c r="G2580" s="560"/>
    </row>
    <row r="2581" spans="3:7">
      <c r="C2581" s="551"/>
      <c r="D2581" s="552"/>
      <c r="E2581" s="553"/>
      <c r="F2581" s="525"/>
      <c r="G2581" s="560"/>
    </row>
    <row r="2582" spans="3:7">
      <c r="C2582" s="551"/>
      <c r="D2582" s="552"/>
      <c r="E2582" s="553"/>
      <c r="F2582" s="525"/>
      <c r="G2582" s="560"/>
    </row>
    <row r="2583" spans="3:7">
      <c r="C2583" s="551"/>
      <c r="D2583" s="552"/>
      <c r="E2583" s="553"/>
      <c r="F2583" s="525"/>
      <c r="G2583" s="560"/>
    </row>
    <row r="2584" spans="3:7">
      <c r="C2584" s="551"/>
      <c r="D2584" s="552"/>
      <c r="E2584" s="553"/>
      <c r="F2584" s="525"/>
      <c r="G2584" s="560"/>
    </row>
    <row r="2585" spans="3:7">
      <c r="C2585" s="551"/>
      <c r="D2585" s="552"/>
      <c r="E2585" s="553"/>
      <c r="F2585" s="525"/>
      <c r="G2585" s="560"/>
    </row>
    <row r="2586" spans="3:7">
      <c r="C2586" s="551"/>
      <c r="D2586" s="552"/>
      <c r="E2586" s="553"/>
      <c r="F2586" s="525"/>
      <c r="G2586" s="560"/>
    </row>
    <row r="2587" spans="3:7">
      <c r="C2587" s="551"/>
      <c r="D2587" s="552"/>
      <c r="E2587" s="553"/>
      <c r="F2587" s="525"/>
      <c r="G2587" s="560"/>
    </row>
    <row r="2588" spans="3:7">
      <c r="C2588" s="551"/>
      <c r="D2588" s="552"/>
      <c r="E2588" s="553"/>
      <c r="F2588" s="525"/>
      <c r="G2588" s="560"/>
    </row>
    <row r="2589" spans="3:7">
      <c r="C2589" s="551"/>
      <c r="D2589" s="552"/>
      <c r="E2589" s="553"/>
      <c r="F2589" s="525"/>
      <c r="G2589" s="560"/>
    </row>
    <row r="2590" spans="3:7">
      <c r="C2590" s="551"/>
      <c r="D2590" s="552"/>
      <c r="E2590" s="553"/>
      <c r="F2590" s="525"/>
      <c r="G2590" s="560"/>
    </row>
    <row r="2591" spans="3:7">
      <c r="C2591" s="551"/>
      <c r="D2591" s="552"/>
      <c r="E2591" s="553"/>
      <c r="F2591" s="525"/>
      <c r="G2591" s="560"/>
    </row>
    <row r="2592" spans="3:7">
      <c r="C2592" s="551"/>
      <c r="D2592" s="552"/>
      <c r="E2592" s="553"/>
      <c r="F2592" s="525"/>
      <c r="G2592" s="560"/>
    </row>
    <row r="2593" spans="3:7">
      <c r="C2593" s="551"/>
      <c r="D2593" s="552"/>
      <c r="E2593" s="553"/>
      <c r="F2593" s="525"/>
      <c r="G2593" s="560"/>
    </row>
    <row r="2594" spans="3:7">
      <c r="C2594" s="551"/>
      <c r="D2594" s="552"/>
      <c r="E2594" s="553"/>
      <c r="F2594" s="525"/>
      <c r="G2594" s="560"/>
    </row>
    <row r="2595" spans="3:7">
      <c r="C2595" s="551"/>
      <c r="D2595" s="552"/>
      <c r="E2595" s="553"/>
      <c r="F2595" s="525"/>
      <c r="G2595" s="560"/>
    </row>
    <row r="2596" spans="3:7">
      <c r="C2596" s="551"/>
      <c r="D2596" s="552"/>
      <c r="E2596" s="553"/>
      <c r="F2596" s="525"/>
      <c r="G2596" s="560"/>
    </row>
    <row r="2597" spans="3:7">
      <c r="C2597" s="551"/>
      <c r="D2597" s="552"/>
      <c r="E2597" s="553"/>
      <c r="F2597" s="525"/>
      <c r="G2597" s="560"/>
    </row>
    <row r="2598" spans="3:7">
      <c r="C2598" s="551"/>
      <c r="D2598" s="552"/>
      <c r="E2598" s="553"/>
      <c r="F2598" s="525"/>
      <c r="G2598" s="560"/>
    </row>
    <row r="2599" spans="3:7">
      <c r="C2599" s="551"/>
      <c r="D2599" s="552"/>
      <c r="E2599" s="553"/>
      <c r="F2599" s="525"/>
      <c r="G2599" s="560"/>
    </row>
    <row r="2600" spans="3:7">
      <c r="C2600" s="551"/>
      <c r="D2600" s="552"/>
      <c r="E2600" s="553"/>
      <c r="F2600" s="525"/>
      <c r="G2600" s="560"/>
    </row>
    <row r="2601" spans="3:7">
      <c r="C2601" s="551"/>
      <c r="D2601" s="552"/>
      <c r="E2601" s="553"/>
      <c r="F2601" s="525"/>
      <c r="G2601" s="560"/>
    </row>
    <row r="2602" spans="3:7">
      <c r="C2602" s="551"/>
      <c r="D2602" s="552"/>
      <c r="E2602" s="553"/>
      <c r="F2602" s="525"/>
      <c r="G2602" s="560"/>
    </row>
    <row r="2603" spans="3:7">
      <c r="C2603" s="551"/>
      <c r="D2603" s="552"/>
      <c r="E2603" s="553"/>
      <c r="F2603" s="525"/>
      <c r="G2603" s="560"/>
    </row>
    <row r="2604" spans="3:7">
      <c r="C2604" s="551"/>
      <c r="D2604" s="552"/>
      <c r="E2604" s="553"/>
      <c r="F2604" s="525"/>
      <c r="G2604" s="560"/>
    </row>
    <row r="2605" spans="3:7">
      <c r="C2605" s="551"/>
      <c r="D2605" s="552"/>
      <c r="E2605" s="553"/>
      <c r="F2605" s="525"/>
      <c r="G2605" s="560"/>
    </row>
    <row r="2606" spans="3:7">
      <c r="C2606" s="551"/>
      <c r="D2606" s="552"/>
      <c r="E2606" s="553"/>
      <c r="F2606" s="525"/>
      <c r="G2606" s="560"/>
    </row>
    <row r="2607" spans="3:7">
      <c r="C2607" s="551"/>
      <c r="D2607" s="552"/>
      <c r="E2607" s="553"/>
      <c r="F2607" s="525"/>
      <c r="G2607" s="560"/>
    </row>
    <row r="2608" spans="3:7">
      <c r="C2608" s="551"/>
      <c r="D2608" s="552"/>
      <c r="E2608" s="553"/>
      <c r="F2608" s="525"/>
      <c r="G2608" s="560"/>
    </row>
    <row r="2609" spans="3:7">
      <c r="C2609" s="551"/>
      <c r="D2609" s="552"/>
      <c r="E2609" s="553"/>
      <c r="F2609" s="525"/>
      <c r="G2609" s="560"/>
    </row>
    <row r="2610" spans="3:7">
      <c r="C2610" s="551"/>
      <c r="D2610" s="552"/>
      <c r="E2610" s="553"/>
      <c r="F2610" s="525"/>
      <c r="G2610" s="560"/>
    </row>
    <row r="2611" spans="3:7">
      <c r="C2611" s="551"/>
      <c r="D2611" s="552"/>
      <c r="E2611" s="553"/>
      <c r="F2611" s="525"/>
      <c r="G2611" s="560"/>
    </row>
    <row r="2612" spans="3:7">
      <c r="C2612" s="551"/>
      <c r="D2612" s="552"/>
      <c r="E2612" s="553"/>
      <c r="F2612" s="525"/>
      <c r="G2612" s="560"/>
    </row>
    <row r="2613" spans="3:7">
      <c r="C2613" s="551"/>
      <c r="D2613" s="552"/>
      <c r="E2613" s="553"/>
      <c r="F2613" s="525"/>
      <c r="G2613" s="560"/>
    </row>
    <row r="2614" spans="3:7">
      <c r="C2614" s="551"/>
      <c r="D2614" s="552"/>
      <c r="E2614" s="553"/>
      <c r="F2614" s="525"/>
      <c r="G2614" s="560"/>
    </row>
    <row r="2615" spans="3:7">
      <c r="C2615" s="551"/>
      <c r="D2615" s="552"/>
      <c r="E2615" s="553"/>
      <c r="F2615" s="525"/>
      <c r="G2615" s="560"/>
    </row>
    <row r="2616" spans="3:7">
      <c r="C2616" s="551"/>
      <c r="D2616" s="552"/>
      <c r="E2616" s="553"/>
      <c r="F2616" s="525"/>
      <c r="G2616" s="560"/>
    </row>
    <row r="2617" spans="3:7">
      <c r="C2617" s="551"/>
      <c r="D2617" s="552"/>
      <c r="E2617" s="553"/>
      <c r="F2617" s="525"/>
      <c r="G2617" s="560"/>
    </row>
    <row r="2618" spans="3:7">
      <c r="C2618" s="551"/>
      <c r="D2618" s="552"/>
      <c r="E2618" s="553"/>
      <c r="F2618" s="525"/>
      <c r="G2618" s="560"/>
    </row>
    <row r="2619" spans="3:7">
      <c r="C2619" s="551"/>
      <c r="D2619" s="552"/>
      <c r="E2619" s="553"/>
      <c r="F2619" s="525"/>
      <c r="G2619" s="560"/>
    </row>
    <row r="2620" spans="3:7">
      <c r="C2620" s="551"/>
      <c r="D2620" s="552"/>
      <c r="E2620" s="553"/>
      <c r="F2620" s="525"/>
      <c r="G2620" s="560"/>
    </row>
    <row r="2621" spans="3:7">
      <c r="C2621" s="551"/>
      <c r="D2621" s="552"/>
      <c r="E2621" s="553"/>
      <c r="F2621" s="525"/>
      <c r="G2621" s="560"/>
    </row>
    <row r="2622" spans="3:7">
      <c r="C2622" s="551"/>
      <c r="D2622" s="552"/>
      <c r="E2622" s="553"/>
      <c r="F2622" s="525"/>
      <c r="G2622" s="560"/>
    </row>
    <row r="2623" spans="3:7">
      <c r="C2623" s="551"/>
      <c r="D2623" s="552"/>
      <c r="E2623" s="553"/>
      <c r="F2623" s="525"/>
      <c r="G2623" s="560"/>
    </row>
    <row r="2624" spans="3:7">
      <c r="C2624" s="551"/>
      <c r="D2624" s="552"/>
      <c r="E2624" s="553"/>
      <c r="F2624" s="525"/>
      <c r="G2624" s="560"/>
    </row>
    <row r="2625" spans="3:7">
      <c r="C2625" s="551"/>
      <c r="D2625" s="552"/>
      <c r="E2625" s="553"/>
      <c r="F2625" s="525"/>
      <c r="G2625" s="560"/>
    </row>
    <row r="2626" spans="3:7">
      <c r="C2626" s="551"/>
      <c r="D2626" s="552"/>
      <c r="E2626" s="553"/>
      <c r="F2626" s="525"/>
      <c r="G2626" s="560"/>
    </row>
    <row r="2627" spans="3:7">
      <c r="C2627" s="551"/>
      <c r="D2627" s="552"/>
      <c r="E2627" s="553"/>
      <c r="F2627" s="525"/>
      <c r="G2627" s="560"/>
    </row>
    <row r="2628" spans="3:7">
      <c r="C2628" s="551"/>
      <c r="D2628" s="552"/>
      <c r="E2628" s="553"/>
      <c r="F2628" s="525"/>
      <c r="G2628" s="560"/>
    </row>
    <row r="2629" spans="3:7">
      <c r="C2629" s="551"/>
      <c r="D2629" s="552"/>
      <c r="E2629" s="553"/>
      <c r="F2629" s="525"/>
      <c r="G2629" s="560"/>
    </row>
    <row r="2630" spans="3:7">
      <c r="C2630" s="551"/>
      <c r="D2630" s="552"/>
      <c r="E2630" s="553"/>
      <c r="F2630" s="525"/>
      <c r="G2630" s="560"/>
    </row>
    <row r="2631" spans="3:7">
      <c r="C2631" s="551"/>
      <c r="D2631" s="552"/>
      <c r="E2631" s="553"/>
      <c r="F2631" s="525"/>
      <c r="G2631" s="560"/>
    </row>
    <row r="2632" spans="3:7">
      <c r="C2632" s="551"/>
      <c r="D2632" s="552"/>
      <c r="E2632" s="553"/>
      <c r="F2632" s="525"/>
      <c r="G2632" s="560"/>
    </row>
    <row r="2633" spans="3:7">
      <c r="C2633" s="551"/>
      <c r="D2633" s="552"/>
      <c r="E2633" s="553"/>
      <c r="F2633" s="525"/>
      <c r="G2633" s="560"/>
    </row>
    <row r="2634" spans="3:7">
      <c r="C2634" s="551"/>
      <c r="D2634" s="552"/>
      <c r="E2634" s="553"/>
      <c r="F2634" s="525"/>
      <c r="G2634" s="560"/>
    </row>
    <row r="2635" spans="3:7">
      <c r="C2635" s="551"/>
      <c r="D2635" s="552"/>
      <c r="E2635" s="553"/>
      <c r="F2635" s="525"/>
      <c r="G2635" s="560"/>
    </row>
    <row r="2636" spans="3:7">
      <c r="C2636" s="551"/>
      <c r="D2636" s="552"/>
      <c r="E2636" s="553"/>
      <c r="F2636" s="525"/>
      <c r="G2636" s="560"/>
    </row>
    <row r="2637" spans="3:7">
      <c r="C2637" s="551"/>
      <c r="D2637" s="552"/>
      <c r="E2637" s="553"/>
      <c r="F2637" s="525"/>
      <c r="G2637" s="560"/>
    </row>
    <row r="2638" spans="3:7">
      <c r="C2638" s="551"/>
      <c r="D2638" s="552"/>
      <c r="E2638" s="553"/>
      <c r="F2638" s="525"/>
      <c r="G2638" s="560"/>
    </row>
    <row r="2639" spans="3:7">
      <c r="C2639" s="551"/>
      <c r="D2639" s="552"/>
      <c r="E2639" s="553"/>
      <c r="F2639" s="525"/>
      <c r="G2639" s="560"/>
    </row>
    <row r="2640" spans="3:7">
      <c r="C2640" s="551"/>
      <c r="D2640" s="552"/>
      <c r="E2640" s="553"/>
      <c r="F2640" s="525"/>
      <c r="G2640" s="560"/>
    </row>
    <row r="2641" spans="3:7">
      <c r="C2641" s="551"/>
      <c r="D2641" s="552"/>
      <c r="E2641" s="553"/>
      <c r="F2641" s="525"/>
      <c r="G2641" s="560"/>
    </row>
    <row r="2642" spans="3:7">
      <c r="C2642" s="551"/>
      <c r="D2642" s="552"/>
      <c r="E2642" s="553"/>
      <c r="F2642" s="525"/>
      <c r="G2642" s="560"/>
    </row>
    <row r="2643" spans="3:7">
      <c r="C2643" s="551"/>
      <c r="D2643" s="552"/>
      <c r="E2643" s="553"/>
      <c r="F2643" s="525"/>
      <c r="G2643" s="560"/>
    </row>
    <row r="2644" spans="3:7">
      <c r="C2644" s="551"/>
      <c r="D2644" s="552"/>
      <c r="E2644" s="553"/>
      <c r="F2644" s="525"/>
      <c r="G2644" s="560"/>
    </row>
    <row r="2645" spans="3:7">
      <c r="C2645" s="551"/>
      <c r="D2645" s="552"/>
      <c r="E2645" s="553"/>
      <c r="F2645" s="525"/>
      <c r="G2645" s="560"/>
    </row>
    <row r="2646" spans="3:7">
      <c r="C2646" s="551"/>
      <c r="D2646" s="552"/>
      <c r="E2646" s="553"/>
      <c r="F2646" s="525"/>
      <c r="G2646" s="560"/>
    </row>
    <row r="2647" spans="3:7">
      <c r="C2647" s="551"/>
      <c r="D2647" s="552"/>
      <c r="E2647" s="553"/>
      <c r="F2647" s="525"/>
      <c r="G2647" s="560"/>
    </row>
    <row r="2648" spans="3:7">
      <c r="C2648" s="551"/>
      <c r="D2648" s="552"/>
      <c r="E2648" s="553"/>
      <c r="F2648" s="525"/>
      <c r="G2648" s="560"/>
    </row>
    <row r="2649" spans="3:7">
      <c r="C2649" s="551"/>
      <c r="D2649" s="552"/>
      <c r="E2649" s="553"/>
      <c r="F2649" s="525"/>
      <c r="G2649" s="560"/>
    </row>
    <row r="2650" spans="3:7">
      <c r="C2650" s="551"/>
      <c r="D2650" s="552"/>
      <c r="E2650" s="553"/>
      <c r="F2650" s="525"/>
      <c r="G2650" s="560"/>
    </row>
    <row r="2651" spans="3:7">
      <c r="C2651" s="551"/>
      <c r="D2651" s="552"/>
      <c r="E2651" s="553"/>
      <c r="F2651" s="525"/>
      <c r="G2651" s="560"/>
    </row>
    <row r="2652" spans="3:7">
      <c r="C2652" s="551"/>
      <c r="D2652" s="552"/>
      <c r="E2652" s="553"/>
      <c r="F2652" s="525"/>
      <c r="G2652" s="560"/>
    </row>
    <row r="2653" spans="3:7">
      <c r="C2653" s="551"/>
      <c r="D2653" s="552"/>
      <c r="E2653" s="553"/>
      <c r="F2653" s="525"/>
      <c r="G2653" s="560"/>
    </row>
    <row r="2654" spans="3:7">
      <c r="C2654" s="551"/>
      <c r="D2654" s="552"/>
      <c r="E2654" s="553"/>
      <c r="F2654" s="525"/>
      <c r="G2654" s="560"/>
    </row>
    <row r="2655" spans="3:7">
      <c r="C2655" s="551"/>
      <c r="D2655" s="552"/>
      <c r="E2655" s="553"/>
      <c r="F2655" s="525"/>
      <c r="G2655" s="560"/>
    </row>
    <row r="2656" spans="3:7">
      <c r="C2656" s="551"/>
      <c r="D2656" s="552"/>
      <c r="E2656" s="553"/>
      <c r="F2656" s="525"/>
      <c r="G2656" s="560"/>
    </row>
    <row r="2657" spans="3:7">
      <c r="C2657" s="551"/>
      <c r="D2657" s="552"/>
      <c r="E2657" s="553"/>
      <c r="F2657" s="525"/>
      <c r="G2657" s="560"/>
    </row>
    <row r="2658" spans="3:7">
      <c r="C2658" s="551"/>
      <c r="D2658" s="552"/>
      <c r="E2658" s="553"/>
      <c r="F2658" s="525"/>
      <c r="G2658" s="560"/>
    </row>
    <row r="2659" spans="3:7">
      <c r="C2659" s="551"/>
      <c r="D2659" s="552"/>
      <c r="E2659" s="553"/>
      <c r="F2659" s="525"/>
      <c r="G2659" s="560"/>
    </row>
    <row r="2660" spans="3:7">
      <c r="C2660" s="551"/>
      <c r="D2660" s="552"/>
      <c r="E2660" s="553"/>
      <c r="F2660" s="525"/>
      <c r="G2660" s="560"/>
    </row>
    <row r="2661" spans="3:7">
      <c r="C2661" s="551"/>
      <c r="D2661" s="552"/>
      <c r="E2661" s="553"/>
      <c r="F2661" s="525"/>
      <c r="G2661" s="560"/>
    </row>
    <row r="2662" spans="3:7">
      <c r="C2662" s="551"/>
      <c r="D2662" s="552"/>
      <c r="E2662" s="553"/>
      <c r="F2662" s="525"/>
      <c r="G2662" s="560"/>
    </row>
    <row r="2663" spans="3:7">
      <c r="C2663" s="551"/>
      <c r="D2663" s="552"/>
      <c r="E2663" s="553"/>
      <c r="F2663" s="525"/>
      <c r="G2663" s="560"/>
    </row>
    <row r="2664" spans="3:7">
      <c r="C2664" s="551"/>
      <c r="D2664" s="552"/>
      <c r="E2664" s="553"/>
      <c r="F2664" s="525"/>
      <c r="G2664" s="560"/>
    </row>
    <row r="2665" spans="3:7">
      <c r="C2665" s="551"/>
      <c r="D2665" s="552"/>
      <c r="E2665" s="553"/>
      <c r="F2665" s="525"/>
      <c r="G2665" s="560"/>
    </row>
    <row r="2666" spans="3:7">
      <c r="C2666" s="551"/>
      <c r="D2666" s="552"/>
      <c r="E2666" s="553"/>
      <c r="F2666" s="525"/>
      <c r="G2666" s="560"/>
    </row>
    <row r="2667" spans="3:7">
      <c r="C2667" s="551"/>
      <c r="D2667" s="552"/>
      <c r="E2667" s="553"/>
      <c r="F2667" s="525"/>
      <c r="G2667" s="560"/>
    </row>
    <row r="2668" spans="3:7">
      <c r="C2668" s="551"/>
      <c r="D2668" s="552"/>
      <c r="E2668" s="553"/>
      <c r="F2668" s="525"/>
      <c r="G2668" s="560"/>
    </row>
    <row r="2669" spans="3:7">
      <c r="C2669" s="551"/>
      <c r="D2669" s="552"/>
      <c r="E2669" s="553"/>
      <c r="F2669" s="525"/>
      <c r="G2669" s="560"/>
    </row>
    <row r="2670" spans="3:7">
      <c r="C2670" s="551"/>
      <c r="D2670" s="552"/>
      <c r="E2670" s="553"/>
      <c r="F2670" s="525"/>
      <c r="G2670" s="560"/>
    </row>
    <row r="2671" spans="3:7">
      <c r="C2671" s="551"/>
      <c r="D2671" s="552"/>
      <c r="E2671" s="553"/>
      <c r="F2671" s="525"/>
      <c r="G2671" s="560"/>
    </row>
    <row r="2672" spans="3:7">
      <c r="C2672" s="551"/>
      <c r="D2672" s="552"/>
      <c r="E2672" s="553"/>
      <c r="F2672" s="525"/>
      <c r="G2672" s="560"/>
    </row>
    <row r="2673" spans="3:7">
      <c r="C2673" s="551"/>
      <c r="D2673" s="552"/>
      <c r="E2673" s="553"/>
      <c r="F2673" s="525"/>
      <c r="G2673" s="560"/>
    </row>
    <row r="2674" spans="3:7">
      <c r="C2674" s="551"/>
      <c r="D2674" s="552"/>
      <c r="E2674" s="553"/>
      <c r="F2674" s="525"/>
      <c r="G2674" s="560"/>
    </row>
    <row r="2675" spans="3:7">
      <c r="C2675" s="551"/>
      <c r="D2675" s="552"/>
      <c r="E2675" s="553"/>
      <c r="F2675" s="525"/>
      <c r="G2675" s="560"/>
    </row>
    <row r="2676" spans="3:7">
      <c r="C2676" s="551"/>
      <c r="D2676" s="552"/>
      <c r="E2676" s="553"/>
      <c r="F2676" s="525"/>
      <c r="G2676" s="560"/>
    </row>
    <row r="2677" spans="3:7">
      <c r="C2677" s="551"/>
      <c r="D2677" s="552"/>
      <c r="E2677" s="553"/>
      <c r="F2677" s="525"/>
      <c r="G2677" s="560"/>
    </row>
    <row r="2678" spans="3:7">
      <c r="C2678" s="551"/>
      <c r="D2678" s="552"/>
      <c r="E2678" s="553"/>
      <c r="F2678" s="525"/>
      <c r="G2678" s="560"/>
    </row>
    <row r="2679" spans="3:7">
      <c r="C2679" s="551"/>
      <c r="D2679" s="552"/>
      <c r="E2679" s="553"/>
      <c r="F2679" s="525"/>
      <c r="G2679" s="560"/>
    </row>
    <row r="2680" spans="3:7">
      <c r="C2680" s="551"/>
      <c r="D2680" s="552"/>
      <c r="E2680" s="553"/>
      <c r="F2680" s="525"/>
      <c r="G2680" s="560"/>
    </row>
    <row r="2681" spans="3:7">
      <c r="C2681" s="551"/>
      <c r="D2681" s="552"/>
      <c r="E2681" s="553"/>
      <c r="F2681" s="525"/>
      <c r="G2681" s="560"/>
    </row>
    <row r="2682" spans="3:7">
      <c r="C2682" s="551"/>
      <c r="D2682" s="552"/>
      <c r="E2682" s="553"/>
      <c r="F2682" s="525"/>
      <c r="G2682" s="560"/>
    </row>
    <row r="2683" spans="3:7">
      <c r="C2683" s="551"/>
      <c r="D2683" s="552"/>
      <c r="E2683" s="553"/>
      <c r="F2683" s="525"/>
      <c r="G2683" s="560"/>
    </row>
    <row r="2684" spans="3:7">
      <c r="C2684" s="551"/>
      <c r="D2684" s="552"/>
      <c r="E2684" s="553"/>
      <c r="F2684" s="525"/>
      <c r="G2684" s="560"/>
    </row>
    <row r="2685" spans="3:7">
      <c r="C2685" s="551"/>
      <c r="D2685" s="552"/>
      <c r="E2685" s="553"/>
      <c r="F2685" s="525"/>
      <c r="G2685" s="560"/>
    </row>
    <row r="2686" spans="3:7">
      <c r="C2686" s="551"/>
      <c r="D2686" s="552"/>
      <c r="E2686" s="553"/>
      <c r="F2686" s="525"/>
      <c r="G2686" s="560"/>
    </row>
    <row r="2687" spans="3:7">
      <c r="C2687" s="551"/>
      <c r="D2687" s="552"/>
      <c r="E2687" s="553"/>
      <c r="F2687" s="525"/>
      <c r="G2687" s="560"/>
    </row>
    <row r="2688" spans="3:7">
      <c r="C2688" s="551"/>
      <c r="D2688" s="552"/>
      <c r="E2688" s="553"/>
      <c r="F2688" s="525"/>
      <c r="G2688" s="560"/>
    </row>
    <row r="2689" spans="3:7">
      <c r="C2689" s="551"/>
      <c r="D2689" s="552"/>
      <c r="E2689" s="553"/>
      <c r="F2689" s="525"/>
      <c r="G2689" s="560"/>
    </row>
    <row r="2690" spans="3:7">
      <c r="C2690" s="551"/>
      <c r="D2690" s="552"/>
      <c r="E2690" s="553"/>
      <c r="F2690" s="525"/>
      <c r="G2690" s="560"/>
    </row>
    <row r="2691" spans="3:7">
      <c r="C2691" s="551"/>
      <c r="D2691" s="552"/>
      <c r="E2691" s="553"/>
      <c r="F2691" s="525"/>
      <c r="G2691" s="560"/>
    </row>
    <row r="2692" spans="3:7">
      <c r="C2692" s="551"/>
      <c r="D2692" s="552"/>
      <c r="E2692" s="553"/>
      <c r="F2692" s="525"/>
      <c r="G2692" s="560"/>
    </row>
    <row r="2693" spans="3:7">
      <c r="C2693" s="551"/>
      <c r="D2693" s="552"/>
      <c r="E2693" s="553"/>
      <c r="F2693" s="525"/>
      <c r="G2693" s="560"/>
    </row>
    <row r="2694" spans="3:7">
      <c r="C2694" s="551"/>
      <c r="D2694" s="552"/>
      <c r="E2694" s="553"/>
      <c r="F2694" s="525"/>
      <c r="G2694" s="560"/>
    </row>
    <row r="2695" spans="3:7">
      <c r="C2695" s="551"/>
      <c r="D2695" s="552"/>
      <c r="E2695" s="553"/>
      <c r="F2695" s="525"/>
      <c r="G2695" s="560"/>
    </row>
    <row r="2696" spans="3:7">
      <c r="C2696" s="551"/>
      <c r="D2696" s="552"/>
      <c r="E2696" s="553"/>
      <c r="F2696" s="525"/>
      <c r="G2696" s="560"/>
    </row>
    <row r="2697" spans="3:7">
      <c r="C2697" s="551"/>
      <c r="D2697" s="552"/>
      <c r="E2697" s="553"/>
      <c r="F2697" s="525"/>
      <c r="G2697" s="560"/>
    </row>
    <row r="2698" spans="3:7">
      <c r="C2698" s="551"/>
      <c r="D2698" s="552"/>
      <c r="E2698" s="553"/>
      <c r="F2698" s="525"/>
      <c r="G2698" s="560"/>
    </row>
    <row r="2699" spans="3:7">
      <c r="C2699" s="551"/>
      <c r="D2699" s="552"/>
      <c r="E2699" s="553"/>
      <c r="F2699" s="525"/>
      <c r="G2699" s="560"/>
    </row>
    <row r="2700" spans="3:7">
      <c r="C2700" s="551"/>
      <c r="D2700" s="552"/>
      <c r="E2700" s="553"/>
      <c r="F2700" s="525"/>
      <c r="G2700" s="560"/>
    </row>
    <row r="2701" spans="3:7">
      <c r="C2701" s="551"/>
      <c r="D2701" s="552"/>
      <c r="E2701" s="553"/>
      <c r="F2701" s="525"/>
      <c r="G2701" s="560"/>
    </row>
    <row r="2702" spans="3:7">
      <c r="C2702" s="551"/>
      <c r="D2702" s="552"/>
      <c r="E2702" s="553"/>
      <c r="F2702" s="525"/>
      <c r="G2702" s="560"/>
    </row>
    <row r="2703" spans="3:7">
      <c r="C2703" s="551"/>
      <c r="D2703" s="552"/>
      <c r="E2703" s="553"/>
      <c r="F2703" s="525"/>
      <c r="G2703" s="560"/>
    </row>
    <row r="2704" spans="3:7">
      <c r="C2704" s="551"/>
      <c r="D2704" s="552"/>
      <c r="E2704" s="553"/>
      <c r="F2704" s="525"/>
      <c r="G2704" s="560"/>
    </row>
    <row r="2705" spans="3:7">
      <c r="C2705" s="551"/>
      <c r="D2705" s="552"/>
      <c r="E2705" s="553"/>
      <c r="F2705" s="525"/>
      <c r="G2705" s="560"/>
    </row>
    <row r="2706" spans="3:7">
      <c r="C2706" s="551"/>
      <c r="D2706" s="552"/>
      <c r="E2706" s="553"/>
      <c r="F2706" s="525"/>
      <c r="G2706" s="560"/>
    </row>
    <row r="2707" spans="3:7">
      <c r="C2707" s="551"/>
      <c r="D2707" s="552"/>
      <c r="E2707" s="553"/>
      <c r="F2707" s="525"/>
      <c r="G2707" s="560"/>
    </row>
    <row r="2708" spans="3:7">
      <c r="C2708" s="551"/>
      <c r="D2708" s="552"/>
      <c r="E2708" s="553"/>
      <c r="F2708" s="525"/>
      <c r="G2708" s="560"/>
    </row>
    <row r="2709" spans="3:7">
      <c r="C2709" s="551"/>
      <c r="D2709" s="552"/>
      <c r="E2709" s="553"/>
      <c r="F2709" s="525"/>
      <c r="G2709" s="560"/>
    </row>
    <row r="2710" spans="3:7">
      <c r="C2710" s="551"/>
      <c r="D2710" s="552"/>
      <c r="E2710" s="553"/>
      <c r="F2710" s="525"/>
      <c r="G2710" s="560"/>
    </row>
    <row r="2711" spans="3:7">
      <c r="C2711" s="551"/>
      <c r="D2711" s="552"/>
      <c r="E2711" s="553"/>
      <c r="F2711" s="525"/>
      <c r="G2711" s="560"/>
    </row>
    <row r="2712" spans="3:7">
      <c r="C2712" s="551"/>
      <c r="D2712" s="552"/>
      <c r="E2712" s="553"/>
      <c r="F2712" s="525"/>
      <c r="G2712" s="560"/>
    </row>
    <row r="2713" spans="3:7">
      <c r="C2713" s="551"/>
      <c r="D2713" s="552"/>
      <c r="E2713" s="553"/>
      <c r="F2713" s="525"/>
      <c r="G2713" s="560"/>
    </row>
    <row r="2714" spans="3:7">
      <c r="C2714" s="551"/>
      <c r="D2714" s="552"/>
      <c r="E2714" s="553"/>
      <c r="F2714" s="525"/>
      <c r="G2714" s="560"/>
    </row>
    <row r="2715" spans="3:7">
      <c r="C2715" s="551"/>
      <c r="D2715" s="552"/>
      <c r="E2715" s="553"/>
      <c r="F2715" s="525"/>
      <c r="G2715" s="560"/>
    </row>
    <row r="2716" spans="3:7">
      <c r="C2716" s="551"/>
      <c r="D2716" s="552"/>
      <c r="E2716" s="553"/>
      <c r="F2716" s="525"/>
      <c r="G2716" s="560"/>
    </row>
    <row r="2717" spans="3:7">
      <c r="C2717" s="551"/>
      <c r="D2717" s="552"/>
      <c r="E2717" s="553"/>
      <c r="F2717" s="525"/>
      <c r="G2717" s="560"/>
    </row>
    <row r="2718" spans="3:7">
      <c r="C2718" s="551"/>
      <c r="D2718" s="552"/>
      <c r="E2718" s="553"/>
      <c r="F2718" s="525"/>
      <c r="G2718" s="560"/>
    </row>
    <row r="2719" spans="3:7">
      <c r="C2719" s="551"/>
      <c r="D2719" s="552"/>
      <c r="E2719" s="553"/>
      <c r="F2719" s="525"/>
      <c r="G2719" s="560"/>
    </row>
    <row r="2720" spans="3:7">
      <c r="C2720" s="551"/>
      <c r="D2720" s="552"/>
      <c r="E2720" s="553"/>
      <c r="F2720" s="525"/>
      <c r="G2720" s="560"/>
    </row>
    <row r="2721" spans="3:7">
      <c r="C2721" s="551"/>
      <c r="D2721" s="552"/>
      <c r="E2721" s="553"/>
      <c r="F2721" s="525"/>
      <c r="G2721" s="560"/>
    </row>
    <row r="2722" spans="3:7">
      <c r="C2722" s="551"/>
      <c r="D2722" s="552"/>
      <c r="E2722" s="553"/>
      <c r="F2722" s="525"/>
      <c r="G2722" s="560"/>
    </row>
    <row r="2723" spans="3:7">
      <c r="C2723" s="551"/>
      <c r="D2723" s="552"/>
      <c r="E2723" s="553"/>
      <c r="F2723" s="525"/>
      <c r="G2723" s="560"/>
    </row>
    <row r="2724" spans="3:7">
      <c r="C2724" s="551"/>
      <c r="D2724" s="552"/>
      <c r="E2724" s="553"/>
      <c r="F2724" s="525"/>
      <c r="G2724" s="560"/>
    </row>
    <row r="2725" spans="3:7">
      <c r="C2725" s="551"/>
      <c r="D2725" s="552"/>
      <c r="E2725" s="553"/>
      <c r="F2725" s="525"/>
      <c r="G2725" s="560"/>
    </row>
    <row r="2726" spans="3:7">
      <c r="C2726" s="551"/>
      <c r="D2726" s="552"/>
      <c r="E2726" s="553"/>
      <c r="F2726" s="525"/>
      <c r="G2726" s="560"/>
    </row>
    <row r="2727" spans="3:7">
      <c r="C2727" s="551"/>
      <c r="D2727" s="552"/>
      <c r="E2727" s="553"/>
      <c r="F2727" s="525"/>
      <c r="G2727" s="560"/>
    </row>
    <row r="2728" spans="3:7">
      <c r="C2728" s="551"/>
      <c r="D2728" s="552"/>
      <c r="E2728" s="553"/>
      <c r="F2728" s="525"/>
      <c r="G2728" s="560"/>
    </row>
    <row r="2729" spans="3:7">
      <c r="C2729" s="551"/>
      <c r="D2729" s="552"/>
      <c r="E2729" s="553"/>
      <c r="F2729" s="525"/>
      <c r="G2729" s="560"/>
    </row>
    <row r="2730" spans="3:7">
      <c r="C2730" s="551"/>
      <c r="D2730" s="552"/>
      <c r="E2730" s="553"/>
      <c r="F2730" s="525"/>
      <c r="G2730" s="560"/>
    </row>
    <row r="2731" spans="3:7">
      <c r="C2731" s="551"/>
      <c r="D2731" s="552"/>
      <c r="E2731" s="553"/>
      <c r="F2731" s="525"/>
      <c r="G2731" s="560"/>
    </row>
    <row r="2732" spans="3:7">
      <c r="C2732" s="551"/>
      <c r="D2732" s="552"/>
      <c r="E2732" s="553"/>
      <c r="F2732" s="525"/>
      <c r="G2732" s="560"/>
    </row>
    <row r="2733" spans="3:7">
      <c r="C2733" s="551"/>
      <c r="D2733" s="552"/>
      <c r="E2733" s="553"/>
      <c r="F2733" s="525"/>
      <c r="G2733" s="560"/>
    </row>
    <row r="2734" spans="3:7">
      <c r="C2734" s="551"/>
      <c r="D2734" s="552"/>
      <c r="E2734" s="553"/>
      <c r="F2734" s="525"/>
      <c r="G2734" s="560"/>
    </row>
    <row r="2735" spans="3:7">
      <c r="C2735" s="551"/>
      <c r="D2735" s="552"/>
      <c r="E2735" s="553"/>
      <c r="F2735" s="525"/>
      <c r="G2735" s="560"/>
    </row>
    <row r="2736" spans="3:7">
      <c r="C2736" s="551"/>
      <c r="D2736" s="552"/>
      <c r="E2736" s="553"/>
      <c r="F2736" s="525"/>
      <c r="G2736" s="560"/>
    </row>
    <row r="2737" spans="3:7">
      <c r="C2737" s="551"/>
      <c r="D2737" s="552"/>
      <c r="E2737" s="553"/>
      <c r="F2737" s="525"/>
      <c r="G2737" s="560"/>
    </row>
    <row r="2738" spans="3:7">
      <c r="C2738" s="551"/>
      <c r="D2738" s="552"/>
      <c r="E2738" s="553"/>
      <c r="F2738" s="525"/>
      <c r="G2738" s="560"/>
    </row>
    <row r="2739" spans="3:7">
      <c r="C2739" s="551"/>
      <c r="D2739" s="552"/>
      <c r="E2739" s="553"/>
      <c r="F2739" s="525"/>
      <c r="G2739" s="560"/>
    </row>
    <row r="2740" spans="3:7">
      <c r="C2740" s="551"/>
      <c r="D2740" s="552"/>
      <c r="E2740" s="553"/>
      <c r="F2740" s="525"/>
      <c r="G2740" s="560"/>
    </row>
    <row r="2741" spans="3:7">
      <c r="C2741" s="551"/>
      <c r="D2741" s="552"/>
      <c r="E2741" s="553"/>
      <c r="F2741" s="525"/>
      <c r="G2741" s="560"/>
    </row>
    <row r="2742" spans="3:7">
      <c r="C2742" s="551"/>
      <c r="D2742" s="552"/>
      <c r="E2742" s="553"/>
      <c r="F2742" s="525"/>
      <c r="G2742" s="560"/>
    </row>
    <row r="2743" spans="3:7">
      <c r="C2743" s="551"/>
      <c r="D2743" s="552"/>
      <c r="E2743" s="553"/>
      <c r="F2743" s="525"/>
      <c r="G2743" s="560"/>
    </row>
    <row r="2744" spans="3:7">
      <c r="C2744" s="551"/>
      <c r="D2744" s="552"/>
      <c r="E2744" s="553"/>
      <c r="F2744" s="525"/>
      <c r="G2744" s="560"/>
    </row>
    <row r="2745" spans="3:7">
      <c r="C2745" s="551"/>
      <c r="D2745" s="552"/>
      <c r="E2745" s="553"/>
      <c r="F2745" s="525"/>
      <c r="G2745" s="560"/>
    </row>
    <row r="2746" spans="3:7">
      <c r="C2746" s="551"/>
      <c r="D2746" s="552"/>
      <c r="E2746" s="553"/>
      <c r="F2746" s="525"/>
      <c r="G2746" s="560"/>
    </row>
    <row r="2747" spans="3:7">
      <c r="C2747" s="551"/>
      <c r="D2747" s="552"/>
      <c r="E2747" s="553"/>
      <c r="F2747" s="525"/>
      <c r="G2747" s="560"/>
    </row>
    <row r="2748" spans="3:7">
      <c r="C2748" s="551"/>
      <c r="D2748" s="552"/>
      <c r="E2748" s="553"/>
      <c r="F2748" s="525"/>
      <c r="G2748" s="560"/>
    </row>
    <row r="2749" spans="3:7">
      <c r="C2749" s="551"/>
      <c r="D2749" s="552"/>
      <c r="E2749" s="553"/>
      <c r="F2749" s="525"/>
      <c r="G2749" s="560"/>
    </row>
    <row r="2750" spans="3:7">
      <c r="C2750" s="551"/>
      <c r="D2750" s="552"/>
      <c r="E2750" s="553"/>
      <c r="F2750" s="525"/>
      <c r="G2750" s="560"/>
    </row>
    <row r="2751" spans="3:7">
      <c r="C2751" s="551"/>
      <c r="D2751" s="552"/>
      <c r="E2751" s="553"/>
      <c r="F2751" s="525"/>
      <c r="G2751" s="560"/>
    </row>
    <row r="2752" spans="3:7">
      <c r="C2752" s="551"/>
      <c r="D2752" s="552"/>
      <c r="E2752" s="553"/>
      <c r="F2752" s="525"/>
      <c r="G2752" s="560"/>
    </row>
    <row r="2753" spans="3:7">
      <c r="C2753" s="551"/>
      <c r="D2753" s="552"/>
      <c r="E2753" s="553"/>
      <c r="F2753" s="525"/>
      <c r="G2753" s="560"/>
    </row>
    <row r="2754" spans="3:7">
      <c r="C2754" s="551"/>
      <c r="D2754" s="552"/>
      <c r="E2754" s="553"/>
      <c r="F2754" s="525"/>
      <c r="G2754" s="560"/>
    </row>
    <row r="2755" spans="3:7">
      <c r="C2755" s="551"/>
      <c r="D2755" s="552"/>
      <c r="E2755" s="553"/>
      <c r="F2755" s="525"/>
      <c r="G2755" s="560"/>
    </row>
    <row r="2756" spans="3:7">
      <c r="C2756" s="551"/>
      <c r="D2756" s="552"/>
      <c r="E2756" s="553"/>
      <c r="F2756" s="525"/>
      <c r="G2756" s="560"/>
    </row>
    <row r="2757" spans="3:7">
      <c r="C2757" s="551"/>
      <c r="D2757" s="552"/>
      <c r="E2757" s="553"/>
      <c r="F2757" s="525"/>
      <c r="G2757" s="560"/>
    </row>
    <row r="2758" spans="3:7">
      <c r="C2758" s="551"/>
      <c r="D2758" s="552"/>
      <c r="E2758" s="553"/>
      <c r="F2758" s="525"/>
      <c r="G2758" s="560"/>
    </row>
    <row r="2759" spans="3:7">
      <c r="C2759" s="551"/>
      <c r="D2759" s="552"/>
      <c r="E2759" s="553"/>
      <c r="F2759" s="525"/>
      <c r="G2759" s="560"/>
    </row>
    <row r="2760" spans="3:7">
      <c r="C2760" s="551"/>
      <c r="D2760" s="552"/>
      <c r="E2760" s="553"/>
      <c r="F2760" s="525"/>
      <c r="G2760" s="560"/>
    </row>
    <row r="2761" spans="3:7">
      <c r="C2761" s="551"/>
      <c r="D2761" s="552"/>
      <c r="E2761" s="553"/>
      <c r="F2761" s="525"/>
      <c r="G2761" s="560"/>
    </row>
    <row r="2762" spans="3:7">
      <c r="C2762" s="551"/>
      <c r="D2762" s="552"/>
      <c r="E2762" s="553"/>
      <c r="F2762" s="525"/>
      <c r="G2762" s="560"/>
    </row>
    <row r="2763" spans="3:7">
      <c r="C2763" s="551"/>
      <c r="D2763" s="552"/>
      <c r="E2763" s="553"/>
      <c r="F2763" s="525"/>
      <c r="G2763" s="560"/>
    </row>
    <row r="2764" spans="3:7">
      <c r="C2764" s="551"/>
      <c r="D2764" s="552"/>
      <c r="E2764" s="553"/>
      <c r="F2764" s="525"/>
      <c r="G2764" s="560"/>
    </row>
    <row r="2765" spans="3:7">
      <c r="C2765" s="551"/>
      <c r="D2765" s="552"/>
      <c r="E2765" s="553"/>
      <c r="F2765" s="525"/>
      <c r="G2765" s="560"/>
    </row>
    <row r="2766" spans="3:7">
      <c r="C2766" s="551"/>
      <c r="D2766" s="552"/>
      <c r="E2766" s="553"/>
      <c r="F2766" s="525"/>
      <c r="G2766" s="560"/>
    </row>
    <row r="2767" spans="3:7">
      <c r="C2767" s="551"/>
      <c r="D2767" s="552"/>
      <c r="E2767" s="553"/>
      <c r="F2767" s="525"/>
      <c r="G2767" s="560"/>
    </row>
    <row r="2768" spans="3:7">
      <c r="C2768" s="551"/>
      <c r="D2768" s="552"/>
      <c r="E2768" s="553"/>
      <c r="F2768" s="525"/>
      <c r="G2768" s="560"/>
    </row>
    <row r="2769" spans="3:7">
      <c r="C2769" s="551"/>
      <c r="D2769" s="552"/>
      <c r="E2769" s="553"/>
      <c r="F2769" s="525"/>
      <c r="G2769" s="560"/>
    </row>
    <row r="2770" spans="3:7">
      <c r="C2770" s="551"/>
      <c r="D2770" s="552"/>
      <c r="E2770" s="553"/>
      <c r="F2770" s="525"/>
      <c r="G2770" s="560"/>
    </row>
    <row r="2771" spans="3:7">
      <c r="C2771" s="551"/>
      <c r="D2771" s="552"/>
      <c r="E2771" s="553"/>
      <c r="F2771" s="525"/>
      <c r="G2771" s="560"/>
    </row>
    <row r="2772" spans="3:7">
      <c r="C2772" s="551"/>
      <c r="D2772" s="552"/>
      <c r="E2772" s="553"/>
      <c r="F2772" s="525"/>
      <c r="G2772" s="560"/>
    </row>
    <row r="2773" spans="3:7">
      <c r="C2773" s="551"/>
      <c r="D2773" s="552"/>
      <c r="E2773" s="553"/>
      <c r="F2773" s="525"/>
      <c r="G2773" s="560"/>
    </row>
    <row r="2774" spans="3:7">
      <c r="C2774" s="551"/>
      <c r="D2774" s="552"/>
      <c r="E2774" s="553"/>
      <c r="F2774" s="525"/>
      <c r="G2774" s="560"/>
    </row>
    <row r="2775" spans="3:7">
      <c r="C2775" s="551"/>
      <c r="D2775" s="552"/>
      <c r="E2775" s="553"/>
      <c r="F2775" s="525"/>
      <c r="G2775" s="560"/>
    </row>
    <row r="2776" spans="3:7">
      <c r="C2776" s="551"/>
      <c r="D2776" s="552"/>
      <c r="E2776" s="553"/>
      <c r="F2776" s="525"/>
      <c r="G2776" s="560"/>
    </row>
    <row r="2777" spans="3:7">
      <c r="C2777" s="551"/>
      <c r="D2777" s="552"/>
      <c r="E2777" s="553"/>
      <c r="F2777" s="525"/>
      <c r="G2777" s="560"/>
    </row>
    <row r="2778" spans="3:7">
      <c r="C2778" s="551"/>
      <c r="D2778" s="552"/>
      <c r="E2778" s="553"/>
      <c r="F2778" s="525"/>
      <c r="G2778" s="560"/>
    </row>
    <row r="2779" spans="3:7">
      <c r="C2779" s="551"/>
      <c r="D2779" s="552"/>
      <c r="E2779" s="553"/>
      <c r="F2779" s="525"/>
      <c r="G2779" s="560"/>
    </row>
    <row r="2780" spans="3:7">
      <c r="C2780" s="551"/>
      <c r="D2780" s="552"/>
      <c r="E2780" s="553"/>
      <c r="F2780" s="525"/>
      <c r="G2780" s="560"/>
    </row>
    <row r="2781" spans="3:7">
      <c r="C2781" s="551"/>
      <c r="D2781" s="552"/>
      <c r="E2781" s="553"/>
      <c r="F2781" s="525"/>
      <c r="G2781" s="560"/>
    </row>
    <row r="2782" spans="3:7">
      <c r="C2782" s="551"/>
      <c r="D2782" s="552"/>
      <c r="E2782" s="553"/>
      <c r="F2782" s="525"/>
      <c r="G2782" s="560"/>
    </row>
    <row r="2783" spans="3:7">
      <c r="C2783" s="551"/>
      <c r="D2783" s="552"/>
      <c r="E2783" s="553"/>
      <c r="F2783" s="525"/>
      <c r="G2783" s="560"/>
    </row>
    <row r="2784" spans="3:7">
      <c r="C2784" s="551"/>
      <c r="D2784" s="552"/>
      <c r="E2784" s="553"/>
      <c r="F2784" s="525"/>
      <c r="G2784" s="560"/>
    </row>
    <row r="2785" spans="3:7">
      <c r="C2785" s="551"/>
      <c r="D2785" s="552"/>
      <c r="E2785" s="553"/>
      <c r="F2785" s="525"/>
      <c r="G2785" s="560"/>
    </row>
    <row r="2786" spans="3:7">
      <c r="C2786" s="551"/>
      <c r="D2786" s="552"/>
      <c r="E2786" s="553"/>
      <c r="F2786" s="525"/>
      <c r="G2786" s="560"/>
    </row>
    <row r="2787" spans="3:7">
      <c r="C2787" s="551"/>
      <c r="D2787" s="552"/>
      <c r="E2787" s="553"/>
      <c r="F2787" s="525"/>
      <c r="G2787" s="560"/>
    </row>
    <row r="2788" spans="3:7">
      <c r="C2788" s="551"/>
      <c r="D2788" s="552"/>
      <c r="E2788" s="553"/>
      <c r="F2788" s="525"/>
      <c r="G2788" s="560"/>
    </row>
    <row r="2789" spans="3:7">
      <c r="C2789" s="551"/>
      <c r="D2789" s="552"/>
      <c r="E2789" s="553"/>
      <c r="F2789" s="525"/>
      <c r="G2789" s="560"/>
    </row>
    <row r="2790" spans="3:7">
      <c r="C2790" s="551"/>
      <c r="D2790" s="552"/>
      <c r="E2790" s="553"/>
      <c r="F2790" s="525"/>
      <c r="G2790" s="560"/>
    </row>
    <row r="2791" spans="3:7">
      <c r="C2791" s="551"/>
      <c r="D2791" s="552"/>
      <c r="E2791" s="553"/>
      <c r="F2791" s="525"/>
      <c r="G2791" s="560"/>
    </row>
    <row r="2792" spans="3:7">
      <c r="C2792" s="551"/>
      <c r="D2792" s="552"/>
      <c r="E2792" s="553"/>
      <c r="F2792" s="525"/>
      <c r="G2792" s="560"/>
    </row>
    <row r="2793" spans="3:7">
      <c r="C2793" s="551"/>
      <c r="D2793" s="552"/>
      <c r="E2793" s="553"/>
      <c r="F2793" s="525"/>
      <c r="G2793" s="560"/>
    </row>
    <row r="2794" spans="3:7">
      <c r="C2794" s="551"/>
      <c r="D2794" s="552"/>
      <c r="E2794" s="553"/>
      <c r="F2794" s="525"/>
      <c r="G2794" s="560"/>
    </row>
    <row r="2795" spans="3:7">
      <c r="C2795" s="551"/>
      <c r="D2795" s="552"/>
      <c r="E2795" s="553"/>
      <c r="F2795" s="525"/>
      <c r="G2795" s="560"/>
    </row>
    <row r="2796" spans="3:7">
      <c r="C2796" s="551"/>
      <c r="D2796" s="552"/>
      <c r="E2796" s="553"/>
      <c r="F2796" s="525"/>
      <c r="G2796" s="560"/>
    </row>
    <row r="2797" spans="3:7">
      <c r="C2797" s="551"/>
      <c r="D2797" s="552"/>
      <c r="E2797" s="553"/>
      <c r="F2797" s="525"/>
      <c r="G2797" s="560"/>
    </row>
    <row r="2798" spans="3:7">
      <c r="C2798" s="551"/>
      <c r="D2798" s="552"/>
      <c r="E2798" s="553"/>
      <c r="F2798" s="525"/>
      <c r="G2798" s="560"/>
    </row>
    <row r="2799" spans="3:7">
      <c r="C2799" s="551"/>
      <c r="D2799" s="552"/>
      <c r="E2799" s="553"/>
      <c r="F2799" s="525"/>
      <c r="G2799" s="560"/>
    </row>
    <row r="2800" spans="3:7">
      <c r="C2800" s="551"/>
      <c r="D2800" s="552"/>
      <c r="E2800" s="553"/>
      <c r="F2800" s="525"/>
      <c r="G2800" s="560"/>
    </row>
    <row r="2801" spans="3:7">
      <c r="C2801" s="551"/>
      <c r="D2801" s="552"/>
      <c r="E2801" s="553"/>
      <c r="F2801" s="525"/>
      <c r="G2801" s="560"/>
    </row>
    <row r="2802" spans="3:7">
      <c r="C2802" s="551"/>
      <c r="D2802" s="552"/>
      <c r="E2802" s="553"/>
      <c r="F2802" s="525"/>
      <c r="G2802" s="560"/>
    </row>
    <row r="2803" spans="3:7">
      <c r="C2803" s="551"/>
      <c r="D2803" s="552"/>
      <c r="E2803" s="553"/>
      <c r="F2803" s="525"/>
      <c r="G2803" s="560"/>
    </row>
    <row r="2804" spans="3:7">
      <c r="C2804" s="551"/>
      <c r="D2804" s="552"/>
      <c r="E2804" s="553"/>
      <c r="F2804" s="525"/>
      <c r="G2804" s="560"/>
    </row>
    <row r="2805" spans="3:7">
      <c r="C2805" s="551"/>
      <c r="D2805" s="552"/>
      <c r="E2805" s="553"/>
      <c r="F2805" s="525"/>
      <c r="G2805" s="560"/>
    </row>
    <row r="2806" spans="3:7">
      <c r="C2806" s="551"/>
      <c r="D2806" s="552"/>
      <c r="E2806" s="553"/>
      <c r="F2806" s="525"/>
      <c r="G2806" s="560"/>
    </row>
    <row r="2807" spans="3:7">
      <c r="C2807" s="551"/>
      <c r="D2807" s="552"/>
      <c r="E2807" s="553"/>
      <c r="F2807" s="525"/>
      <c r="G2807" s="560"/>
    </row>
    <row r="2808" spans="3:7">
      <c r="C2808" s="551"/>
      <c r="D2808" s="552"/>
      <c r="E2808" s="553"/>
      <c r="F2808" s="525"/>
      <c r="G2808" s="560"/>
    </row>
    <row r="2809" spans="3:7">
      <c r="C2809" s="551"/>
      <c r="D2809" s="552"/>
      <c r="E2809" s="553"/>
      <c r="F2809" s="525"/>
      <c r="G2809" s="560"/>
    </row>
    <row r="2810" spans="3:7">
      <c r="C2810" s="551"/>
      <c r="D2810" s="552"/>
      <c r="E2810" s="553"/>
      <c r="F2810" s="525"/>
      <c r="G2810" s="560"/>
    </row>
    <row r="2811" spans="3:7">
      <c r="C2811" s="551"/>
      <c r="D2811" s="552"/>
      <c r="E2811" s="553"/>
      <c r="F2811" s="525"/>
      <c r="G2811" s="560"/>
    </row>
    <row r="2812" spans="3:7">
      <c r="C2812" s="551"/>
      <c r="D2812" s="552"/>
      <c r="E2812" s="553"/>
      <c r="F2812" s="525"/>
      <c r="G2812" s="560"/>
    </row>
    <row r="2813" spans="3:7">
      <c r="C2813" s="551"/>
      <c r="D2813" s="552"/>
      <c r="E2813" s="553"/>
      <c r="F2813" s="525"/>
      <c r="G2813" s="560"/>
    </row>
    <row r="2814" spans="3:7">
      <c r="C2814" s="551"/>
      <c r="D2814" s="552"/>
      <c r="E2814" s="553"/>
      <c r="F2814" s="525"/>
      <c r="G2814" s="560"/>
    </row>
    <row r="2815" spans="3:7">
      <c r="C2815" s="551"/>
      <c r="D2815" s="552"/>
      <c r="E2815" s="553"/>
      <c r="F2815" s="525"/>
      <c r="G2815" s="560"/>
    </row>
    <row r="2816" spans="3:7">
      <c r="C2816" s="551"/>
      <c r="D2816" s="552"/>
      <c r="E2816" s="553"/>
      <c r="F2816" s="525"/>
      <c r="G2816" s="560"/>
    </row>
    <row r="2817" spans="3:7">
      <c r="C2817" s="551"/>
      <c r="D2817" s="552"/>
      <c r="E2817" s="553"/>
      <c r="F2817" s="525"/>
      <c r="G2817" s="560"/>
    </row>
    <row r="2818" spans="3:7">
      <c r="C2818" s="551"/>
      <c r="D2818" s="552"/>
      <c r="E2818" s="553"/>
      <c r="F2818" s="525"/>
      <c r="G2818" s="560"/>
    </row>
    <row r="2819" spans="3:7">
      <c r="C2819" s="551"/>
      <c r="D2819" s="552"/>
      <c r="E2819" s="553"/>
      <c r="F2819" s="525"/>
      <c r="G2819" s="560"/>
    </row>
    <row r="2820" spans="3:7">
      <c r="C2820" s="551"/>
      <c r="D2820" s="552"/>
      <c r="E2820" s="553"/>
      <c r="F2820" s="525"/>
      <c r="G2820" s="560"/>
    </row>
    <row r="2821" spans="3:7">
      <c r="C2821" s="551"/>
      <c r="D2821" s="552"/>
      <c r="E2821" s="553"/>
      <c r="F2821" s="525"/>
      <c r="G2821" s="560"/>
    </row>
    <row r="2822" spans="3:7">
      <c r="C2822" s="551"/>
      <c r="D2822" s="552"/>
      <c r="E2822" s="553"/>
      <c r="F2822" s="525"/>
      <c r="G2822" s="560"/>
    </row>
    <row r="2823" spans="3:7">
      <c r="C2823" s="551"/>
      <c r="D2823" s="552"/>
      <c r="E2823" s="553"/>
      <c r="F2823" s="525"/>
      <c r="G2823" s="560"/>
    </row>
    <row r="2824" spans="3:7">
      <c r="C2824" s="551"/>
      <c r="D2824" s="552"/>
      <c r="E2824" s="553"/>
      <c r="F2824" s="525"/>
      <c r="G2824" s="560"/>
    </row>
    <row r="2825" spans="3:7">
      <c r="C2825" s="551"/>
      <c r="D2825" s="552"/>
      <c r="E2825" s="553"/>
      <c r="F2825" s="525"/>
      <c r="G2825" s="560"/>
    </row>
    <row r="2826" spans="3:7">
      <c r="C2826" s="551"/>
      <c r="D2826" s="552"/>
      <c r="E2826" s="553"/>
      <c r="F2826" s="525"/>
      <c r="G2826" s="560"/>
    </row>
    <row r="2827" spans="3:7">
      <c r="C2827" s="551"/>
      <c r="D2827" s="552"/>
      <c r="E2827" s="553"/>
      <c r="F2827" s="525"/>
      <c r="G2827" s="560"/>
    </row>
    <row r="2828" spans="3:7">
      <c r="C2828" s="551"/>
      <c r="D2828" s="552"/>
      <c r="E2828" s="553"/>
      <c r="F2828" s="525"/>
      <c r="G2828" s="560"/>
    </row>
    <row r="2829" spans="3:7">
      <c r="C2829" s="551"/>
      <c r="D2829" s="552"/>
      <c r="E2829" s="553"/>
      <c r="F2829" s="525"/>
      <c r="G2829" s="560"/>
    </row>
    <row r="2830" spans="3:7">
      <c r="C2830" s="551"/>
      <c r="D2830" s="552"/>
      <c r="E2830" s="553"/>
      <c r="F2830" s="525"/>
      <c r="G2830" s="560"/>
    </row>
    <row r="2831" spans="3:7">
      <c r="C2831" s="551"/>
      <c r="D2831" s="552"/>
      <c r="E2831" s="553"/>
      <c r="F2831" s="525"/>
      <c r="G2831" s="560"/>
    </row>
    <row r="2832" spans="3:7">
      <c r="C2832" s="551"/>
      <c r="D2832" s="552"/>
      <c r="E2832" s="553"/>
      <c r="F2832" s="525"/>
      <c r="G2832" s="560"/>
    </row>
    <row r="2833" spans="3:7">
      <c r="C2833" s="551"/>
      <c r="D2833" s="552"/>
      <c r="E2833" s="553"/>
      <c r="F2833" s="525"/>
      <c r="G2833" s="560"/>
    </row>
    <row r="2834" spans="3:7">
      <c r="C2834" s="551"/>
      <c r="D2834" s="552"/>
      <c r="E2834" s="553"/>
      <c r="F2834" s="525"/>
      <c r="G2834" s="560"/>
    </row>
    <row r="2835" spans="3:7">
      <c r="C2835" s="551"/>
      <c r="D2835" s="552"/>
      <c r="E2835" s="553"/>
      <c r="F2835" s="525"/>
      <c r="G2835" s="560"/>
    </row>
    <row r="2836" spans="3:7">
      <c r="C2836" s="551"/>
      <c r="D2836" s="552"/>
      <c r="E2836" s="553"/>
      <c r="F2836" s="525"/>
      <c r="G2836" s="560"/>
    </row>
    <row r="2837" spans="3:7">
      <c r="C2837" s="551"/>
      <c r="D2837" s="552"/>
      <c r="E2837" s="553"/>
      <c r="F2837" s="525"/>
      <c r="G2837" s="560"/>
    </row>
    <row r="2838" spans="3:7">
      <c r="C2838" s="551"/>
      <c r="D2838" s="552"/>
      <c r="E2838" s="553"/>
      <c r="F2838" s="525"/>
      <c r="G2838" s="560"/>
    </row>
    <row r="2839" spans="3:7">
      <c r="C2839" s="551"/>
      <c r="D2839" s="552"/>
      <c r="E2839" s="553"/>
      <c r="F2839" s="525"/>
      <c r="G2839" s="560"/>
    </row>
    <row r="2840" spans="3:7">
      <c r="C2840" s="551"/>
      <c r="D2840" s="552"/>
      <c r="E2840" s="553"/>
      <c r="F2840" s="525"/>
      <c r="G2840" s="560"/>
    </row>
    <row r="2841" spans="3:7">
      <c r="C2841" s="551"/>
      <c r="D2841" s="552"/>
      <c r="E2841" s="553"/>
      <c r="F2841" s="525"/>
      <c r="G2841" s="560"/>
    </row>
    <row r="2842" spans="3:7">
      <c r="C2842" s="551"/>
      <c r="D2842" s="552"/>
      <c r="E2842" s="553"/>
      <c r="F2842" s="525"/>
      <c r="G2842" s="560"/>
    </row>
    <row r="2843" spans="3:7">
      <c r="C2843" s="551"/>
      <c r="D2843" s="552"/>
      <c r="E2843" s="553"/>
      <c r="F2843" s="525"/>
      <c r="G2843" s="560"/>
    </row>
    <row r="2844" spans="3:7">
      <c r="C2844" s="551"/>
      <c r="D2844" s="552"/>
      <c r="E2844" s="553"/>
      <c r="F2844" s="525"/>
      <c r="G2844" s="560"/>
    </row>
    <row r="2845" spans="3:7">
      <c r="C2845" s="551"/>
      <c r="D2845" s="552"/>
      <c r="E2845" s="553"/>
      <c r="F2845" s="525"/>
      <c r="G2845" s="560"/>
    </row>
    <row r="2846" spans="3:7">
      <c r="C2846" s="551"/>
      <c r="D2846" s="552"/>
      <c r="E2846" s="553"/>
      <c r="F2846" s="525"/>
      <c r="G2846" s="560"/>
    </row>
    <row r="2847" spans="3:7">
      <c r="C2847" s="551"/>
      <c r="D2847" s="552"/>
      <c r="E2847" s="553"/>
      <c r="F2847" s="525"/>
      <c r="G2847" s="560"/>
    </row>
    <row r="2848" spans="3:7">
      <c r="C2848" s="551"/>
      <c r="D2848" s="552"/>
      <c r="E2848" s="553"/>
      <c r="F2848" s="525"/>
      <c r="G2848" s="560"/>
    </row>
    <row r="2849" spans="3:7">
      <c r="C2849" s="551"/>
      <c r="D2849" s="552"/>
      <c r="E2849" s="553"/>
      <c r="F2849" s="525"/>
      <c r="G2849" s="560"/>
    </row>
    <row r="2850" spans="3:7">
      <c r="C2850" s="551"/>
      <c r="D2850" s="552"/>
      <c r="E2850" s="553"/>
      <c r="F2850" s="525"/>
      <c r="G2850" s="560"/>
    </row>
    <row r="2851" spans="3:7">
      <c r="C2851" s="551"/>
      <c r="D2851" s="552"/>
      <c r="E2851" s="553"/>
      <c r="F2851" s="525"/>
      <c r="G2851" s="560"/>
    </row>
    <row r="2852" spans="3:7">
      <c r="C2852" s="551"/>
      <c r="D2852" s="552"/>
      <c r="E2852" s="553"/>
      <c r="F2852" s="525"/>
      <c r="G2852" s="560"/>
    </row>
    <row r="2853" spans="3:7">
      <c r="C2853" s="551"/>
      <c r="D2853" s="552"/>
      <c r="E2853" s="553"/>
      <c r="F2853" s="525"/>
      <c r="G2853" s="560"/>
    </row>
    <row r="2854" spans="3:7">
      <c r="C2854" s="551"/>
      <c r="D2854" s="552"/>
      <c r="E2854" s="553"/>
      <c r="F2854" s="525"/>
      <c r="G2854" s="560"/>
    </row>
    <row r="2855" spans="3:7">
      <c r="C2855" s="551"/>
      <c r="D2855" s="552"/>
      <c r="E2855" s="553"/>
      <c r="F2855" s="525"/>
      <c r="G2855" s="560"/>
    </row>
    <row r="2856" spans="3:7">
      <c r="C2856" s="551"/>
      <c r="D2856" s="552"/>
      <c r="E2856" s="553"/>
      <c r="F2856" s="525"/>
      <c r="G2856" s="560"/>
    </row>
    <row r="2857" spans="3:7">
      <c r="C2857" s="551"/>
      <c r="D2857" s="552"/>
      <c r="E2857" s="553"/>
      <c r="F2857" s="525"/>
      <c r="G2857" s="560"/>
    </row>
    <row r="2858" spans="3:7">
      <c r="C2858" s="551"/>
      <c r="D2858" s="552"/>
      <c r="E2858" s="553"/>
      <c r="F2858" s="525"/>
      <c r="G2858" s="560"/>
    </row>
    <row r="2859" spans="3:7">
      <c r="C2859" s="551"/>
      <c r="D2859" s="552"/>
      <c r="E2859" s="553"/>
      <c r="F2859" s="525"/>
      <c r="G2859" s="560"/>
    </row>
    <row r="2860" spans="3:7">
      <c r="C2860" s="551"/>
      <c r="D2860" s="552"/>
      <c r="E2860" s="553"/>
      <c r="F2860" s="525"/>
      <c r="G2860" s="560"/>
    </row>
    <row r="2861" spans="3:7">
      <c r="C2861" s="551"/>
      <c r="D2861" s="552"/>
      <c r="E2861" s="553"/>
      <c r="F2861" s="525"/>
      <c r="G2861" s="560"/>
    </row>
    <row r="2862" spans="3:7">
      <c r="C2862" s="551"/>
      <c r="D2862" s="552"/>
      <c r="E2862" s="553"/>
      <c r="F2862" s="525"/>
      <c r="G2862" s="560"/>
    </row>
    <row r="2863" spans="3:7">
      <c r="C2863" s="551"/>
      <c r="D2863" s="552"/>
      <c r="E2863" s="553"/>
      <c r="F2863" s="525"/>
      <c r="G2863" s="560"/>
    </row>
    <row r="2864" spans="3:7">
      <c r="C2864" s="551"/>
      <c r="D2864" s="552"/>
      <c r="E2864" s="553"/>
      <c r="F2864" s="525"/>
      <c r="G2864" s="560"/>
    </row>
    <row r="2865" spans="3:7">
      <c r="C2865" s="551"/>
      <c r="D2865" s="552"/>
      <c r="E2865" s="553"/>
      <c r="F2865" s="525"/>
      <c r="G2865" s="560"/>
    </row>
    <row r="2866" spans="3:7">
      <c r="C2866" s="551"/>
      <c r="D2866" s="552"/>
      <c r="E2866" s="553"/>
      <c r="F2866" s="525"/>
      <c r="G2866" s="560"/>
    </row>
    <row r="2867" spans="3:7">
      <c r="C2867" s="551"/>
      <c r="D2867" s="552"/>
      <c r="E2867" s="553"/>
      <c r="F2867" s="525"/>
      <c r="G2867" s="560"/>
    </row>
    <row r="2868" spans="3:7">
      <c r="C2868" s="551"/>
      <c r="D2868" s="552"/>
      <c r="E2868" s="553"/>
      <c r="F2868" s="525"/>
      <c r="G2868" s="560"/>
    </row>
    <row r="2869" spans="3:7">
      <c r="C2869" s="551"/>
      <c r="D2869" s="552"/>
      <c r="E2869" s="553"/>
      <c r="F2869" s="525"/>
      <c r="G2869" s="560"/>
    </row>
    <row r="2870" spans="3:7">
      <c r="C2870" s="551"/>
      <c r="D2870" s="552"/>
      <c r="E2870" s="553"/>
      <c r="F2870" s="525"/>
      <c r="G2870" s="560"/>
    </row>
    <row r="2871" spans="3:7">
      <c r="C2871" s="551"/>
      <c r="D2871" s="552"/>
      <c r="E2871" s="553"/>
      <c r="F2871" s="525"/>
      <c r="G2871" s="560"/>
    </row>
    <row r="2872" spans="3:7">
      <c r="C2872" s="551"/>
      <c r="D2872" s="552"/>
      <c r="E2872" s="553"/>
      <c r="F2872" s="525"/>
      <c r="G2872" s="560"/>
    </row>
    <row r="2873" spans="3:7">
      <c r="C2873" s="551"/>
      <c r="D2873" s="552"/>
      <c r="E2873" s="553"/>
      <c r="F2873" s="525"/>
      <c r="G2873" s="560"/>
    </row>
    <row r="2874" spans="3:7">
      <c r="C2874" s="551"/>
      <c r="D2874" s="552"/>
      <c r="E2874" s="553"/>
      <c r="F2874" s="525"/>
      <c r="G2874" s="560"/>
    </row>
    <row r="2875" spans="3:7">
      <c r="C2875" s="551"/>
      <c r="D2875" s="552"/>
      <c r="E2875" s="553"/>
      <c r="F2875" s="525"/>
      <c r="G2875" s="560"/>
    </row>
    <row r="2876" spans="3:7">
      <c r="C2876" s="551"/>
      <c r="D2876" s="552"/>
      <c r="E2876" s="553"/>
      <c r="F2876" s="525"/>
      <c r="G2876" s="560"/>
    </row>
    <row r="2877" spans="3:7">
      <c r="C2877" s="551"/>
      <c r="D2877" s="552"/>
      <c r="E2877" s="553"/>
      <c r="F2877" s="525"/>
      <c r="G2877" s="560"/>
    </row>
    <row r="2878" spans="3:7">
      <c r="C2878" s="551"/>
      <c r="D2878" s="552"/>
      <c r="E2878" s="553"/>
      <c r="F2878" s="525"/>
      <c r="G2878" s="560"/>
    </row>
    <row r="2879" spans="3:7">
      <c r="C2879" s="551"/>
      <c r="D2879" s="552"/>
      <c r="E2879" s="553"/>
      <c r="F2879" s="525"/>
      <c r="G2879" s="560"/>
    </row>
    <row r="2880" spans="3:7">
      <c r="C2880" s="551"/>
      <c r="D2880" s="552"/>
      <c r="E2880" s="553"/>
      <c r="F2880" s="525"/>
      <c r="G2880" s="560"/>
    </row>
    <row r="2881" spans="3:7">
      <c r="C2881" s="551"/>
      <c r="D2881" s="552"/>
      <c r="E2881" s="553"/>
      <c r="F2881" s="525"/>
      <c r="G2881" s="560"/>
    </row>
    <row r="2882" spans="3:7">
      <c r="C2882" s="551"/>
      <c r="D2882" s="552"/>
      <c r="E2882" s="553"/>
      <c r="F2882" s="525"/>
      <c r="G2882" s="560"/>
    </row>
    <row r="2883" spans="3:7">
      <c r="C2883" s="551"/>
      <c r="D2883" s="552"/>
      <c r="E2883" s="553"/>
      <c r="F2883" s="525"/>
      <c r="G2883" s="560"/>
    </row>
    <row r="2884" spans="3:7">
      <c r="C2884" s="551"/>
      <c r="D2884" s="552"/>
      <c r="E2884" s="553"/>
      <c r="F2884" s="525"/>
      <c r="G2884" s="560"/>
    </row>
    <row r="2885" spans="3:7">
      <c r="C2885" s="551"/>
      <c r="D2885" s="552"/>
      <c r="E2885" s="553"/>
      <c r="F2885" s="525"/>
      <c r="G2885" s="560"/>
    </row>
    <row r="2886" spans="3:7">
      <c r="C2886" s="551"/>
      <c r="D2886" s="552"/>
      <c r="E2886" s="553"/>
      <c r="F2886" s="525"/>
      <c r="G2886" s="560"/>
    </row>
    <row r="2887" spans="3:7">
      <c r="C2887" s="551"/>
      <c r="D2887" s="552"/>
      <c r="E2887" s="553"/>
      <c r="F2887" s="525"/>
      <c r="G2887" s="560"/>
    </row>
    <row r="2888" spans="3:7">
      <c r="C2888" s="551"/>
      <c r="D2888" s="552"/>
      <c r="E2888" s="553"/>
      <c r="F2888" s="525"/>
      <c r="G2888" s="560"/>
    </row>
    <row r="2889" spans="3:7">
      <c r="C2889" s="551"/>
      <c r="D2889" s="552"/>
      <c r="E2889" s="553"/>
      <c r="F2889" s="525"/>
      <c r="G2889" s="560"/>
    </row>
    <row r="2890" spans="3:7">
      <c r="C2890" s="551"/>
      <c r="D2890" s="552"/>
      <c r="E2890" s="553"/>
      <c r="F2890" s="525"/>
      <c r="G2890" s="560"/>
    </row>
    <row r="2891" spans="3:7">
      <c r="C2891" s="551"/>
      <c r="D2891" s="552"/>
      <c r="E2891" s="553"/>
      <c r="F2891" s="525"/>
      <c r="G2891" s="560"/>
    </row>
    <row r="2892" spans="3:7">
      <c r="C2892" s="551"/>
      <c r="D2892" s="552"/>
      <c r="E2892" s="553"/>
      <c r="F2892" s="525"/>
      <c r="G2892" s="560"/>
    </row>
    <row r="2893" spans="3:7">
      <c r="C2893" s="551"/>
      <c r="D2893" s="552"/>
      <c r="E2893" s="553"/>
      <c r="F2893" s="525"/>
      <c r="G2893" s="560"/>
    </row>
    <row r="2894" spans="3:7">
      <c r="C2894" s="551"/>
      <c r="D2894" s="552"/>
      <c r="E2894" s="553"/>
      <c r="F2894" s="525"/>
      <c r="G2894" s="560"/>
    </row>
    <row r="2895" spans="3:7">
      <c r="C2895" s="551"/>
      <c r="D2895" s="552"/>
      <c r="E2895" s="553"/>
      <c r="F2895" s="525"/>
      <c r="G2895" s="560"/>
    </row>
    <row r="2896" spans="3:7">
      <c r="C2896" s="551"/>
      <c r="D2896" s="552"/>
      <c r="E2896" s="553"/>
      <c r="F2896" s="525"/>
      <c r="G2896" s="560"/>
    </row>
    <row r="2897" spans="3:7">
      <c r="C2897" s="551"/>
      <c r="D2897" s="552"/>
      <c r="E2897" s="553"/>
      <c r="F2897" s="525"/>
      <c r="G2897" s="560"/>
    </row>
    <row r="2898" spans="3:7">
      <c r="C2898" s="551"/>
      <c r="D2898" s="552"/>
      <c r="E2898" s="553"/>
      <c r="F2898" s="525"/>
      <c r="G2898" s="560"/>
    </row>
    <row r="2899" spans="3:7">
      <c r="C2899" s="551"/>
      <c r="D2899" s="552"/>
      <c r="E2899" s="553"/>
      <c r="F2899" s="525"/>
      <c r="G2899" s="560"/>
    </row>
    <row r="2900" spans="3:7">
      <c r="C2900" s="551"/>
      <c r="D2900" s="552"/>
      <c r="E2900" s="553"/>
      <c r="F2900" s="525"/>
      <c r="G2900" s="560"/>
    </row>
    <row r="2901" spans="3:7">
      <c r="C2901" s="551"/>
      <c r="D2901" s="552"/>
      <c r="E2901" s="553"/>
      <c r="F2901" s="525"/>
      <c r="G2901" s="560"/>
    </row>
    <row r="2902" spans="3:7">
      <c r="C2902" s="551"/>
      <c r="D2902" s="552"/>
      <c r="E2902" s="553"/>
      <c r="F2902" s="525"/>
      <c r="G2902" s="560"/>
    </row>
    <row r="2903" spans="3:7">
      <c r="C2903" s="551"/>
      <c r="D2903" s="552"/>
      <c r="E2903" s="553"/>
      <c r="F2903" s="525"/>
      <c r="G2903" s="560"/>
    </row>
    <row r="2904" spans="3:7">
      <c r="C2904" s="551"/>
      <c r="D2904" s="552"/>
      <c r="E2904" s="553"/>
      <c r="F2904" s="525"/>
      <c r="G2904" s="560"/>
    </row>
    <row r="2905" spans="3:7">
      <c r="C2905" s="551"/>
      <c r="D2905" s="552"/>
      <c r="E2905" s="553"/>
      <c r="F2905" s="525"/>
      <c r="G2905" s="560"/>
    </row>
    <row r="2906" spans="3:7">
      <c r="C2906" s="551"/>
      <c r="D2906" s="552"/>
      <c r="E2906" s="553"/>
      <c r="F2906" s="525"/>
      <c r="G2906" s="560"/>
    </row>
    <row r="2907" spans="3:7">
      <c r="C2907" s="551"/>
      <c r="D2907" s="552"/>
      <c r="E2907" s="553"/>
      <c r="F2907" s="525"/>
      <c r="G2907" s="560"/>
    </row>
    <row r="2908" spans="3:7">
      <c r="C2908" s="551"/>
      <c r="D2908" s="552"/>
      <c r="E2908" s="553"/>
      <c r="F2908" s="525"/>
      <c r="G2908" s="560"/>
    </row>
    <row r="2909" spans="3:7">
      <c r="C2909" s="551"/>
      <c r="D2909" s="552"/>
      <c r="E2909" s="553"/>
      <c r="F2909" s="525"/>
      <c r="G2909" s="560"/>
    </row>
    <row r="2910" spans="3:7">
      <c r="C2910" s="551"/>
      <c r="D2910" s="552"/>
      <c r="E2910" s="553"/>
      <c r="F2910" s="525"/>
      <c r="G2910" s="560"/>
    </row>
    <row r="2911" spans="3:7">
      <c r="C2911" s="551"/>
      <c r="D2911" s="552"/>
      <c r="E2911" s="553"/>
      <c r="F2911" s="525"/>
      <c r="G2911" s="560"/>
    </row>
    <row r="2912" spans="3:7">
      <c r="C2912" s="551"/>
      <c r="D2912" s="552"/>
      <c r="E2912" s="553"/>
      <c r="F2912" s="525"/>
      <c r="G2912" s="560"/>
    </row>
    <row r="2913" spans="3:7">
      <c r="C2913" s="551"/>
      <c r="D2913" s="552"/>
      <c r="E2913" s="553"/>
      <c r="F2913" s="525"/>
      <c r="G2913" s="560"/>
    </row>
    <row r="2914" spans="3:7">
      <c r="C2914" s="551"/>
      <c r="D2914" s="552"/>
      <c r="E2914" s="553"/>
      <c r="F2914" s="525"/>
      <c r="G2914" s="560"/>
    </row>
    <row r="2915" spans="3:7">
      <c r="C2915" s="551"/>
      <c r="D2915" s="552"/>
      <c r="E2915" s="553"/>
      <c r="F2915" s="525"/>
      <c r="G2915" s="560"/>
    </row>
    <row r="2916" spans="3:7">
      <c r="C2916" s="551"/>
      <c r="D2916" s="552"/>
      <c r="E2916" s="553"/>
      <c r="F2916" s="525"/>
      <c r="G2916" s="560"/>
    </row>
    <row r="2917" spans="3:7">
      <c r="C2917" s="551"/>
      <c r="D2917" s="552"/>
      <c r="E2917" s="553"/>
      <c r="F2917" s="525"/>
      <c r="G2917" s="560"/>
    </row>
    <row r="2918" spans="3:7">
      <c r="C2918" s="551"/>
      <c r="D2918" s="552"/>
      <c r="E2918" s="553"/>
      <c r="F2918" s="525"/>
      <c r="G2918" s="560"/>
    </row>
    <row r="2919" spans="3:7">
      <c r="C2919" s="551"/>
      <c r="D2919" s="552"/>
      <c r="E2919" s="553"/>
      <c r="F2919" s="525"/>
      <c r="G2919" s="560"/>
    </row>
    <row r="2920" spans="3:7">
      <c r="C2920" s="551"/>
      <c r="D2920" s="552"/>
      <c r="E2920" s="553"/>
      <c r="F2920" s="525"/>
      <c r="G2920" s="560"/>
    </row>
    <row r="2921" spans="3:7">
      <c r="C2921" s="551"/>
      <c r="D2921" s="552"/>
      <c r="E2921" s="553"/>
      <c r="F2921" s="525"/>
      <c r="G2921" s="560"/>
    </row>
    <row r="2922" spans="3:7">
      <c r="C2922" s="551"/>
      <c r="D2922" s="552"/>
      <c r="E2922" s="553"/>
      <c r="F2922" s="525"/>
      <c r="G2922" s="560"/>
    </row>
    <row r="2923" spans="3:7">
      <c r="C2923" s="551"/>
      <c r="D2923" s="552"/>
      <c r="E2923" s="553"/>
      <c r="F2923" s="525"/>
      <c r="G2923" s="560"/>
    </row>
    <row r="2924" spans="3:7">
      <c r="C2924" s="551"/>
      <c r="D2924" s="552"/>
      <c r="E2924" s="553"/>
      <c r="F2924" s="525"/>
      <c r="G2924" s="560"/>
    </row>
    <row r="2925" spans="3:7">
      <c r="C2925" s="551"/>
      <c r="D2925" s="552"/>
      <c r="E2925" s="553"/>
      <c r="F2925" s="525"/>
      <c r="G2925" s="560"/>
    </row>
    <row r="2926" spans="3:7">
      <c r="C2926" s="551"/>
      <c r="D2926" s="552"/>
      <c r="E2926" s="553"/>
      <c r="F2926" s="525"/>
      <c r="G2926" s="560"/>
    </row>
    <row r="2927" spans="3:7">
      <c r="C2927" s="551"/>
      <c r="D2927" s="552"/>
      <c r="E2927" s="553"/>
      <c r="F2927" s="525"/>
      <c r="G2927" s="560"/>
    </row>
    <row r="2928" spans="3:7">
      <c r="C2928" s="551"/>
      <c r="D2928" s="552"/>
      <c r="E2928" s="553"/>
      <c r="F2928" s="525"/>
      <c r="G2928" s="560"/>
    </row>
    <row r="2929" spans="3:7">
      <c r="C2929" s="551"/>
      <c r="D2929" s="552"/>
      <c r="E2929" s="553"/>
      <c r="F2929" s="525"/>
      <c r="G2929" s="560"/>
    </row>
    <row r="2930" spans="3:7">
      <c r="C2930" s="551"/>
      <c r="D2930" s="552"/>
      <c r="E2930" s="553"/>
      <c r="F2930" s="525"/>
      <c r="G2930" s="560"/>
    </row>
    <row r="2931" spans="3:7">
      <c r="C2931" s="551"/>
      <c r="D2931" s="552"/>
      <c r="E2931" s="553"/>
      <c r="F2931" s="525"/>
      <c r="G2931" s="560"/>
    </row>
    <row r="2932" spans="3:7">
      <c r="C2932" s="551"/>
      <c r="D2932" s="552"/>
      <c r="E2932" s="553"/>
      <c r="F2932" s="525"/>
      <c r="G2932" s="560"/>
    </row>
    <row r="2933" spans="3:7">
      <c r="C2933" s="551"/>
      <c r="D2933" s="552"/>
      <c r="E2933" s="553"/>
      <c r="F2933" s="525"/>
      <c r="G2933" s="560"/>
    </row>
    <row r="2934" spans="3:7">
      <c r="C2934" s="551"/>
      <c r="D2934" s="552"/>
      <c r="E2934" s="553"/>
      <c r="F2934" s="525"/>
      <c r="G2934" s="560"/>
    </row>
    <row r="2935" spans="3:7">
      <c r="C2935" s="551"/>
      <c r="D2935" s="552"/>
      <c r="E2935" s="553"/>
      <c r="F2935" s="525"/>
      <c r="G2935" s="560"/>
    </row>
    <row r="2936" spans="3:7">
      <c r="C2936" s="551"/>
      <c r="D2936" s="552"/>
      <c r="E2936" s="553"/>
      <c r="F2936" s="525"/>
      <c r="G2936" s="560"/>
    </row>
    <row r="2937" spans="3:7">
      <c r="C2937" s="551"/>
      <c r="D2937" s="552"/>
      <c r="E2937" s="553"/>
      <c r="F2937" s="525"/>
      <c r="G2937" s="560"/>
    </row>
    <row r="2938" spans="3:7">
      <c r="C2938" s="551"/>
      <c r="D2938" s="552"/>
      <c r="E2938" s="553"/>
      <c r="F2938" s="525"/>
      <c r="G2938" s="560"/>
    </row>
    <row r="2939" spans="3:7">
      <c r="C2939" s="551"/>
      <c r="D2939" s="552"/>
      <c r="E2939" s="553"/>
      <c r="F2939" s="525"/>
      <c r="G2939" s="560"/>
    </row>
    <row r="2940" spans="3:7">
      <c r="C2940" s="551"/>
      <c r="D2940" s="552"/>
      <c r="E2940" s="553"/>
      <c r="F2940" s="525"/>
      <c r="G2940" s="560"/>
    </row>
    <row r="2941" spans="3:7">
      <c r="C2941" s="551"/>
      <c r="D2941" s="552"/>
      <c r="E2941" s="553"/>
      <c r="F2941" s="525"/>
      <c r="G2941" s="560"/>
    </row>
    <row r="2942" spans="3:7">
      <c r="C2942" s="551"/>
      <c r="D2942" s="552"/>
      <c r="E2942" s="553"/>
      <c r="F2942" s="525"/>
      <c r="G2942" s="560"/>
    </row>
    <row r="2943" spans="3:7">
      <c r="C2943" s="551"/>
      <c r="D2943" s="552"/>
      <c r="E2943" s="553"/>
      <c r="F2943" s="525"/>
      <c r="G2943" s="560"/>
    </row>
    <row r="2944" spans="3:7">
      <c r="C2944" s="551"/>
      <c r="D2944" s="552"/>
      <c r="E2944" s="553"/>
      <c r="F2944" s="525"/>
      <c r="G2944" s="560"/>
    </row>
    <row r="2945" spans="3:7">
      <c r="C2945" s="551"/>
      <c r="D2945" s="552"/>
      <c r="E2945" s="553"/>
      <c r="F2945" s="525"/>
      <c r="G2945" s="560"/>
    </row>
    <row r="2946" spans="3:7">
      <c r="C2946" s="551"/>
      <c r="D2946" s="552"/>
      <c r="E2946" s="553"/>
      <c r="F2946" s="525"/>
      <c r="G2946" s="560"/>
    </row>
    <row r="2947" spans="3:7">
      <c r="C2947" s="551"/>
      <c r="D2947" s="552"/>
      <c r="E2947" s="553"/>
      <c r="F2947" s="525"/>
      <c r="G2947" s="560"/>
    </row>
    <row r="2948" spans="3:7">
      <c r="C2948" s="551"/>
      <c r="D2948" s="552"/>
      <c r="E2948" s="553"/>
      <c r="F2948" s="525"/>
      <c r="G2948" s="560"/>
    </row>
    <row r="2949" spans="3:7">
      <c r="C2949" s="551"/>
      <c r="D2949" s="552"/>
      <c r="E2949" s="553"/>
      <c r="F2949" s="525"/>
      <c r="G2949" s="560"/>
    </row>
    <row r="2950" spans="3:7">
      <c r="C2950" s="551"/>
      <c r="D2950" s="552"/>
      <c r="E2950" s="553"/>
      <c r="F2950" s="525"/>
      <c r="G2950" s="560"/>
    </row>
    <row r="2951" spans="3:7">
      <c r="C2951" s="551"/>
      <c r="D2951" s="552"/>
      <c r="E2951" s="553"/>
      <c r="F2951" s="525"/>
      <c r="G2951" s="560"/>
    </row>
    <row r="2952" spans="3:7">
      <c r="C2952" s="551"/>
      <c r="D2952" s="552"/>
      <c r="E2952" s="553"/>
      <c r="F2952" s="525"/>
      <c r="G2952" s="560"/>
    </row>
    <row r="2953" spans="3:7">
      <c r="C2953" s="551"/>
      <c r="D2953" s="552"/>
      <c r="E2953" s="553"/>
      <c r="F2953" s="525"/>
      <c r="G2953" s="560"/>
    </row>
    <row r="2954" spans="3:7">
      <c r="C2954" s="551"/>
      <c r="D2954" s="552"/>
      <c r="E2954" s="553"/>
      <c r="F2954" s="525"/>
      <c r="G2954" s="560"/>
    </row>
    <row r="2955" spans="3:7">
      <c r="C2955" s="551"/>
      <c r="D2955" s="552"/>
      <c r="E2955" s="553"/>
      <c r="F2955" s="525"/>
      <c r="G2955" s="560"/>
    </row>
    <row r="2956" spans="3:7">
      <c r="C2956" s="551"/>
      <c r="D2956" s="552"/>
      <c r="E2956" s="553"/>
      <c r="F2956" s="525"/>
      <c r="G2956" s="560"/>
    </row>
    <row r="2957" spans="3:7">
      <c r="C2957" s="551"/>
      <c r="D2957" s="552"/>
      <c r="E2957" s="553"/>
      <c r="F2957" s="525"/>
      <c r="G2957" s="560"/>
    </row>
    <row r="2958" spans="3:7">
      <c r="C2958" s="551"/>
      <c r="D2958" s="552"/>
      <c r="E2958" s="553"/>
      <c r="F2958" s="525"/>
      <c r="G2958" s="560"/>
    </row>
    <row r="2959" spans="3:7">
      <c r="C2959" s="551"/>
      <c r="D2959" s="552"/>
      <c r="E2959" s="553"/>
      <c r="F2959" s="525"/>
      <c r="G2959" s="560"/>
    </row>
    <row r="2960" spans="3:7">
      <c r="C2960" s="551"/>
      <c r="D2960" s="552"/>
      <c r="E2960" s="553"/>
      <c r="F2960" s="525"/>
      <c r="G2960" s="560"/>
    </row>
    <row r="2961" spans="3:7">
      <c r="C2961" s="551"/>
      <c r="D2961" s="552"/>
      <c r="E2961" s="553"/>
      <c r="F2961" s="525"/>
      <c r="G2961" s="560"/>
    </row>
    <row r="2962" spans="3:7">
      <c r="C2962" s="551"/>
      <c r="D2962" s="552"/>
      <c r="E2962" s="553"/>
      <c r="F2962" s="525"/>
      <c r="G2962" s="560"/>
    </row>
    <row r="2963" spans="3:7">
      <c r="C2963" s="551"/>
      <c r="D2963" s="552"/>
      <c r="E2963" s="553"/>
      <c r="F2963" s="525"/>
      <c r="G2963" s="560"/>
    </row>
    <row r="2964" spans="3:7">
      <c r="C2964" s="551"/>
      <c r="D2964" s="552"/>
      <c r="E2964" s="553"/>
      <c r="F2964" s="525"/>
      <c r="G2964" s="560"/>
    </row>
    <row r="2965" spans="3:7">
      <c r="C2965" s="551"/>
      <c r="D2965" s="552"/>
      <c r="E2965" s="553"/>
      <c r="F2965" s="525"/>
      <c r="G2965" s="560"/>
    </row>
    <row r="2966" spans="3:7">
      <c r="C2966" s="551"/>
      <c r="D2966" s="552"/>
      <c r="E2966" s="553"/>
      <c r="F2966" s="525"/>
      <c r="G2966" s="560"/>
    </row>
    <row r="2967" spans="3:7">
      <c r="C2967" s="551"/>
      <c r="D2967" s="552"/>
      <c r="E2967" s="553"/>
      <c r="F2967" s="525"/>
      <c r="G2967" s="560"/>
    </row>
    <row r="2968" spans="3:7">
      <c r="C2968" s="551"/>
      <c r="D2968" s="552"/>
      <c r="E2968" s="553"/>
      <c r="F2968" s="525"/>
      <c r="G2968" s="560"/>
    </row>
    <row r="2969" spans="3:7">
      <c r="C2969" s="551"/>
      <c r="D2969" s="552"/>
      <c r="E2969" s="553"/>
      <c r="F2969" s="525"/>
      <c r="G2969" s="560"/>
    </row>
    <row r="2970" spans="3:7">
      <c r="C2970" s="551"/>
      <c r="D2970" s="552"/>
      <c r="E2970" s="553"/>
      <c r="F2970" s="525"/>
      <c r="G2970" s="560"/>
    </row>
    <row r="2971" spans="3:7">
      <c r="C2971" s="551"/>
      <c r="D2971" s="552"/>
      <c r="E2971" s="553"/>
      <c r="F2971" s="525"/>
      <c r="G2971" s="560"/>
    </row>
    <row r="2972" spans="3:7">
      <c r="C2972" s="551"/>
      <c r="D2972" s="552"/>
      <c r="E2972" s="553"/>
      <c r="F2972" s="525"/>
      <c r="G2972" s="560"/>
    </row>
    <row r="2973" spans="3:7">
      <c r="C2973" s="551"/>
      <c r="D2973" s="552"/>
      <c r="E2973" s="553"/>
      <c r="F2973" s="525"/>
      <c r="G2973" s="560"/>
    </row>
    <row r="2974" spans="3:7">
      <c r="C2974" s="551"/>
      <c r="D2974" s="552"/>
      <c r="E2974" s="553"/>
      <c r="F2974" s="525"/>
      <c r="G2974" s="560"/>
    </row>
    <row r="2975" spans="3:7">
      <c r="C2975" s="551"/>
      <c r="D2975" s="552"/>
      <c r="E2975" s="553"/>
      <c r="F2975" s="525"/>
      <c r="G2975" s="560"/>
    </row>
    <row r="2976" spans="3:7">
      <c r="C2976" s="551"/>
      <c r="D2976" s="552"/>
      <c r="E2976" s="553"/>
      <c r="F2976" s="525"/>
      <c r="G2976" s="560"/>
    </row>
    <row r="2977" spans="3:7">
      <c r="C2977" s="551"/>
      <c r="D2977" s="552"/>
      <c r="E2977" s="553"/>
      <c r="F2977" s="525"/>
      <c r="G2977" s="560"/>
    </row>
    <row r="2978" spans="3:7">
      <c r="C2978" s="551"/>
      <c r="D2978" s="552"/>
      <c r="E2978" s="553"/>
      <c r="F2978" s="525"/>
      <c r="G2978" s="560"/>
    </row>
    <row r="2979" spans="3:7">
      <c r="C2979" s="551"/>
      <c r="D2979" s="552"/>
      <c r="E2979" s="553"/>
      <c r="F2979" s="525"/>
      <c r="G2979" s="560"/>
    </row>
    <row r="2980" spans="3:7">
      <c r="C2980" s="551"/>
      <c r="D2980" s="552"/>
      <c r="E2980" s="553"/>
      <c r="F2980" s="525"/>
      <c r="G2980" s="560"/>
    </row>
    <row r="2981" spans="3:7">
      <c r="C2981" s="551"/>
      <c r="D2981" s="552"/>
      <c r="E2981" s="553"/>
      <c r="F2981" s="525"/>
      <c r="G2981" s="560"/>
    </row>
    <row r="2982" spans="3:7">
      <c r="C2982" s="551"/>
      <c r="D2982" s="552"/>
      <c r="E2982" s="553"/>
      <c r="F2982" s="525"/>
      <c r="G2982" s="560"/>
    </row>
    <row r="2983" spans="3:7">
      <c r="C2983" s="551"/>
      <c r="D2983" s="552"/>
      <c r="E2983" s="553"/>
      <c r="F2983" s="525"/>
      <c r="G2983" s="560"/>
    </row>
    <row r="2984" spans="3:7">
      <c r="C2984" s="551"/>
      <c r="D2984" s="552"/>
      <c r="E2984" s="553"/>
      <c r="F2984" s="525"/>
      <c r="G2984" s="560"/>
    </row>
    <row r="2985" spans="3:7">
      <c r="C2985" s="551"/>
      <c r="D2985" s="552"/>
      <c r="E2985" s="553"/>
      <c r="F2985" s="525"/>
      <c r="G2985" s="560"/>
    </row>
    <row r="2986" spans="3:7">
      <c r="C2986" s="551"/>
      <c r="D2986" s="552"/>
      <c r="E2986" s="553"/>
      <c r="F2986" s="525"/>
      <c r="G2986" s="560"/>
    </row>
    <row r="2987" spans="3:7">
      <c r="C2987" s="551"/>
      <c r="D2987" s="552"/>
      <c r="E2987" s="553"/>
      <c r="F2987" s="525"/>
      <c r="G2987" s="560"/>
    </row>
    <row r="2988" spans="3:7">
      <c r="C2988" s="551"/>
      <c r="D2988" s="552"/>
      <c r="E2988" s="553"/>
      <c r="F2988" s="525"/>
      <c r="G2988" s="560"/>
    </row>
    <row r="2989" spans="3:7">
      <c r="C2989" s="551"/>
      <c r="D2989" s="552"/>
      <c r="E2989" s="553"/>
      <c r="F2989" s="525"/>
      <c r="G2989" s="560"/>
    </row>
    <row r="2990" spans="3:7">
      <c r="C2990" s="551"/>
      <c r="D2990" s="552"/>
      <c r="E2990" s="553"/>
      <c r="F2990" s="525"/>
      <c r="G2990" s="560"/>
    </row>
    <row r="2991" spans="3:7">
      <c r="C2991" s="551"/>
      <c r="D2991" s="552"/>
      <c r="E2991" s="553"/>
      <c r="F2991" s="525"/>
      <c r="G2991" s="560"/>
    </row>
    <row r="2992" spans="3:7">
      <c r="C2992" s="551"/>
      <c r="D2992" s="552"/>
      <c r="E2992" s="553"/>
      <c r="F2992" s="525"/>
      <c r="G2992" s="560"/>
    </row>
    <row r="2993" spans="3:7">
      <c r="C2993" s="551"/>
      <c r="D2993" s="552"/>
      <c r="E2993" s="553"/>
      <c r="F2993" s="525"/>
      <c r="G2993" s="560"/>
    </row>
    <row r="2994" spans="3:7">
      <c r="C2994" s="551"/>
      <c r="D2994" s="552"/>
      <c r="E2994" s="553"/>
      <c r="F2994" s="525"/>
      <c r="G2994" s="560"/>
    </row>
    <row r="2995" spans="3:7">
      <c r="C2995" s="551"/>
      <c r="D2995" s="552"/>
      <c r="E2995" s="553"/>
      <c r="F2995" s="525"/>
      <c r="G2995" s="560"/>
    </row>
    <row r="2996" spans="3:7">
      <c r="C2996" s="551"/>
      <c r="D2996" s="552"/>
      <c r="E2996" s="553"/>
      <c r="F2996" s="525"/>
      <c r="G2996" s="560"/>
    </row>
    <row r="2997" spans="3:7">
      <c r="C2997" s="551"/>
      <c r="D2997" s="552"/>
      <c r="E2997" s="553"/>
      <c r="F2997" s="525"/>
      <c r="G2997" s="560"/>
    </row>
    <row r="2998" spans="3:7">
      <c r="C2998" s="551"/>
      <c r="D2998" s="552"/>
      <c r="E2998" s="553"/>
      <c r="F2998" s="525"/>
      <c r="G2998" s="560"/>
    </row>
    <row r="2999" spans="3:7">
      <c r="C2999" s="551"/>
      <c r="D2999" s="552"/>
      <c r="E2999" s="553"/>
      <c r="F2999" s="525"/>
      <c r="G2999" s="560"/>
    </row>
    <row r="3000" spans="3:7">
      <c r="C3000" s="551"/>
      <c r="D3000" s="552"/>
      <c r="E3000" s="553"/>
      <c r="F3000" s="525"/>
      <c r="G3000" s="560"/>
    </row>
    <row r="3001" spans="3:7">
      <c r="C3001" s="551"/>
      <c r="D3001" s="552"/>
      <c r="E3001" s="553"/>
      <c r="F3001" s="525"/>
      <c r="G3001" s="560"/>
    </row>
    <row r="3002" spans="3:7">
      <c r="C3002" s="551"/>
      <c r="D3002" s="552"/>
      <c r="E3002" s="553"/>
      <c r="F3002" s="525"/>
      <c r="G3002" s="560"/>
    </row>
    <row r="3003" spans="3:7">
      <c r="C3003" s="551"/>
      <c r="D3003" s="552"/>
      <c r="E3003" s="553"/>
      <c r="F3003" s="525"/>
      <c r="G3003" s="560"/>
    </row>
    <row r="3004" spans="3:7">
      <c r="C3004" s="551"/>
      <c r="D3004" s="552"/>
      <c r="E3004" s="553"/>
      <c r="F3004" s="525"/>
      <c r="G3004" s="560"/>
    </row>
    <row r="3005" spans="3:7">
      <c r="C3005" s="551"/>
      <c r="D3005" s="552"/>
      <c r="E3005" s="553"/>
      <c r="F3005" s="525"/>
      <c r="G3005" s="560"/>
    </row>
    <row r="3006" spans="3:7">
      <c r="C3006" s="551"/>
      <c r="D3006" s="552"/>
      <c r="E3006" s="553"/>
      <c r="F3006" s="525"/>
      <c r="G3006" s="560"/>
    </row>
    <row r="3007" spans="3:7">
      <c r="C3007" s="551"/>
      <c r="D3007" s="552"/>
      <c r="E3007" s="553"/>
      <c r="F3007" s="525"/>
      <c r="G3007" s="560"/>
    </row>
    <row r="3008" spans="3:7">
      <c r="C3008" s="551"/>
      <c r="D3008" s="552"/>
      <c r="E3008" s="553"/>
      <c r="F3008" s="525"/>
      <c r="G3008" s="560"/>
    </row>
    <row r="3009" spans="3:7">
      <c r="C3009" s="551"/>
      <c r="D3009" s="552"/>
      <c r="E3009" s="553"/>
      <c r="F3009" s="525"/>
      <c r="G3009" s="560"/>
    </row>
    <row r="3010" spans="3:7">
      <c r="C3010" s="551"/>
      <c r="D3010" s="552"/>
      <c r="E3010" s="553"/>
      <c r="F3010" s="525"/>
      <c r="G3010" s="560"/>
    </row>
    <row r="3011" spans="3:7">
      <c r="C3011" s="551"/>
      <c r="D3011" s="552"/>
      <c r="E3011" s="553"/>
      <c r="F3011" s="525"/>
      <c r="G3011" s="560"/>
    </row>
    <row r="3012" spans="3:7">
      <c r="C3012" s="551"/>
      <c r="D3012" s="552"/>
      <c r="E3012" s="553"/>
      <c r="F3012" s="525"/>
      <c r="G3012" s="560"/>
    </row>
    <row r="3013" spans="3:7">
      <c r="C3013" s="551"/>
      <c r="D3013" s="552"/>
      <c r="E3013" s="553"/>
      <c r="F3013" s="525"/>
      <c r="G3013" s="560"/>
    </row>
    <row r="3014" spans="3:7">
      <c r="C3014" s="551"/>
      <c r="D3014" s="552"/>
      <c r="E3014" s="553"/>
      <c r="F3014" s="525"/>
      <c r="G3014" s="560"/>
    </row>
    <row r="3015" spans="3:7">
      <c r="C3015" s="551"/>
      <c r="D3015" s="552"/>
      <c r="E3015" s="553"/>
      <c r="F3015" s="525"/>
      <c r="G3015" s="560"/>
    </row>
    <row r="3016" spans="3:7">
      <c r="C3016" s="551"/>
      <c r="D3016" s="552"/>
      <c r="E3016" s="553"/>
      <c r="F3016" s="525"/>
      <c r="G3016" s="560"/>
    </row>
    <row r="3017" spans="3:7">
      <c r="C3017" s="551"/>
      <c r="D3017" s="552"/>
      <c r="E3017" s="553"/>
      <c r="F3017" s="525"/>
      <c r="G3017" s="560"/>
    </row>
    <row r="3018" spans="3:7">
      <c r="C3018" s="551"/>
      <c r="D3018" s="552"/>
      <c r="E3018" s="553"/>
      <c r="F3018" s="525"/>
      <c r="G3018" s="560"/>
    </row>
    <row r="3019" spans="3:7">
      <c r="C3019" s="551"/>
      <c r="D3019" s="552"/>
      <c r="E3019" s="553"/>
      <c r="F3019" s="525"/>
      <c r="G3019" s="560"/>
    </row>
    <row r="3020" spans="3:7">
      <c r="C3020" s="551"/>
      <c r="D3020" s="552"/>
      <c r="E3020" s="553"/>
      <c r="F3020" s="525"/>
      <c r="G3020" s="560"/>
    </row>
    <row r="3021" spans="3:7">
      <c r="C3021" s="551"/>
      <c r="D3021" s="552"/>
      <c r="E3021" s="553"/>
      <c r="F3021" s="525"/>
      <c r="G3021" s="560"/>
    </row>
    <row r="3022" spans="3:7">
      <c r="C3022" s="551"/>
      <c r="D3022" s="552"/>
      <c r="E3022" s="553"/>
      <c r="F3022" s="525"/>
      <c r="G3022" s="560"/>
    </row>
    <row r="3023" spans="3:7">
      <c r="C3023" s="551"/>
      <c r="D3023" s="552"/>
      <c r="E3023" s="553"/>
      <c r="F3023" s="525"/>
      <c r="G3023" s="560"/>
    </row>
    <row r="3024" spans="3:7">
      <c r="C3024" s="551"/>
      <c r="D3024" s="552"/>
      <c r="E3024" s="553"/>
      <c r="F3024" s="525"/>
      <c r="G3024" s="560"/>
    </row>
    <row r="3025" spans="3:7">
      <c r="C3025" s="551"/>
      <c r="D3025" s="552"/>
      <c r="E3025" s="553"/>
      <c r="F3025" s="525"/>
      <c r="G3025" s="560"/>
    </row>
    <row r="3026" spans="3:7">
      <c r="C3026" s="551"/>
      <c r="D3026" s="552"/>
      <c r="E3026" s="553"/>
      <c r="F3026" s="525"/>
      <c r="G3026" s="560"/>
    </row>
    <row r="3027" spans="3:7">
      <c r="C3027" s="551"/>
      <c r="D3027" s="552"/>
      <c r="E3027" s="553"/>
      <c r="F3027" s="525"/>
      <c r="G3027" s="560"/>
    </row>
    <row r="3028" spans="3:7">
      <c r="C3028" s="551"/>
      <c r="D3028" s="552"/>
      <c r="E3028" s="553"/>
      <c r="F3028" s="525"/>
      <c r="G3028" s="560"/>
    </row>
    <row r="3029" spans="3:7">
      <c r="C3029" s="551"/>
      <c r="D3029" s="552"/>
      <c r="E3029" s="553"/>
      <c r="F3029" s="525"/>
      <c r="G3029" s="560"/>
    </row>
    <row r="3030" spans="3:7">
      <c r="C3030" s="551"/>
      <c r="D3030" s="552"/>
      <c r="E3030" s="553"/>
      <c r="F3030" s="525"/>
      <c r="G3030" s="560"/>
    </row>
    <row r="3031" spans="3:7">
      <c r="C3031" s="551"/>
      <c r="D3031" s="552"/>
      <c r="E3031" s="553"/>
      <c r="F3031" s="525"/>
      <c r="G3031" s="560"/>
    </row>
    <row r="3032" spans="3:7">
      <c r="C3032" s="551"/>
      <c r="D3032" s="552"/>
      <c r="E3032" s="553"/>
      <c r="F3032" s="525"/>
      <c r="G3032" s="560"/>
    </row>
    <row r="3033" spans="3:7">
      <c r="C3033" s="551"/>
      <c r="D3033" s="552"/>
      <c r="E3033" s="553"/>
      <c r="F3033" s="525"/>
      <c r="G3033" s="560"/>
    </row>
    <row r="3034" spans="3:7">
      <c r="C3034" s="551"/>
      <c r="D3034" s="552"/>
      <c r="E3034" s="553"/>
      <c r="F3034" s="525"/>
      <c r="G3034" s="560"/>
    </row>
    <row r="3035" spans="3:7">
      <c r="C3035" s="551"/>
      <c r="D3035" s="552"/>
      <c r="E3035" s="553"/>
      <c r="F3035" s="525"/>
      <c r="G3035" s="560"/>
    </row>
    <row r="3036" spans="3:7">
      <c r="C3036" s="551"/>
      <c r="D3036" s="552"/>
      <c r="E3036" s="553"/>
      <c r="F3036" s="525"/>
      <c r="G3036" s="560"/>
    </row>
    <row r="3037" spans="3:7">
      <c r="C3037" s="551"/>
      <c r="D3037" s="552"/>
      <c r="E3037" s="553"/>
      <c r="F3037" s="525"/>
      <c r="G3037" s="560"/>
    </row>
    <row r="3038" spans="3:7">
      <c r="C3038" s="551"/>
      <c r="D3038" s="552"/>
      <c r="E3038" s="553"/>
      <c r="F3038" s="525"/>
      <c r="G3038" s="560"/>
    </row>
    <row r="3039" spans="3:7">
      <c r="C3039" s="551"/>
      <c r="D3039" s="552"/>
      <c r="E3039" s="553"/>
      <c r="F3039" s="525"/>
      <c r="G3039" s="560"/>
    </row>
    <row r="3040" spans="3:7">
      <c r="C3040" s="551"/>
      <c r="D3040" s="552"/>
      <c r="E3040" s="553"/>
      <c r="F3040" s="525"/>
      <c r="G3040" s="560"/>
    </row>
    <row r="3041" spans="3:7">
      <c r="C3041" s="551"/>
      <c r="D3041" s="552"/>
      <c r="E3041" s="553"/>
      <c r="F3041" s="525"/>
      <c r="G3041" s="560"/>
    </row>
    <row r="3042" spans="3:7">
      <c r="C3042" s="551"/>
      <c r="D3042" s="552"/>
      <c r="E3042" s="553"/>
      <c r="F3042" s="525"/>
      <c r="G3042" s="560"/>
    </row>
    <row r="3043" spans="3:7">
      <c r="C3043" s="551"/>
      <c r="D3043" s="552"/>
      <c r="E3043" s="553"/>
      <c r="F3043" s="525"/>
      <c r="G3043" s="560"/>
    </row>
    <row r="3044" spans="3:7">
      <c r="C3044" s="551"/>
      <c r="D3044" s="552"/>
      <c r="E3044" s="553"/>
      <c r="F3044" s="525"/>
      <c r="G3044" s="560"/>
    </row>
    <row r="3045" spans="3:7">
      <c r="C3045" s="551"/>
      <c r="D3045" s="552"/>
      <c r="E3045" s="553"/>
      <c r="F3045" s="525"/>
      <c r="G3045" s="560"/>
    </row>
    <row r="3046" spans="3:7">
      <c r="C3046" s="551"/>
      <c r="D3046" s="552"/>
      <c r="E3046" s="553"/>
      <c r="F3046" s="525"/>
      <c r="G3046" s="560"/>
    </row>
    <row r="3047" spans="3:7">
      <c r="C3047" s="551"/>
      <c r="D3047" s="552"/>
      <c r="E3047" s="553"/>
      <c r="F3047" s="525"/>
      <c r="G3047" s="560"/>
    </row>
    <row r="3048" spans="3:7">
      <c r="C3048" s="551"/>
      <c r="D3048" s="552"/>
      <c r="E3048" s="553"/>
      <c r="F3048" s="525"/>
      <c r="G3048" s="560"/>
    </row>
    <row r="3049" spans="3:7">
      <c r="C3049" s="551"/>
      <c r="D3049" s="552"/>
      <c r="E3049" s="553"/>
      <c r="F3049" s="525"/>
      <c r="G3049" s="560"/>
    </row>
    <row r="3050" spans="3:7">
      <c r="C3050" s="551"/>
      <c r="D3050" s="552"/>
      <c r="E3050" s="553"/>
      <c r="F3050" s="525"/>
      <c r="G3050" s="560"/>
    </row>
    <row r="3051" spans="3:7">
      <c r="C3051" s="551"/>
      <c r="D3051" s="552"/>
      <c r="E3051" s="553"/>
      <c r="F3051" s="525"/>
      <c r="G3051" s="560"/>
    </row>
    <row r="3052" spans="3:7">
      <c r="C3052" s="551"/>
      <c r="D3052" s="552"/>
      <c r="E3052" s="553"/>
      <c r="F3052" s="525"/>
      <c r="G3052" s="560"/>
    </row>
    <row r="3053" spans="3:7">
      <c r="C3053" s="551"/>
      <c r="D3053" s="552"/>
      <c r="E3053" s="553"/>
      <c r="F3053" s="525"/>
      <c r="G3053" s="560"/>
    </row>
    <row r="3054" spans="3:7">
      <c r="C3054" s="551"/>
      <c r="D3054" s="552"/>
      <c r="E3054" s="553"/>
      <c r="F3054" s="525"/>
      <c r="G3054" s="560"/>
    </row>
    <row r="3055" spans="3:7">
      <c r="C3055" s="551"/>
      <c r="D3055" s="552"/>
      <c r="E3055" s="553"/>
      <c r="F3055" s="525"/>
      <c r="G3055" s="560"/>
    </row>
    <row r="3056" spans="3:7">
      <c r="C3056" s="551"/>
      <c r="D3056" s="552"/>
      <c r="E3056" s="553"/>
      <c r="F3056" s="525"/>
      <c r="G3056" s="560"/>
    </row>
    <row r="3057" spans="3:7">
      <c r="C3057" s="551"/>
      <c r="D3057" s="552"/>
      <c r="E3057" s="553"/>
      <c r="F3057" s="525"/>
      <c r="G3057" s="560"/>
    </row>
    <row r="3058" spans="3:7">
      <c r="C3058" s="551"/>
      <c r="D3058" s="552"/>
      <c r="E3058" s="553"/>
      <c r="F3058" s="525"/>
      <c r="G3058" s="560"/>
    </row>
    <row r="3059" spans="3:7">
      <c r="C3059" s="551"/>
      <c r="D3059" s="552"/>
      <c r="E3059" s="553"/>
      <c r="F3059" s="525"/>
      <c r="G3059" s="560"/>
    </row>
    <row r="3060" spans="3:7">
      <c r="C3060" s="551"/>
      <c r="D3060" s="552"/>
      <c r="E3060" s="553"/>
      <c r="F3060" s="525"/>
      <c r="G3060" s="560"/>
    </row>
    <row r="3061" spans="3:7">
      <c r="C3061" s="551"/>
      <c r="D3061" s="552"/>
      <c r="E3061" s="553"/>
      <c r="F3061" s="525"/>
      <c r="G3061" s="560"/>
    </row>
    <row r="3062" spans="3:7">
      <c r="C3062" s="551"/>
      <c r="D3062" s="552"/>
      <c r="E3062" s="553"/>
      <c r="F3062" s="525"/>
      <c r="G3062" s="560"/>
    </row>
    <row r="3063" spans="3:7">
      <c r="C3063" s="551"/>
      <c r="D3063" s="552"/>
      <c r="E3063" s="553"/>
      <c r="F3063" s="525"/>
      <c r="G3063" s="560"/>
    </row>
    <row r="3064" spans="3:7">
      <c r="C3064" s="551"/>
      <c r="D3064" s="552"/>
      <c r="E3064" s="553"/>
      <c r="F3064" s="525"/>
      <c r="G3064" s="560"/>
    </row>
    <row r="3065" spans="3:7">
      <c r="C3065" s="551"/>
      <c r="D3065" s="552"/>
      <c r="E3065" s="553"/>
      <c r="F3065" s="525"/>
      <c r="G3065" s="560"/>
    </row>
    <row r="3066" spans="3:7">
      <c r="C3066" s="551"/>
      <c r="D3066" s="552"/>
      <c r="E3066" s="553"/>
      <c r="F3066" s="525"/>
      <c r="G3066" s="560"/>
    </row>
    <row r="3067" spans="3:7">
      <c r="C3067" s="551"/>
      <c r="D3067" s="552"/>
      <c r="E3067" s="553"/>
      <c r="F3067" s="525"/>
      <c r="G3067" s="560"/>
    </row>
    <row r="3068" spans="3:7">
      <c r="C3068" s="551"/>
      <c r="D3068" s="552"/>
      <c r="E3068" s="553"/>
      <c r="F3068" s="525"/>
      <c r="G3068" s="560"/>
    </row>
  </sheetData>
  <sheetProtection algorithmName="SHA-512" hashValue="ptg03ahbxxNflctewM5s5TZKAVPvWejEghl2HjCNQ7FJg+k1fZnvDu5cGaiDso8BkDMsOA6hKaPkp71OYgfpSg==" saltValue="AQPegvEDZMnhhf+D61EH+w==" spinCount="100000" sheet="1" objects="1" scenarios="1" formatColumns="0"/>
  <pageMargins left="0.70866141732283472" right="0.31496062992125984"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1"/>
  <sheetViews>
    <sheetView view="pageBreakPreview" zoomScaleNormal="100" zoomScaleSheetLayoutView="100" workbookViewId="0">
      <selection activeCell="G13" sqref="G13"/>
    </sheetView>
  </sheetViews>
  <sheetFormatPr defaultRowHeight="15"/>
  <cols>
    <col min="6" max="6" width="22.140625" customWidth="1"/>
    <col min="7" max="7" width="15.42578125" bestFit="1" customWidth="1"/>
  </cols>
  <sheetData>
    <row r="1" spans="1:8" ht="15.75">
      <c r="A1" s="1347" t="s">
        <v>461</v>
      </c>
      <c r="B1" s="1347"/>
      <c r="C1" s="1347"/>
      <c r="D1" s="1347"/>
      <c r="E1" s="1347"/>
      <c r="F1" s="1347"/>
      <c r="G1" s="1347"/>
    </row>
    <row r="2" spans="1:8">
      <c r="A2" s="1"/>
      <c r="B2" s="13"/>
      <c r="C2" s="1350" t="s">
        <v>479</v>
      </c>
      <c r="D2" s="1350"/>
      <c r="E2" s="1350"/>
      <c r="F2" s="1350"/>
    </row>
    <row r="5" spans="1:8" ht="15.75">
      <c r="B5" s="3"/>
      <c r="C5" s="3"/>
      <c r="D5" s="3"/>
      <c r="E5" s="3"/>
      <c r="F5" s="3"/>
      <c r="G5" s="4"/>
      <c r="H5" s="3"/>
    </row>
    <row r="6" spans="1:8" ht="15.75">
      <c r="B6" s="3"/>
      <c r="C6" s="3"/>
      <c r="D6" s="3"/>
      <c r="E6" s="3"/>
      <c r="F6" s="3"/>
      <c r="G6" s="4"/>
      <c r="H6" s="3"/>
    </row>
    <row r="7" spans="1:8" ht="15.75">
      <c r="B7" s="3"/>
      <c r="C7" s="4" t="s">
        <v>77</v>
      </c>
      <c r="D7" s="4"/>
      <c r="E7" s="4"/>
      <c r="F7" s="3"/>
      <c r="G7" s="4"/>
      <c r="H7" s="3"/>
    </row>
    <row r="8" spans="1:8" ht="16.5" thickBot="1">
      <c r="B8" s="6"/>
      <c r="C8" s="6"/>
      <c r="D8" s="6"/>
      <c r="E8" s="6"/>
      <c r="F8" s="6"/>
      <c r="G8" s="7"/>
      <c r="H8" s="3"/>
    </row>
    <row r="9" spans="1:8" ht="15.75">
      <c r="B9" s="3"/>
      <c r="C9" s="3"/>
      <c r="D9" s="3"/>
      <c r="E9" s="3"/>
      <c r="F9" s="3"/>
      <c r="G9" s="4"/>
      <c r="H9" s="3"/>
    </row>
    <row r="10" spans="1:8" ht="15.75">
      <c r="B10" s="14"/>
      <c r="C10" s="4"/>
      <c r="D10" s="4"/>
      <c r="E10" s="4"/>
      <c r="F10" s="4"/>
      <c r="G10" s="4"/>
      <c r="H10" s="3"/>
    </row>
    <row r="11" spans="1:8" ht="15.75">
      <c r="B11" s="14" t="s">
        <v>36</v>
      </c>
      <c r="C11" s="4" t="s">
        <v>37</v>
      </c>
      <c r="D11" s="4"/>
      <c r="E11" s="4"/>
      <c r="F11" s="4"/>
      <c r="G11" s="9">
        <f>'Predračun - UMIRJANJE PROMETA'!G65</f>
        <v>0</v>
      </c>
      <c r="H11" s="3"/>
    </row>
    <row r="12" spans="1:8" ht="15.75">
      <c r="B12" s="14"/>
      <c r="C12" s="4"/>
      <c r="D12" s="4"/>
      <c r="E12" s="4"/>
      <c r="F12" s="4"/>
      <c r="G12" s="9"/>
      <c r="H12" s="3"/>
    </row>
    <row r="13" spans="1:8" ht="15.75">
      <c r="B13" s="14" t="s">
        <v>442</v>
      </c>
      <c r="C13" s="4" t="s">
        <v>480</v>
      </c>
      <c r="D13" s="4"/>
      <c r="E13" s="4"/>
      <c r="F13" s="4"/>
      <c r="G13" s="9">
        <f>G11*0.05</f>
        <v>0</v>
      </c>
      <c r="H13" s="3"/>
    </row>
    <row r="14" spans="1:8" ht="16.5" thickBot="1">
      <c r="B14" s="6"/>
      <c r="C14" s="6"/>
      <c r="D14" s="6"/>
      <c r="E14" s="6"/>
      <c r="F14" s="6"/>
      <c r="G14" s="7"/>
      <c r="H14" s="3"/>
    </row>
    <row r="15" spans="1:8" ht="15.75">
      <c r="B15" s="3"/>
      <c r="C15" s="3"/>
      <c r="D15" s="3"/>
      <c r="E15" s="3"/>
      <c r="F15" s="3"/>
      <c r="G15" s="4"/>
      <c r="H15" s="3"/>
    </row>
    <row r="16" spans="1:8" ht="15.75">
      <c r="B16" s="3"/>
      <c r="C16" s="3"/>
      <c r="D16" s="3"/>
      <c r="E16" s="3"/>
      <c r="F16" s="3"/>
      <c r="G16" s="4"/>
      <c r="H16" s="3"/>
    </row>
    <row r="17" spans="2:8" ht="15.75">
      <c r="B17" s="3"/>
      <c r="C17" s="4" t="s">
        <v>28</v>
      </c>
      <c r="D17" s="4"/>
      <c r="E17" s="4" t="s">
        <v>79</v>
      </c>
      <c r="F17" s="3"/>
      <c r="G17" s="9">
        <f>SUM(G10:G16)</f>
        <v>0</v>
      </c>
      <c r="H17" s="3"/>
    </row>
    <row r="19" spans="2:8">
      <c r="B19" s="12"/>
      <c r="C19" s="12"/>
      <c r="D19" s="12"/>
      <c r="E19" s="12"/>
      <c r="F19" s="12"/>
      <c r="G19" s="12"/>
    </row>
    <row r="21" spans="2:8" ht="18.75">
      <c r="C21" s="5"/>
      <c r="D21" s="10"/>
      <c r="E21" s="10"/>
      <c r="F21" s="10"/>
      <c r="G21" s="11"/>
    </row>
  </sheetData>
  <sheetProtection algorithmName="SHA-512" hashValue="Itt6DvQxLY9GbQGGJySz6ppQk2p0BwS/lVD73SGpfyf2YUwXg1I/WbY5ekvrYf29h+atKc7FFsPL1QFEIgljDw==" saltValue="K4F7WiEd53TJ+3g+GRSl3w==" spinCount="100000" sheet="1" objects="1" scenarios="1" formatColumns="0"/>
  <mergeCells count="2">
    <mergeCell ref="A1:G1"/>
    <mergeCell ref="C2:F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49"/>
  <sheetViews>
    <sheetView view="pageBreakPreview" zoomScale="115" zoomScaleNormal="100" zoomScaleSheetLayoutView="115" workbookViewId="0"/>
  </sheetViews>
  <sheetFormatPr defaultRowHeight="15"/>
  <cols>
    <col min="1" max="1" width="5.28515625" style="681" customWidth="1"/>
    <col min="2" max="2" width="5" style="681" customWidth="1"/>
    <col min="3" max="3" width="31.140625" style="683" customWidth="1"/>
    <col min="4" max="4" width="9.140625" style="683" customWidth="1"/>
    <col min="5" max="5" width="10" style="683" customWidth="1"/>
    <col min="6" max="6" width="9.140625" style="666"/>
    <col min="7" max="7" width="13.5703125" style="681" customWidth="1"/>
    <col min="8" max="256" width="9.140625" style="665"/>
    <col min="257" max="257" width="5.28515625" style="665" customWidth="1"/>
    <col min="258" max="258" width="5" style="665" customWidth="1"/>
    <col min="259" max="259" width="31.140625" style="665" customWidth="1"/>
    <col min="260" max="260" width="9.140625" style="665"/>
    <col min="261" max="261" width="10" style="665" customWidth="1"/>
    <col min="262" max="262" width="9.140625" style="665"/>
    <col min="263" max="263" width="13.5703125" style="665" customWidth="1"/>
    <col min="264" max="512" width="9.140625" style="665"/>
    <col min="513" max="513" width="5.28515625" style="665" customWidth="1"/>
    <col min="514" max="514" width="5" style="665" customWidth="1"/>
    <col min="515" max="515" width="31.140625" style="665" customWidth="1"/>
    <col min="516" max="516" width="9.140625" style="665"/>
    <col min="517" max="517" width="10" style="665" customWidth="1"/>
    <col min="518" max="518" width="9.140625" style="665"/>
    <col min="519" max="519" width="13.5703125" style="665" customWidth="1"/>
    <col min="520" max="768" width="9.140625" style="665"/>
    <col min="769" max="769" width="5.28515625" style="665" customWidth="1"/>
    <col min="770" max="770" width="5" style="665" customWidth="1"/>
    <col min="771" max="771" width="31.140625" style="665" customWidth="1"/>
    <col min="772" max="772" width="9.140625" style="665"/>
    <col min="773" max="773" width="10" style="665" customWidth="1"/>
    <col min="774" max="774" width="9.140625" style="665"/>
    <col min="775" max="775" width="13.5703125" style="665" customWidth="1"/>
    <col min="776" max="1024" width="9.140625" style="665"/>
    <col min="1025" max="1025" width="5.28515625" style="665" customWidth="1"/>
    <col min="1026" max="1026" width="5" style="665" customWidth="1"/>
    <col min="1027" max="1027" width="31.140625" style="665" customWidth="1"/>
    <col min="1028" max="1028" width="9.140625" style="665"/>
    <col min="1029" max="1029" width="10" style="665" customWidth="1"/>
    <col min="1030" max="1030" width="9.140625" style="665"/>
    <col min="1031" max="1031" width="13.5703125" style="665" customWidth="1"/>
    <col min="1032" max="1280" width="9.140625" style="665"/>
    <col min="1281" max="1281" width="5.28515625" style="665" customWidth="1"/>
    <col min="1282" max="1282" width="5" style="665" customWidth="1"/>
    <col min="1283" max="1283" width="31.140625" style="665" customWidth="1"/>
    <col min="1284" max="1284" width="9.140625" style="665"/>
    <col min="1285" max="1285" width="10" style="665" customWidth="1"/>
    <col min="1286" max="1286" width="9.140625" style="665"/>
    <col min="1287" max="1287" width="13.5703125" style="665" customWidth="1"/>
    <col min="1288" max="1536" width="9.140625" style="665"/>
    <col min="1537" max="1537" width="5.28515625" style="665" customWidth="1"/>
    <col min="1538" max="1538" width="5" style="665" customWidth="1"/>
    <col min="1539" max="1539" width="31.140625" style="665" customWidth="1"/>
    <col min="1540" max="1540" width="9.140625" style="665"/>
    <col min="1541" max="1541" width="10" style="665" customWidth="1"/>
    <col min="1542" max="1542" width="9.140625" style="665"/>
    <col min="1543" max="1543" width="13.5703125" style="665" customWidth="1"/>
    <col min="1544" max="1792" width="9.140625" style="665"/>
    <col min="1793" max="1793" width="5.28515625" style="665" customWidth="1"/>
    <col min="1794" max="1794" width="5" style="665" customWidth="1"/>
    <col min="1795" max="1795" width="31.140625" style="665" customWidth="1"/>
    <col min="1796" max="1796" width="9.140625" style="665"/>
    <col min="1797" max="1797" width="10" style="665" customWidth="1"/>
    <col min="1798" max="1798" width="9.140625" style="665"/>
    <col min="1799" max="1799" width="13.5703125" style="665" customWidth="1"/>
    <col min="1800" max="2048" width="9.140625" style="665"/>
    <col min="2049" max="2049" width="5.28515625" style="665" customWidth="1"/>
    <col min="2050" max="2050" width="5" style="665" customWidth="1"/>
    <col min="2051" max="2051" width="31.140625" style="665" customWidth="1"/>
    <col min="2052" max="2052" width="9.140625" style="665"/>
    <col min="2053" max="2053" width="10" style="665" customWidth="1"/>
    <col min="2054" max="2054" width="9.140625" style="665"/>
    <col min="2055" max="2055" width="13.5703125" style="665" customWidth="1"/>
    <col min="2056" max="2304" width="9.140625" style="665"/>
    <col min="2305" max="2305" width="5.28515625" style="665" customWidth="1"/>
    <col min="2306" max="2306" width="5" style="665" customWidth="1"/>
    <col min="2307" max="2307" width="31.140625" style="665" customWidth="1"/>
    <col min="2308" max="2308" width="9.140625" style="665"/>
    <col min="2309" max="2309" width="10" style="665" customWidth="1"/>
    <col min="2310" max="2310" width="9.140625" style="665"/>
    <col min="2311" max="2311" width="13.5703125" style="665" customWidth="1"/>
    <col min="2312" max="2560" width="9.140625" style="665"/>
    <col min="2561" max="2561" width="5.28515625" style="665" customWidth="1"/>
    <col min="2562" max="2562" width="5" style="665" customWidth="1"/>
    <col min="2563" max="2563" width="31.140625" style="665" customWidth="1"/>
    <col min="2564" max="2564" width="9.140625" style="665"/>
    <col min="2565" max="2565" width="10" style="665" customWidth="1"/>
    <col min="2566" max="2566" width="9.140625" style="665"/>
    <col min="2567" max="2567" width="13.5703125" style="665" customWidth="1"/>
    <col min="2568" max="2816" width="9.140625" style="665"/>
    <col min="2817" max="2817" width="5.28515625" style="665" customWidth="1"/>
    <col min="2818" max="2818" width="5" style="665" customWidth="1"/>
    <col min="2819" max="2819" width="31.140625" style="665" customWidth="1"/>
    <col min="2820" max="2820" width="9.140625" style="665"/>
    <col min="2821" max="2821" width="10" style="665" customWidth="1"/>
    <col min="2822" max="2822" width="9.140625" style="665"/>
    <col min="2823" max="2823" width="13.5703125" style="665" customWidth="1"/>
    <col min="2824" max="3072" width="9.140625" style="665"/>
    <col min="3073" max="3073" width="5.28515625" style="665" customWidth="1"/>
    <col min="3074" max="3074" width="5" style="665" customWidth="1"/>
    <col min="3075" max="3075" width="31.140625" style="665" customWidth="1"/>
    <col min="3076" max="3076" width="9.140625" style="665"/>
    <col min="3077" max="3077" width="10" style="665" customWidth="1"/>
    <col min="3078" max="3078" width="9.140625" style="665"/>
    <col min="3079" max="3079" width="13.5703125" style="665" customWidth="1"/>
    <col min="3080" max="3328" width="9.140625" style="665"/>
    <col min="3329" max="3329" width="5.28515625" style="665" customWidth="1"/>
    <col min="3330" max="3330" width="5" style="665" customWidth="1"/>
    <col min="3331" max="3331" width="31.140625" style="665" customWidth="1"/>
    <col min="3332" max="3332" width="9.140625" style="665"/>
    <col min="3333" max="3333" width="10" style="665" customWidth="1"/>
    <col min="3334" max="3334" width="9.140625" style="665"/>
    <col min="3335" max="3335" width="13.5703125" style="665" customWidth="1"/>
    <col min="3336" max="3584" width="9.140625" style="665"/>
    <col min="3585" max="3585" width="5.28515625" style="665" customWidth="1"/>
    <col min="3586" max="3586" width="5" style="665" customWidth="1"/>
    <col min="3587" max="3587" width="31.140625" style="665" customWidth="1"/>
    <col min="3588" max="3588" width="9.140625" style="665"/>
    <col min="3589" max="3589" width="10" style="665" customWidth="1"/>
    <col min="3590" max="3590" width="9.140625" style="665"/>
    <col min="3591" max="3591" width="13.5703125" style="665" customWidth="1"/>
    <col min="3592" max="3840" width="9.140625" style="665"/>
    <col min="3841" max="3841" width="5.28515625" style="665" customWidth="1"/>
    <col min="3842" max="3842" width="5" style="665" customWidth="1"/>
    <col min="3843" max="3843" width="31.140625" style="665" customWidth="1"/>
    <col min="3844" max="3844" width="9.140625" style="665"/>
    <col min="3845" max="3845" width="10" style="665" customWidth="1"/>
    <col min="3846" max="3846" width="9.140625" style="665"/>
    <col min="3847" max="3847" width="13.5703125" style="665" customWidth="1"/>
    <col min="3848" max="4096" width="9.140625" style="665"/>
    <col min="4097" max="4097" width="5.28515625" style="665" customWidth="1"/>
    <col min="4098" max="4098" width="5" style="665" customWidth="1"/>
    <col min="4099" max="4099" width="31.140625" style="665" customWidth="1"/>
    <col min="4100" max="4100" width="9.140625" style="665"/>
    <col min="4101" max="4101" width="10" style="665" customWidth="1"/>
    <col min="4102" max="4102" width="9.140625" style="665"/>
    <col min="4103" max="4103" width="13.5703125" style="665" customWidth="1"/>
    <col min="4104" max="4352" width="9.140625" style="665"/>
    <col min="4353" max="4353" width="5.28515625" style="665" customWidth="1"/>
    <col min="4354" max="4354" width="5" style="665" customWidth="1"/>
    <col min="4355" max="4355" width="31.140625" style="665" customWidth="1"/>
    <col min="4356" max="4356" width="9.140625" style="665"/>
    <col min="4357" max="4357" width="10" style="665" customWidth="1"/>
    <col min="4358" max="4358" width="9.140625" style="665"/>
    <col min="4359" max="4359" width="13.5703125" style="665" customWidth="1"/>
    <col min="4360" max="4608" width="9.140625" style="665"/>
    <col min="4609" max="4609" width="5.28515625" style="665" customWidth="1"/>
    <col min="4610" max="4610" width="5" style="665" customWidth="1"/>
    <col min="4611" max="4611" width="31.140625" style="665" customWidth="1"/>
    <col min="4612" max="4612" width="9.140625" style="665"/>
    <col min="4613" max="4613" width="10" style="665" customWidth="1"/>
    <col min="4614" max="4614" width="9.140625" style="665"/>
    <col min="4615" max="4615" width="13.5703125" style="665" customWidth="1"/>
    <col min="4616" max="4864" width="9.140625" style="665"/>
    <col min="4865" max="4865" width="5.28515625" style="665" customWidth="1"/>
    <col min="4866" max="4866" width="5" style="665" customWidth="1"/>
    <col min="4867" max="4867" width="31.140625" style="665" customWidth="1"/>
    <col min="4868" max="4868" width="9.140625" style="665"/>
    <col min="4869" max="4869" width="10" style="665" customWidth="1"/>
    <col min="4870" max="4870" width="9.140625" style="665"/>
    <col min="4871" max="4871" width="13.5703125" style="665" customWidth="1"/>
    <col min="4872" max="5120" width="9.140625" style="665"/>
    <col min="5121" max="5121" width="5.28515625" style="665" customWidth="1"/>
    <col min="5122" max="5122" width="5" style="665" customWidth="1"/>
    <col min="5123" max="5123" width="31.140625" style="665" customWidth="1"/>
    <col min="5124" max="5124" width="9.140625" style="665"/>
    <col min="5125" max="5125" width="10" style="665" customWidth="1"/>
    <col min="5126" max="5126" width="9.140625" style="665"/>
    <col min="5127" max="5127" width="13.5703125" style="665" customWidth="1"/>
    <col min="5128" max="5376" width="9.140625" style="665"/>
    <col min="5377" max="5377" width="5.28515625" style="665" customWidth="1"/>
    <col min="5378" max="5378" width="5" style="665" customWidth="1"/>
    <col min="5379" max="5379" width="31.140625" style="665" customWidth="1"/>
    <col min="5380" max="5380" width="9.140625" style="665"/>
    <col min="5381" max="5381" width="10" style="665" customWidth="1"/>
    <col min="5382" max="5382" width="9.140625" style="665"/>
    <col min="5383" max="5383" width="13.5703125" style="665" customWidth="1"/>
    <col min="5384" max="5632" width="9.140625" style="665"/>
    <col min="5633" max="5633" width="5.28515625" style="665" customWidth="1"/>
    <col min="5634" max="5634" width="5" style="665" customWidth="1"/>
    <col min="5635" max="5635" width="31.140625" style="665" customWidth="1"/>
    <col min="5636" max="5636" width="9.140625" style="665"/>
    <col min="5637" max="5637" width="10" style="665" customWidth="1"/>
    <col min="5638" max="5638" width="9.140625" style="665"/>
    <col min="5639" max="5639" width="13.5703125" style="665" customWidth="1"/>
    <col min="5640" max="5888" width="9.140625" style="665"/>
    <col min="5889" max="5889" width="5.28515625" style="665" customWidth="1"/>
    <col min="5890" max="5890" width="5" style="665" customWidth="1"/>
    <col min="5891" max="5891" width="31.140625" style="665" customWidth="1"/>
    <col min="5892" max="5892" width="9.140625" style="665"/>
    <col min="5893" max="5893" width="10" style="665" customWidth="1"/>
    <col min="5894" max="5894" width="9.140625" style="665"/>
    <col min="5895" max="5895" width="13.5703125" style="665" customWidth="1"/>
    <col min="5896" max="6144" width="9.140625" style="665"/>
    <col min="6145" max="6145" width="5.28515625" style="665" customWidth="1"/>
    <col min="6146" max="6146" width="5" style="665" customWidth="1"/>
    <col min="6147" max="6147" width="31.140625" style="665" customWidth="1"/>
    <col min="6148" max="6148" width="9.140625" style="665"/>
    <col min="6149" max="6149" width="10" style="665" customWidth="1"/>
    <col min="6150" max="6150" width="9.140625" style="665"/>
    <col min="6151" max="6151" width="13.5703125" style="665" customWidth="1"/>
    <col min="6152" max="6400" width="9.140625" style="665"/>
    <col min="6401" max="6401" width="5.28515625" style="665" customWidth="1"/>
    <col min="6402" max="6402" width="5" style="665" customWidth="1"/>
    <col min="6403" max="6403" width="31.140625" style="665" customWidth="1"/>
    <col min="6404" max="6404" width="9.140625" style="665"/>
    <col min="6405" max="6405" width="10" style="665" customWidth="1"/>
    <col min="6406" max="6406" width="9.140625" style="665"/>
    <col min="6407" max="6407" width="13.5703125" style="665" customWidth="1"/>
    <col min="6408" max="6656" width="9.140625" style="665"/>
    <col min="6657" max="6657" width="5.28515625" style="665" customWidth="1"/>
    <col min="6658" max="6658" width="5" style="665" customWidth="1"/>
    <col min="6659" max="6659" width="31.140625" style="665" customWidth="1"/>
    <col min="6660" max="6660" width="9.140625" style="665"/>
    <col min="6661" max="6661" width="10" style="665" customWidth="1"/>
    <col min="6662" max="6662" width="9.140625" style="665"/>
    <col min="6663" max="6663" width="13.5703125" style="665" customWidth="1"/>
    <col min="6664" max="6912" width="9.140625" style="665"/>
    <col min="6913" max="6913" width="5.28515625" style="665" customWidth="1"/>
    <col min="6914" max="6914" width="5" style="665" customWidth="1"/>
    <col min="6915" max="6915" width="31.140625" style="665" customWidth="1"/>
    <col min="6916" max="6916" width="9.140625" style="665"/>
    <col min="6917" max="6917" width="10" style="665" customWidth="1"/>
    <col min="6918" max="6918" width="9.140625" style="665"/>
    <col min="6919" max="6919" width="13.5703125" style="665" customWidth="1"/>
    <col min="6920" max="7168" width="9.140625" style="665"/>
    <col min="7169" max="7169" width="5.28515625" style="665" customWidth="1"/>
    <col min="7170" max="7170" width="5" style="665" customWidth="1"/>
    <col min="7171" max="7171" width="31.140625" style="665" customWidth="1"/>
    <col min="7172" max="7172" width="9.140625" style="665"/>
    <col min="7173" max="7173" width="10" style="665" customWidth="1"/>
    <col min="7174" max="7174" width="9.140625" style="665"/>
    <col min="7175" max="7175" width="13.5703125" style="665" customWidth="1"/>
    <col min="7176" max="7424" width="9.140625" style="665"/>
    <col min="7425" max="7425" width="5.28515625" style="665" customWidth="1"/>
    <col min="7426" max="7426" width="5" style="665" customWidth="1"/>
    <col min="7427" max="7427" width="31.140625" style="665" customWidth="1"/>
    <col min="7428" max="7428" width="9.140625" style="665"/>
    <col min="7429" max="7429" width="10" style="665" customWidth="1"/>
    <col min="7430" max="7430" width="9.140625" style="665"/>
    <col min="7431" max="7431" width="13.5703125" style="665" customWidth="1"/>
    <col min="7432" max="7680" width="9.140625" style="665"/>
    <col min="7681" max="7681" width="5.28515625" style="665" customWidth="1"/>
    <col min="7682" max="7682" width="5" style="665" customWidth="1"/>
    <col min="7683" max="7683" width="31.140625" style="665" customWidth="1"/>
    <col min="7684" max="7684" width="9.140625" style="665"/>
    <col min="7685" max="7685" width="10" style="665" customWidth="1"/>
    <col min="7686" max="7686" width="9.140625" style="665"/>
    <col min="7687" max="7687" width="13.5703125" style="665" customWidth="1"/>
    <col min="7688" max="7936" width="9.140625" style="665"/>
    <col min="7937" max="7937" width="5.28515625" style="665" customWidth="1"/>
    <col min="7938" max="7938" width="5" style="665" customWidth="1"/>
    <col min="7939" max="7939" width="31.140625" style="665" customWidth="1"/>
    <col min="7940" max="7940" width="9.140625" style="665"/>
    <col min="7941" max="7941" width="10" style="665" customWidth="1"/>
    <col min="7942" max="7942" width="9.140625" style="665"/>
    <col min="7943" max="7943" width="13.5703125" style="665" customWidth="1"/>
    <col min="7944" max="8192" width="9.140625" style="665"/>
    <col min="8193" max="8193" width="5.28515625" style="665" customWidth="1"/>
    <col min="8194" max="8194" width="5" style="665" customWidth="1"/>
    <col min="8195" max="8195" width="31.140625" style="665" customWidth="1"/>
    <col min="8196" max="8196" width="9.140625" style="665"/>
    <col min="8197" max="8197" width="10" style="665" customWidth="1"/>
    <col min="8198" max="8198" width="9.140625" style="665"/>
    <col min="8199" max="8199" width="13.5703125" style="665" customWidth="1"/>
    <col min="8200" max="8448" width="9.140625" style="665"/>
    <col min="8449" max="8449" width="5.28515625" style="665" customWidth="1"/>
    <col min="8450" max="8450" width="5" style="665" customWidth="1"/>
    <col min="8451" max="8451" width="31.140625" style="665" customWidth="1"/>
    <col min="8452" max="8452" width="9.140625" style="665"/>
    <col min="8453" max="8453" width="10" style="665" customWidth="1"/>
    <col min="8454" max="8454" width="9.140625" style="665"/>
    <col min="8455" max="8455" width="13.5703125" style="665" customWidth="1"/>
    <col min="8456" max="8704" width="9.140625" style="665"/>
    <col min="8705" max="8705" width="5.28515625" style="665" customWidth="1"/>
    <col min="8706" max="8706" width="5" style="665" customWidth="1"/>
    <col min="8707" max="8707" width="31.140625" style="665" customWidth="1"/>
    <col min="8708" max="8708" width="9.140625" style="665"/>
    <col min="8709" max="8709" width="10" style="665" customWidth="1"/>
    <col min="8710" max="8710" width="9.140625" style="665"/>
    <col min="8711" max="8711" width="13.5703125" style="665" customWidth="1"/>
    <col min="8712" max="8960" width="9.140625" style="665"/>
    <col min="8961" max="8961" width="5.28515625" style="665" customWidth="1"/>
    <col min="8962" max="8962" width="5" style="665" customWidth="1"/>
    <col min="8963" max="8963" width="31.140625" style="665" customWidth="1"/>
    <col min="8964" max="8964" width="9.140625" style="665"/>
    <col min="8965" max="8965" width="10" style="665" customWidth="1"/>
    <col min="8966" max="8966" width="9.140625" style="665"/>
    <col min="8967" max="8967" width="13.5703125" style="665" customWidth="1"/>
    <col min="8968" max="9216" width="9.140625" style="665"/>
    <col min="9217" max="9217" width="5.28515625" style="665" customWidth="1"/>
    <col min="9218" max="9218" width="5" style="665" customWidth="1"/>
    <col min="9219" max="9219" width="31.140625" style="665" customWidth="1"/>
    <col min="9220" max="9220" width="9.140625" style="665"/>
    <col min="9221" max="9221" width="10" style="665" customWidth="1"/>
    <col min="9222" max="9222" width="9.140625" style="665"/>
    <col min="9223" max="9223" width="13.5703125" style="665" customWidth="1"/>
    <col min="9224" max="9472" width="9.140625" style="665"/>
    <col min="9473" max="9473" width="5.28515625" style="665" customWidth="1"/>
    <col min="9474" max="9474" width="5" style="665" customWidth="1"/>
    <col min="9475" max="9475" width="31.140625" style="665" customWidth="1"/>
    <col min="9476" max="9476" width="9.140625" style="665"/>
    <col min="9477" max="9477" width="10" style="665" customWidth="1"/>
    <col min="9478" max="9478" width="9.140625" style="665"/>
    <col min="9479" max="9479" width="13.5703125" style="665" customWidth="1"/>
    <col min="9480" max="9728" width="9.140625" style="665"/>
    <col min="9729" max="9729" width="5.28515625" style="665" customWidth="1"/>
    <col min="9730" max="9730" width="5" style="665" customWidth="1"/>
    <col min="9731" max="9731" width="31.140625" style="665" customWidth="1"/>
    <col min="9732" max="9732" width="9.140625" style="665"/>
    <col min="9733" max="9733" width="10" style="665" customWidth="1"/>
    <col min="9734" max="9734" width="9.140625" style="665"/>
    <col min="9735" max="9735" width="13.5703125" style="665" customWidth="1"/>
    <col min="9736" max="9984" width="9.140625" style="665"/>
    <col min="9985" max="9985" width="5.28515625" style="665" customWidth="1"/>
    <col min="9986" max="9986" width="5" style="665" customWidth="1"/>
    <col min="9987" max="9987" width="31.140625" style="665" customWidth="1"/>
    <col min="9988" max="9988" width="9.140625" style="665"/>
    <col min="9989" max="9989" width="10" style="665" customWidth="1"/>
    <col min="9990" max="9990" width="9.140625" style="665"/>
    <col min="9991" max="9991" width="13.5703125" style="665" customWidth="1"/>
    <col min="9992" max="10240" width="9.140625" style="665"/>
    <col min="10241" max="10241" width="5.28515625" style="665" customWidth="1"/>
    <col min="10242" max="10242" width="5" style="665" customWidth="1"/>
    <col min="10243" max="10243" width="31.140625" style="665" customWidth="1"/>
    <col min="10244" max="10244" width="9.140625" style="665"/>
    <col min="10245" max="10245" width="10" style="665" customWidth="1"/>
    <col min="10246" max="10246" width="9.140625" style="665"/>
    <col min="10247" max="10247" width="13.5703125" style="665" customWidth="1"/>
    <col min="10248" max="10496" width="9.140625" style="665"/>
    <col min="10497" max="10497" width="5.28515625" style="665" customWidth="1"/>
    <col min="10498" max="10498" width="5" style="665" customWidth="1"/>
    <col min="10499" max="10499" width="31.140625" style="665" customWidth="1"/>
    <col min="10500" max="10500" width="9.140625" style="665"/>
    <col min="10501" max="10501" width="10" style="665" customWidth="1"/>
    <col min="10502" max="10502" width="9.140625" style="665"/>
    <col min="10503" max="10503" width="13.5703125" style="665" customWidth="1"/>
    <col min="10504" max="10752" width="9.140625" style="665"/>
    <col min="10753" max="10753" width="5.28515625" style="665" customWidth="1"/>
    <col min="10754" max="10754" width="5" style="665" customWidth="1"/>
    <col min="10755" max="10755" width="31.140625" style="665" customWidth="1"/>
    <col min="10756" max="10756" width="9.140625" style="665"/>
    <col min="10757" max="10757" width="10" style="665" customWidth="1"/>
    <col min="10758" max="10758" width="9.140625" style="665"/>
    <col min="10759" max="10759" width="13.5703125" style="665" customWidth="1"/>
    <col min="10760" max="11008" width="9.140625" style="665"/>
    <col min="11009" max="11009" width="5.28515625" style="665" customWidth="1"/>
    <col min="11010" max="11010" width="5" style="665" customWidth="1"/>
    <col min="11011" max="11011" width="31.140625" style="665" customWidth="1"/>
    <col min="11012" max="11012" width="9.140625" style="665"/>
    <col min="11013" max="11013" width="10" style="665" customWidth="1"/>
    <col min="11014" max="11014" width="9.140625" style="665"/>
    <col min="11015" max="11015" width="13.5703125" style="665" customWidth="1"/>
    <col min="11016" max="11264" width="9.140625" style="665"/>
    <col min="11265" max="11265" width="5.28515625" style="665" customWidth="1"/>
    <col min="11266" max="11266" width="5" style="665" customWidth="1"/>
    <col min="11267" max="11267" width="31.140625" style="665" customWidth="1"/>
    <col min="11268" max="11268" width="9.140625" style="665"/>
    <col min="11269" max="11269" width="10" style="665" customWidth="1"/>
    <col min="11270" max="11270" width="9.140625" style="665"/>
    <col min="11271" max="11271" width="13.5703125" style="665" customWidth="1"/>
    <col min="11272" max="11520" width="9.140625" style="665"/>
    <col min="11521" max="11521" width="5.28515625" style="665" customWidth="1"/>
    <col min="11522" max="11522" width="5" style="665" customWidth="1"/>
    <col min="11523" max="11523" width="31.140625" style="665" customWidth="1"/>
    <col min="11524" max="11524" width="9.140625" style="665"/>
    <col min="11525" max="11525" width="10" style="665" customWidth="1"/>
    <col min="11526" max="11526" width="9.140625" style="665"/>
    <col min="11527" max="11527" width="13.5703125" style="665" customWidth="1"/>
    <col min="11528" max="11776" width="9.140625" style="665"/>
    <col min="11777" max="11777" width="5.28515625" style="665" customWidth="1"/>
    <col min="11778" max="11778" width="5" style="665" customWidth="1"/>
    <col min="11779" max="11779" width="31.140625" style="665" customWidth="1"/>
    <col min="11780" max="11780" width="9.140625" style="665"/>
    <col min="11781" max="11781" width="10" style="665" customWidth="1"/>
    <col min="11782" max="11782" width="9.140625" style="665"/>
    <col min="11783" max="11783" width="13.5703125" style="665" customWidth="1"/>
    <col min="11784" max="12032" width="9.140625" style="665"/>
    <col min="12033" max="12033" width="5.28515625" style="665" customWidth="1"/>
    <col min="12034" max="12034" width="5" style="665" customWidth="1"/>
    <col min="12035" max="12035" width="31.140625" style="665" customWidth="1"/>
    <col min="12036" max="12036" width="9.140625" style="665"/>
    <col min="12037" max="12037" width="10" style="665" customWidth="1"/>
    <col min="12038" max="12038" width="9.140625" style="665"/>
    <col min="12039" max="12039" width="13.5703125" style="665" customWidth="1"/>
    <col min="12040" max="12288" width="9.140625" style="665"/>
    <col min="12289" max="12289" width="5.28515625" style="665" customWidth="1"/>
    <col min="12290" max="12290" width="5" style="665" customWidth="1"/>
    <col min="12291" max="12291" width="31.140625" style="665" customWidth="1"/>
    <col min="12292" max="12292" width="9.140625" style="665"/>
    <col min="12293" max="12293" width="10" style="665" customWidth="1"/>
    <col min="12294" max="12294" width="9.140625" style="665"/>
    <col min="12295" max="12295" width="13.5703125" style="665" customWidth="1"/>
    <col min="12296" max="12544" width="9.140625" style="665"/>
    <col min="12545" max="12545" width="5.28515625" style="665" customWidth="1"/>
    <col min="12546" max="12546" width="5" style="665" customWidth="1"/>
    <col min="12547" max="12547" width="31.140625" style="665" customWidth="1"/>
    <col min="12548" max="12548" width="9.140625" style="665"/>
    <col min="12549" max="12549" width="10" style="665" customWidth="1"/>
    <col min="12550" max="12550" width="9.140625" style="665"/>
    <col min="12551" max="12551" width="13.5703125" style="665" customWidth="1"/>
    <col min="12552" max="12800" width="9.140625" style="665"/>
    <col min="12801" max="12801" width="5.28515625" style="665" customWidth="1"/>
    <col min="12802" max="12802" width="5" style="665" customWidth="1"/>
    <col min="12803" max="12803" width="31.140625" style="665" customWidth="1"/>
    <col min="12804" max="12804" width="9.140625" style="665"/>
    <col min="12805" max="12805" width="10" style="665" customWidth="1"/>
    <col min="12806" max="12806" width="9.140625" style="665"/>
    <col min="12807" max="12807" width="13.5703125" style="665" customWidth="1"/>
    <col min="12808" max="13056" width="9.140625" style="665"/>
    <col min="13057" max="13057" width="5.28515625" style="665" customWidth="1"/>
    <col min="13058" max="13058" width="5" style="665" customWidth="1"/>
    <col min="13059" max="13059" width="31.140625" style="665" customWidth="1"/>
    <col min="13060" max="13060" width="9.140625" style="665"/>
    <col min="13061" max="13061" width="10" style="665" customWidth="1"/>
    <col min="13062" max="13062" width="9.140625" style="665"/>
    <col min="13063" max="13063" width="13.5703125" style="665" customWidth="1"/>
    <col min="13064" max="13312" width="9.140625" style="665"/>
    <col min="13313" max="13313" width="5.28515625" style="665" customWidth="1"/>
    <col min="13314" max="13314" width="5" style="665" customWidth="1"/>
    <col min="13315" max="13315" width="31.140625" style="665" customWidth="1"/>
    <col min="13316" max="13316" width="9.140625" style="665"/>
    <col min="13317" max="13317" width="10" style="665" customWidth="1"/>
    <col min="13318" max="13318" width="9.140625" style="665"/>
    <col min="13319" max="13319" width="13.5703125" style="665" customWidth="1"/>
    <col min="13320" max="13568" width="9.140625" style="665"/>
    <col min="13569" max="13569" width="5.28515625" style="665" customWidth="1"/>
    <col min="13570" max="13570" width="5" style="665" customWidth="1"/>
    <col min="13571" max="13571" width="31.140625" style="665" customWidth="1"/>
    <col min="13572" max="13572" width="9.140625" style="665"/>
    <col min="13573" max="13573" width="10" style="665" customWidth="1"/>
    <col min="13574" max="13574" width="9.140625" style="665"/>
    <col min="13575" max="13575" width="13.5703125" style="665" customWidth="1"/>
    <col min="13576" max="13824" width="9.140625" style="665"/>
    <col min="13825" max="13825" width="5.28515625" style="665" customWidth="1"/>
    <col min="13826" max="13826" width="5" style="665" customWidth="1"/>
    <col min="13827" max="13827" width="31.140625" style="665" customWidth="1"/>
    <col min="13828" max="13828" width="9.140625" style="665"/>
    <col min="13829" max="13829" width="10" style="665" customWidth="1"/>
    <col min="13830" max="13830" width="9.140625" style="665"/>
    <col min="13831" max="13831" width="13.5703125" style="665" customWidth="1"/>
    <col min="13832" max="14080" width="9.140625" style="665"/>
    <col min="14081" max="14081" width="5.28515625" style="665" customWidth="1"/>
    <col min="14082" max="14082" width="5" style="665" customWidth="1"/>
    <col min="14083" max="14083" width="31.140625" style="665" customWidth="1"/>
    <col min="14084" max="14084" width="9.140625" style="665"/>
    <col min="14085" max="14085" width="10" style="665" customWidth="1"/>
    <col min="14086" max="14086" width="9.140625" style="665"/>
    <col min="14087" max="14087" width="13.5703125" style="665" customWidth="1"/>
    <col min="14088" max="14336" width="9.140625" style="665"/>
    <col min="14337" max="14337" width="5.28515625" style="665" customWidth="1"/>
    <col min="14338" max="14338" width="5" style="665" customWidth="1"/>
    <col min="14339" max="14339" width="31.140625" style="665" customWidth="1"/>
    <col min="14340" max="14340" width="9.140625" style="665"/>
    <col min="14341" max="14341" width="10" style="665" customWidth="1"/>
    <col min="14342" max="14342" width="9.140625" style="665"/>
    <col min="14343" max="14343" width="13.5703125" style="665" customWidth="1"/>
    <col min="14344" max="14592" width="9.140625" style="665"/>
    <col min="14593" max="14593" width="5.28515625" style="665" customWidth="1"/>
    <col min="14594" max="14594" width="5" style="665" customWidth="1"/>
    <col min="14595" max="14595" width="31.140625" style="665" customWidth="1"/>
    <col min="14596" max="14596" width="9.140625" style="665"/>
    <col min="14597" max="14597" width="10" style="665" customWidth="1"/>
    <col min="14598" max="14598" width="9.140625" style="665"/>
    <col min="14599" max="14599" width="13.5703125" style="665" customWidth="1"/>
    <col min="14600" max="14848" width="9.140625" style="665"/>
    <col min="14849" max="14849" width="5.28515625" style="665" customWidth="1"/>
    <col min="14850" max="14850" width="5" style="665" customWidth="1"/>
    <col min="14851" max="14851" width="31.140625" style="665" customWidth="1"/>
    <col min="14852" max="14852" width="9.140625" style="665"/>
    <col min="14853" max="14853" width="10" style="665" customWidth="1"/>
    <col min="14854" max="14854" width="9.140625" style="665"/>
    <col min="14855" max="14855" width="13.5703125" style="665" customWidth="1"/>
    <col min="14856" max="15104" width="9.140625" style="665"/>
    <col min="15105" max="15105" width="5.28515625" style="665" customWidth="1"/>
    <col min="15106" max="15106" width="5" style="665" customWidth="1"/>
    <col min="15107" max="15107" width="31.140625" style="665" customWidth="1"/>
    <col min="15108" max="15108" width="9.140625" style="665"/>
    <col min="15109" max="15109" width="10" style="665" customWidth="1"/>
    <col min="15110" max="15110" width="9.140625" style="665"/>
    <col min="15111" max="15111" width="13.5703125" style="665" customWidth="1"/>
    <col min="15112" max="15360" width="9.140625" style="665"/>
    <col min="15361" max="15361" width="5.28515625" style="665" customWidth="1"/>
    <col min="15362" max="15362" width="5" style="665" customWidth="1"/>
    <col min="15363" max="15363" width="31.140625" style="665" customWidth="1"/>
    <col min="15364" max="15364" width="9.140625" style="665"/>
    <col min="15365" max="15365" width="10" style="665" customWidth="1"/>
    <col min="15366" max="15366" width="9.140625" style="665"/>
    <col min="15367" max="15367" width="13.5703125" style="665" customWidth="1"/>
    <col min="15368" max="15616" width="9.140625" style="665"/>
    <col min="15617" max="15617" width="5.28515625" style="665" customWidth="1"/>
    <col min="15618" max="15618" width="5" style="665" customWidth="1"/>
    <col min="15619" max="15619" width="31.140625" style="665" customWidth="1"/>
    <col min="15620" max="15620" width="9.140625" style="665"/>
    <col min="15621" max="15621" width="10" style="665" customWidth="1"/>
    <col min="15622" max="15622" width="9.140625" style="665"/>
    <col min="15623" max="15623" width="13.5703125" style="665" customWidth="1"/>
    <col min="15624" max="15872" width="9.140625" style="665"/>
    <col min="15873" max="15873" width="5.28515625" style="665" customWidth="1"/>
    <col min="15874" max="15874" width="5" style="665" customWidth="1"/>
    <col min="15875" max="15875" width="31.140625" style="665" customWidth="1"/>
    <col min="15876" max="15876" width="9.140625" style="665"/>
    <col min="15877" max="15877" width="10" style="665" customWidth="1"/>
    <col min="15878" max="15878" width="9.140625" style="665"/>
    <col min="15879" max="15879" width="13.5703125" style="665" customWidth="1"/>
    <col min="15880" max="16128" width="9.140625" style="665"/>
    <col min="16129" max="16129" width="5.28515625" style="665" customWidth="1"/>
    <col min="16130" max="16130" width="5" style="665" customWidth="1"/>
    <col min="16131" max="16131" width="31.140625" style="665" customWidth="1"/>
    <col min="16132" max="16132" width="9.140625" style="665"/>
    <col min="16133" max="16133" width="10" style="665" customWidth="1"/>
    <col min="16134" max="16134" width="9.140625" style="665"/>
    <col min="16135" max="16135" width="13.5703125" style="665" customWidth="1"/>
    <col min="16136" max="16384" width="9.140625" style="665"/>
  </cols>
  <sheetData>
    <row r="1" spans="1:7">
      <c r="A1" s="680" t="s">
        <v>490</v>
      </c>
      <c r="C1" s="682" t="s">
        <v>491</v>
      </c>
    </row>
    <row r="2" spans="1:7">
      <c r="A2" s="680"/>
    </row>
    <row r="3" spans="1:7">
      <c r="D3" s="684" t="s">
        <v>492</v>
      </c>
      <c r="E3" s="684" t="s">
        <v>493</v>
      </c>
      <c r="F3" s="667" t="s">
        <v>494</v>
      </c>
      <c r="G3" s="719" t="s">
        <v>495</v>
      </c>
    </row>
    <row r="4" spans="1:7" ht="15.75">
      <c r="A4" s="685"/>
      <c r="B4" s="685">
        <v>1</v>
      </c>
      <c r="C4" s="686" t="s">
        <v>496</v>
      </c>
      <c r="D4" s="687"/>
      <c r="E4" s="687"/>
      <c r="F4" s="668"/>
      <c r="G4" s="685"/>
    </row>
    <row r="5" spans="1:7" ht="106.5" customHeight="1">
      <c r="A5" s="688" t="s">
        <v>8</v>
      </c>
      <c r="B5" s="689"/>
      <c r="C5" s="690" t="s">
        <v>497</v>
      </c>
      <c r="D5" s="684" t="s">
        <v>498</v>
      </c>
      <c r="E5" s="684">
        <v>1</v>
      </c>
      <c r="F5" s="669"/>
      <c r="G5" s="659">
        <f>+E5*F5</f>
        <v>0</v>
      </c>
    </row>
    <row r="6" spans="1:7" ht="69" customHeight="1">
      <c r="A6" s="688" t="s">
        <v>10</v>
      </c>
      <c r="B6" s="689"/>
      <c r="C6" s="690" t="s">
        <v>499</v>
      </c>
      <c r="D6" s="684" t="s">
        <v>500</v>
      </c>
      <c r="E6" s="684">
        <v>12</v>
      </c>
      <c r="F6" s="669"/>
      <c r="G6" s="659">
        <f t="shared" ref="G6:G20" si="0">+E6*F6</f>
        <v>0</v>
      </c>
    </row>
    <row r="7" spans="1:7" ht="77.25">
      <c r="A7" s="688" t="s">
        <v>13</v>
      </c>
      <c r="B7" s="689"/>
      <c r="C7" s="691" t="s">
        <v>501</v>
      </c>
      <c r="D7" s="684" t="s">
        <v>502</v>
      </c>
      <c r="E7" s="684">
        <v>330</v>
      </c>
      <c r="F7" s="669"/>
      <c r="G7" s="659">
        <f t="shared" si="0"/>
        <v>0</v>
      </c>
    </row>
    <row r="8" spans="1:7" ht="39">
      <c r="A8" s="688" t="s">
        <v>14</v>
      </c>
      <c r="B8" s="689"/>
      <c r="C8" s="691" t="s">
        <v>503</v>
      </c>
      <c r="D8" s="684" t="s">
        <v>502</v>
      </c>
      <c r="E8" s="684">
        <v>307.5</v>
      </c>
      <c r="F8" s="669"/>
      <c r="G8" s="659">
        <f t="shared" si="0"/>
        <v>0</v>
      </c>
    </row>
    <row r="9" spans="1:7">
      <c r="A9" s="688" t="s">
        <v>16</v>
      </c>
      <c r="B9" s="689"/>
      <c r="C9" s="691" t="s">
        <v>504</v>
      </c>
      <c r="D9" s="684" t="s">
        <v>502</v>
      </c>
      <c r="E9" s="684">
        <v>303</v>
      </c>
      <c r="F9" s="669"/>
      <c r="G9" s="659">
        <f>+E9*F9</f>
        <v>0</v>
      </c>
    </row>
    <row r="10" spans="1:7" ht="26.25" customHeight="1">
      <c r="A10" s="688" t="s">
        <v>17</v>
      </c>
      <c r="B10" s="689"/>
      <c r="C10" s="690" t="s">
        <v>505</v>
      </c>
      <c r="D10" s="684" t="s">
        <v>12</v>
      </c>
      <c r="E10" s="684">
        <v>9</v>
      </c>
      <c r="F10" s="669"/>
      <c r="G10" s="659">
        <f>+E10*F10</f>
        <v>0</v>
      </c>
    </row>
    <row r="11" spans="1:7" ht="40.5" customHeight="1">
      <c r="A11" s="688" t="s">
        <v>18</v>
      </c>
      <c r="B11" s="689"/>
      <c r="C11" s="690" t="s">
        <v>506</v>
      </c>
      <c r="D11" s="684" t="s">
        <v>12</v>
      </c>
      <c r="E11" s="684">
        <v>9</v>
      </c>
      <c r="F11" s="669"/>
      <c r="G11" s="659">
        <f>+E11*F11</f>
        <v>0</v>
      </c>
    </row>
    <row r="12" spans="1:7" ht="30" customHeight="1">
      <c r="A12" s="688" t="s">
        <v>19</v>
      </c>
      <c r="B12" s="689"/>
      <c r="C12" s="690" t="s">
        <v>1401</v>
      </c>
      <c r="D12" s="684" t="s">
        <v>12</v>
      </c>
      <c r="E12" s="684">
        <v>9</v>
      </c>
      <c r="F12" s="669"/>
      <c r="G12" s="659">
        <f>+E12*F12</f>
        <v>0</v>
      </c>
    </row>
    <row r="13" spans="1:7" ht="51.75">
      <c r="A13" s="688" t="s">
        <v>20</v>
      </c>
      <c r="B13" s="689"/>
      <c r="C13" s="691" t="s">
        <v>507</v>
      </c>
      <c r="D13" s="684" t="s">
        <v>498</v>
      </c>
      <c r="E13" s="684">
        <v>9</v>
      </c>
      <c r="F13" s="669"/>
      <c r="G13" s="659">
        <f t="shared" si="0"/>
        <v>0</v>
      </c>
    </row>
    <row r="14" spans="1:7" ht="26.25">
      <c r="A14" s="688" t="s">
        <v>21</v>
      </c>
      <c r="B14" s="689"/>
      <c r="C14" s="691" t="s">
        <v>508</v>
      </c>
      <c r="D14" s="684" t="s">
        <v>353</v>
      </c>
      <c r="E14" s="684">
        <v>3</v>
      </c>
      <c r="F14" s="669"/>
      <c r="G14" s="659">
        <f t="shared" si="0"/>
        <v>0</v>
      </c>
    </row>
    <row r="15" spans="1:7" ht="26.25">
      <c r="A15" s="688" t="s">
        <v>22</v>
      </c>
      <c r="B15" s="689"/>
      <c r="C15" s="691" t="s">
        <v>509</v>
      </c>
      <c r="D15" s="684" t="s">
        <v>353</v>
      </c>
      <c r="E15" s="684">
        <v>2</v>
      </c>
      <c r="F15" s="669"/>
      <c r="G15" s="659">
        <f t="shared" si="0"/>
        <v>0</v>
      </c>
    </row>
    <row r="16" spans="1:7" ht="26.25">
      <c r="A16" s="688" t="s">
        <v>24</v>
      </c>
      <c r="B16" s="689"/>
      <c r="C16" s="691" t="s">
        <v>510</v>
      </c>
      <c r="D16" s="684" t="s">
        <v>353</v>
      </c>
      <c r="E16" s="684">
        <v>2</v>
      </c>
      <c r="F16" s="669"/>
      <c r="G16" s="659">
        <f t="shared" si="0"/>
        <v>0</v>
      </c>
    </row>
    <row r="17" spans="1:7" ht="26.25">
      <c r="A17" s="688" t="s">
        <v>25</v>
      </c>
      <c r="B17" s="689"/>
      <c r="C17" s="691" t="s">
        <v>511</v>
      </c>
      <c r="D17" s="684" t="s">
        <v>353</v>
      </c>
      <c r="E17" s="684">
        <v>1</v>
      </c>
      <c r="F17" s="669"/>
      <c r="G17" s="659">
        <f t="shared" si="0"/>
        <v>0</v>
      </c>
    </row>
    <row r="18" spans="1:7" ht="26.25">
      <c r="A18" s="688" t="s">
        <v>26</v>
      </c>
      <c r="B18" s="689"/>
      <c r="C18" s="691" t="s">
        <v>512</v>
      </c>
      <c r="D18" s="684" t="s">
        <v>353</v>
      </c>
      <c r="E18" s="684">
        <v>1</v>
      </c>
      <c r="F18" s="669"/>
      <c r="G18" s="659">
        <f t="shared" si="0"/>
        <v>0</v>
      </c>
    </row>
    <row r="19" spans="1:7" ht="51.75" customHeight="1">
      <c r="A19" s="688" t="s">
        <v>27</v>
      </c>
      <c r="B19" s="689"/>
      <c r="C19" s="691" t="s">
        <v>513</v>
      </c>
      <c r="D19" s="684" t="s">
        <v>353</v>
      </c>
      <c r="E19" s="684">
        <v>1</v>
      </c>
      <c r="F19" s="669"/>
      <c r="G19" s="659">
        <f t="shared" si="0"/>
        <v>0</v>
      </c>
    </row>
    <row r="20" spans="1:7" ht="26.25">
      <c r="A20" s="688" t="s">
        <v>67</v>
      </c>
      <c r="B20" s="689"/>
      <c r="C20" s="691" t="s">
        <v>514</v>
      </c>
      <c r="D20" s="684" t="s">
        <v>353</v>
      </c>
      <c r="E20" s="684">
        <v>1</v>
      </c>
      <c r="F20" s="669"/>
      <c r="G20" s="659">
        <f t="shared" si="0"/>
        <v>0</v>
      </c>
    </row>
    <row r="21" spans="1:7" ht="31.5">
      <c r="A21" s="685"/>
      <c r="B21" s="685">
        <v>1</v>
      </c>
      <c r="C21" s="686" t="s">
        <v>515</v>
      </c>
      <c r="D21" s="687"/>
      <c r="E21" s="687"/>
      <c r="F21" s="670"/>
      <c r="G21" s="720">
        <f>SUM(G5:G20)</f>
        <v>0</v>
      </c>
    </row>
    <row r="22" spans="1:7">
      <c r="A22" s="692"/>
      <c r="B22" s="693"/>
      <c r="C22" s="694"/>
      <c r="D22" s="695"/>
      <c r="E22" s="695"/>
      <c r="F22" s="671"/>
      <c r="G22" s="721"/>
    </row>
    <row r="23" spans="1:7">
      <c r="A23" s="692"/>
      <c r="B23" s="693"/>
      <c r="C23" s="694"/>
      <c r="D23" s="695"/>
      <c r="E23" s="695"/>
      <c r="F23" s="671"/>
      <c r="G23" s="721"/>
    </row>
    <row r="24" spans="1:7" ht="15.75">
      <c r="A24" s="696"/>
      <c r="B24" s="697"/>
      <c r="C24" s="698"/>
      <c r="D24" s="684" t="s">
        <v>492</v>
      </c>
      <c r="E24" s="684" t="s">
        <v>493</v>
      </c>
      <c r="F24" s="667" t="s">
        <v>494</v>
      </c>
      <c r="G24" s="719" t="s">
        <v>495</v>
      </c>
    </row>
    <row r="25" spans="1:7" ht="15" customHeight="1">
      <c r="A25" s="699"/>
      <c r="B25" s="699">
        <v>2</v>
      </c>
      <c r="C25" s="700" t="s">
        <v>516</v>
      </c>
      <c r="D25" s="701"/>
      <c r="E25" s="701"/>
      <c r="F25" s="672"/>
      <c r="G25" s="722"/>
    </row>
    <row r="26" spans="1:7" ht="71.25" customHeight="1">
      <c r="A26" s="702" t="s">
        <v>30</v>
      </c>
      <c r="B26" s="689"/>
      <c r="C26" s="691" t="s">
        <v>517</v>
      </c>
      <c r="D26" s="684" t="s">
        <v>498</v>
      </c>
      <c r="E26" s="684">
        <v>1</v>
      </c>
      <c r="F26" s="669"/>
      <c r="G26" s="659">
        <f>+E26*F26</f>
        <v>0</v>
      </c>
    </row>
    <row r="27" spans="1:7" ht="108" customHeight="1">
      <c r="A27" s="702" t="s">
        <v>31</v>
      </c>
      <c r="B27" s="689"/>
      <c r="C27" s="691" t="s">
        <v>518</v>
      </c>
      <c r="D27" s="684" t="s">
        <v>519</v>
      </c>
      <c r="E27" s="684">
        <v>303</v>
      </c>
      <c r="F27" s="669"/>
      <c r="G27" s="659">
        <f>+E27*F27</f>
        <v>0</v>
      </c>
    </row>
    <row r="28" spans="1:7" ht="67.5" customHeight="1">
      <c r="A28" s="702" t="s">
        <v>35</v>
      </c>
      <c r="B28" s="689"/>
      <c r="C28" s="691" t="s">
        <v>520</v>
      </c>
      <c r="D28" s="684" t="s">
        <v>353</v>
      </c>
      <c r="E28" s="684">
        <v>9</v>
      </c>
      <c r="F28" s="669"/>
      <c r="G28" s="659">
        <f>+E28*F28</f>
        <v>0</v>
      </c>
    </row>
    <row r="29" spans="1:7" ht="54.75" customHeight="1">
      <c r="A29" s="702" t="s">
        <v>521</v>
      </c>
      <c r="B29" s="689"/>
      <c r="C29" s="691" t="s">
        <v>522</v>
      </c>
      <c r="D29" s="684" t="s">
        <v>523</v>
      </c>
      <c r="E29" s="684">
        <v>9</v>
      </c>
      <c r="F29" s="669"/>
      <c r="G29" s="659">
        <f>+E29*F29</f>
        <v>0</v>
      </c>
    </row>
    <row r="30" spans="1:7" ht="51.75">
      <c r="A30" s="702" t="s">
        <v>524</v>
      </c>
      <c r="B30" s="689"/>
      <c r="C30" s="691" t="s">
        <v>525</v>
      </c>
      <c r="D30" s="684" t="s">
        <v>523</v>
      </c>
      <c r="E30" s="684">
        <v>3</v>
      </c>
      <c r="F30" s="669"/>
      <c r="G30" s="659">
        <f>+E30*F30</f>
        <v>0</v>
      </c>
    </row>
    <row r="31" spans="1:7">
      <c r="A31" s="702"/>
      <c r="B31" s="689"/>
      <c r="C31" s="691"/>
      <c r="D31" s="684"/>
      <c r="E31" s="684"/>
      <c r="F31" s="669"/>
      <c r="G31" s="659"/>
    </row>
    <row r="32" spans="1:7" ht="15.75">
      <c r="A32" s="685"/>
      <c r="B32" s="685">
        <v>2</v>
      </c>
      <c r="C32" s="686" t="s">
        <v>526</v>
      </c>
      <c r="D32" s="687"/>
      <c r="E32" s="687"/>
      <c r="F32" s="670"/>
      <c r="G32" s="720">
        <f>SUM(G26:G31)</f>
        <v>0</v>
      </c>
    </row>
    <row r="33" spans="1:8">
      <c r="A33" s="702"/>
      <c r="B33" s="689"/>
      <c r="C33" s="703"/>
      <c r="D33" s="684"/>
      <c r="E33" s="684"/>
      <c r="F33" s="669"/>
      <c r="G33" s="659"/>
    </row>
    <row r="34" spans="1:8">
      <c r="A34" s="704"/>
      <c r="B34" s="704"/>
      <c r="C34" s="705"/>
      <c r="D34" s="706"/>
      <c r="E34" s="706"/>
      <c r="F34" s="674"/>
      <c r="G34" s="723"/>
      <c r="H34" s="675"/>
    </row>
    <row r="35" spans="1:8" ht="15.75">
      <c r="A35" s="1351" t="s">
        <v>527</v>
      </c>
      <c r="B35" s="1351"/>
      <c r="C35" s="1351"/>
      <c r="D35" s="707"/>
      <c r="E35" s="707"/>
      <c r="F35" s="676"/>
      <c r="G35" s="724"/>
      <c r="H35" s="675"/>
    </row>
    <row r="36" spans="1:8" ht="15.75">
      <c r="A36" s="708"/>
      <c r="B36" s="709"/>
      <c r="C36" s="710"/>
      <c r="D36" s="711"/>
      <c r="E36" s="711"/>
      <c r="F36" s="677"/>
      <c r="G36" s="725"/>
      <c r="H36" s="675"/>
    </row>
    <row r="37" spans="1:8" ht="15.75">
      <c r="A37" s="708">
        <v>1</v>
      </c>
      <c r="B37" s="1352" t="s">
        <v>496</v>
      </c>
      <c r="C37" s="1352"/>
      <c r="D37" s="711"/>
      <c r="E37" s="711"/>
      <c r="F37" s="677"/>
      <c r="G37" s="726">
        <v>15990.5</v>
      </c>
      <c r="H37" s="675"/>
    </row>
    <row r="38" spans="1:8" ht="15.75">
      <c r="A38" s="708">
        <v>2</v>
      </c>
      <c r="B38" s="1352" t="s">
        <v>516</v>
      </c>
      <c r="C38" s="1352"/>
      <c r="D38" s="711"/>
      <c r="E38" s="711"/>
      <c r="F38" s="677"/>
      <c r="G38" s="726">
        <f>+G32</f>
        <v>0</v>
      </c>
      <c r="H38" s="675"/>
    </row>
    <row r="39" spans="1:8" ht="15.75">
      <c r="A39" s="708"/>
      <c r="B39" s="709"/>
      <c r="C39" s="710"/>
      <c r="D39" s="711"/>
      <c r="E39" s="711"/>
      <c r="F39" s="677"/>
      <c r="G39" s="726"/>
      <c r="H39" s="675"/>
    </row>
    <row r="40" spans="1:8" ht="15.75">
      <c r="A40" s="1352" t="s">
        <v>528</v>
      </c>
      <c r="B40" s="1352"/>
      <c r="C40" s="710" t="s">
        <v>529</v>
      </c>
      <c r="D40" s="711"/>
      <c r="E40" s="711"/>
      <c r="F40" s="677"/>
      <c r="G40" s="726">
        <f>+G37+G38</f>
        <v>15990.5</v>
      </c>
      <c r="H40" s="675"/>
    </row>
    <row r="41" spans="1:8" ht="15.75">
      <c r="A41" s="1352"/>
      <c r="B41" s="1352"/>
      <c r="C41" s="710"/>
      <c r="D41" s="711"/>
      <c r="E41" s="711"/>
      <c r="F41" s="677"/>
      <c r="G41" s="726"/>
      <c r="H41" s="675"/>
    </row>
    <row r="42" spans="1:8" ht="15.75">
      <c r="A42" s="712"/>
      <c r="B42" s="713"/>
      <c r="C42" s="714" t="s">
        <v>530</v>
      </c>
      <c r="D42" s="714"/>
      <c r="E42" s="714"/>
      <c r="F42" s="678"/>
      <c r="G42" s="713"/>
      <c r="H42" s="675"/>
    </row>
    <row r="43" spans="1:8" ht="15.75">
      <c r="A43" s="712"/>
      <c r="B43" s="713"/>
      <c r="C43" s="715" t="s">
        <v>531</v>
      </c>
      <c r="D43" s="714"/>
      <c r="E43" s="714"/>
      <c r="F43" s="678"/>
      <c r="G43" s="713"/>
      <c r="H43" s="675"/>
    </row>
    <row r="44" spans="1:8">
      <c r="A44" s="713"/>
      <c r="B44" s="713"/>
      <c r="C44" s="714"/>
      <c r="D44" s="714"/>
      <c r="E44" s="714"/>
      <c r="F44" s="678"/>
      <c r="G44" s="713"/>
      <c r="H44" s="675"/>
    </row>
    <row r="45" spans="1:8" ht="15.75">
      <c r="A45" s="712"/>
      <c r="B45" s="713"/>
      <c r="C45" s="714"/>
      <c r="D45" s="714"/>
      <c r="E45" s="714"/>
      <c r="F45" s="678"/>
      <c r="G45" s="713"/>
      <c r="H45" s="675"/>
    </row>
    <row r="46" spans="1:8">
      <c r="A46" s="704"/>
      <c r="B46" s="704"/>
      <c r="C46" s="705"/>
      <c r="D46" s="706"/>
      <c r="E46" s="706"/>
      <c r="F46" s="673"/>
      <c r="G46" s="704"/>
      <c r="H46" s="675"/>
    </row>
    <row r="47" spans="1:8">
      <c r="A47" s="704"/>
      <c r="B47" s="704"/>
      <c r="C47" s="705"/>
      <c r="D47" s="706"/>
      <c r="E47" s="706"/>
      <c r="F47" s="673"/>
      <c r="G47" s="704"/>
      <c r="H47" s="675"/>
    </row>
    <row r="48" spans="1:8">
      <c r="A48" s="716"/>
      <c r="B48" s="716"/>
      <c r="C48" s="717"/>
      <c r="D48" s="718"/>
      <c r="E48" s="718"/>
      <c r="F48" s="679"/>
      <c r="G48" s="716"/>
    </row>
    <row r="49" spans="1:7">
      <c r="A49" s="716"/>
      <c r="B49" s="716"/>
      <c r="C49" s="717"/>
      <c r="D49" s="718"/>
      <c r="E49" s="718"/>
      <c r="F49" s="679"/>
      <c r="G49" s="716"/>
    </row>
  </sheetData>
  <sheetProtection algorithmName="SHA-512" hashValue="L9Bh/96paGnTFrhTKgkdp6E3IcN6kxpFVjIeV4/fQsfBokkJC8pYZq+w4xdRKRm9WYS2FcvUO+i324nomYkEkQ==" saltValue="vYl6Fhg8ihe5Tv9west8pg==" spinCount="100000" sheet="1" objects="1" scenarios="1" formatColumns="0"/>
  <mergeCells count="5">
    <mergeCell ref="A35:C35"/>
    <mergeCell ref="B37:C37"/>
    <mergeCell ref="B38:C38"/>
    <mergeCell ref="A40:B40"/>
    <mergeCell ref="A41:B4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23"/>
  <sheetViews>
    <sheetView view="pageBreakPreview" zoomScaleNormal="100" zoomScaleSheetLayoutView="100" workbookViewId="0">
      <selection activeCell="C3" sqref="C3"/>
    </sheetView>
  </sheetViews>
  <sheetFormatPr defaultRowHeight="15"/>
  <cols>
    <col min="6" max="6" width="22.140625" customWidth="1"/>
    <col min="7" max="7" width="15.42578125" bestFit="1" customWidth="1"/>
  </cols>
  <sheetData>
    <row r="1" spans="1:8" ht="15.75">
      <c r="A1" s="1347" t="s">
        <v>461</v>
      </c>
      <c r="B1" s="1347"/>
      <c r="C1" s="1347"/>
      <c r="D1" s="1347"/>
      <c r="E1" s="1347"/>
      <c r="F1" s="1347"/>
      <c r="G1" s="1347"/>
    </row>
    <row r="2" spans="1:8">
      <c r="A2" s="1"/>
      <c r="B2" s="13"/>
      <c r="C2" s="1350" t="s">
        <v>703</v>
      </c>
      <c r="D2" s="1350"/>
      <c r="E2" s="1350"/>
      <c r="F2" s="1350"/>
    </row>
    <row r="5" spans="1:8" ht="15.75">
      <c r="B5" s="3"/>
      <c r="C5" s="3"/>
      <c r="D5" s="3"/>
      <c r="E5" s="3"/>
      <c r="F5" s="3"/>
      <c r="G5" s="4"/>
      <c r="H5" s="3"/>
    </row>
    <row r="6" spans="1:8" ht="15.75">
      <c r="B6" s="3"/>
      <c r="C6" s="3"/>
      <c r="D6" s="3"/>
      <c r="E6" s="3"/>
      <c r="F6" s="3"/>
      <c r="G6" s="4"/>
      <c r="H6" s="3"/>
    </row>
    <row r="7" spans="1:8" ht="15.75">
      <c r="B7" s="3"/>
      <c r="C7" s="4" t="s">
        <v>77</v>
      </c>
      <c r="D7" s="4"/>
      <c r="E7" s="4"/>
      <c r="F7" s="3"/>
      <c r="G7" s="4"/>
      <c r="H7" s="3"/>
    </row>
    <row r="8" spans="1:8" ht="16.5" thickBot="1">
      <c r="B8" s="6"/>
      <c r="C8" s="6"/>
      <c r="D8" s="6"/>
      <c r="E8" s="6"/>
      <c r="F8" s="6"/>
      <c r="G8" s="7"/>
      <c r="H8" s="3"/>
    </row>
    <row r="9" spans="1:8" ht="15.75">
      <c r="B9" s="3"/>
      <c r="C9" s="3"/>
      <c r="D9" s="3"/>
      <c r="E9" s="3"/>
      <c r="F9" s="3"/>
      <c r="G9" s="4"/>
      <c r="H9" s="3"/>
    </row>
    <row r="10" spans="1:8" ht="15.75">
      <c r="B10" s="22"/>
      <c r="C10" s="4"/>
      <c r="D10" s="4"/>
      <c r="E10" s="4"/>
      <c r="F10" s="4"/>
      <c r="G10" s="4"/>
      <c r="H10" s="3"/>
    </row>
    <row r="11" spans="1:8" ht="15.75">
      <c r="B11" s="22" t="s">
        <v>0</v>
      </c>
      <c r="C11" s="4" t="str">
        <f>'Predračun - JR'!C4</f>
        <v>ELEKTROMONTAŽNA DELA</v>
      </c>
      <c r="D11" s="4"/>
      <c r="E11" s="4"/>
      <c r="F11" s="4"/>
      <c r="G11" s="9">
        <f>'Predračun - JR'!G21</f>
        <v>0</v>
      </c>
      <c r="H11" s="3"/>
    </row>
    <row r="12" spans="1:8" ht="15.75">
      <c r="B12" s="22"/>
      <c r="C12" s="4"/>
      <c r="D12" s="4"/>
      <c r="E12" s="4"/>
      <c r="F12" s="4"/>
      <c r="G12" s="9"/>
      <c r="H12" s="3"/>
    </row>
    <row r="13" spans="1:8" ht="15.75">
      <c r="B13" s="22" t="s">
        <v>29</v>
      </c>
      <c r="C13" s="4" t="str">
        <f>'Predračun - JR'!C25</f>
        <v>GRADBENA DELA</v>
      </c>
      <c r="D13" s="4"/>
      <c r="E13" s="4"/>
      <c r="F13" s="4"/>
      <c r="G13" s="9">
        <f>'Predračun - JR'!G32</f>
        <v>0</v>
      </c>
      <c r="H13" s="3"/>
    </row>
    <row r="14" spans="1:8" ht="15.75">
      <c r="B14" s="22"/>
      <c r="C14" s="4"/>
      <c r="D14" s="4"/>
      <c r="E14" s="4"/>
      <c r="F14" s="4"/>
      <c r="G14" s="9"/>
      <c r="H14" s="3"/>
    </row>
    <row r="15" spans="1:8" ht="15.75">
      <c r="B15" s="22" t="s">
        <v>36</v>
      </c>
      <c r="C15" s="4" t="s">
        <v>480</v>
      </c>
      <c r="D15" s="4"/>
      <c r="E15" s="4"/>
      <c r="F15" s="4"/>
      <c r="G15" s="9">
        <f>SUM(G11:G13)*0.05</f>
        <v>0</v>
      </c>
      <c r="H15" s="3"/>
    </row>
    <row r="16" spans="1:8" ht="16.5" thickBot="1">
      <c r="B16" s="6"/>
      <c r="C16" s="6"/>
      <c r="D16" s="6"/>
      <c r="E16" s="6"/>
      <c r="F16" s="6"/>
      <c r="G16" s="7"/>
      <c r="H16" s="3"/>
    </row>
    <row r="17" spans="2:8" ht="15.75">
      <c r="B17" s="3"/>
      <c r="C17" s="3"/>
      <c r="D17" s="3"/>
      <c r="E17" s="3"/>
      <c r="F17" s="3"/>
      <c r="G17" s="4"/>
      <c r="H17" s="3"/>
    </row>
    <row r="18" spans="2:8" ht="15.75">
      <c r="B18" s="3"/>
      <c r="C18" s="3"/>
      <c r="D18" s="3"/>
      <c r="E18" s="3"/>
      <c r="F18" s="3"/>
      <c r="G18" s="4"/>
      <c r="H18" s="3"/>
    </row>
    <row r="19" spans="2:8" ht="15.75">
      <c r="B19" s="3"/>
      <c r="C19" s="4" t="s">
        <v>28</v>
      </c>
      <c r="D19" s="4"/>
      <c r="E19" s="4" t="s">
        <v>79</v>
      </c>
      <c r="F19" s="3"/>
      <c r="G19" s="9">
        <f>SUM(G10:G18)</f>
        <v>0</v>
      </c>
      <c r="H19" s="3"/>
    </row>
    <row r="21" spans="2:8">
      <c r="B21" s="12"/>
      <c r="C21" s="12"/>
      <c r="D21" s="12"/>
      <c r="E21" s="12"/>
      <c r="F21" s="12"/>
      <c r="G21" s="12"/>
    </row>
    <row r="23" spans="2:8" ht="18.75">
      <c r="C23" s="5"/>
      <c r="D23" s="10"/>
      <c r="E23" s="10"/>
      <c r="F23" s="10"/>
      <c r="G23" s="11"/>
    </row>
  </sheetData>
  <sheetProtection algorithmName="SHA-512" hashValue="S2SglIoOCYkOJNtyGw4MFi03piqi270Ui/2TRlJkYV1N+1qW93gUmzAtdOg9st+7md+LMFlTvP9RmhsBfZ5QrQ==" saltValue="Aqi3vrelhJwHA5oQg18Bcw==" spinCount="100000" sheet="1" objects="1" scenarios="1" formatColumns="0"/>
  <mergeCells count="2">
    <mergeCell ref="A1:G1"/>
    <mergeCell ref="C2:F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170"/>
  <sheetViews>
    <sheetView view="pageBreakPreview" zoomScale="130" zoomScaleNormal="100" zoomScaleSheetLayoutView="130" workbookViewId="0"/>
  </sheetViews>
  <sheetFormatPr defaultRowHeight="12.75"/>
  <cols>
    <col min="1" max="1" width="3.42578125" style="626" customWidth="1"/>
    <col min="2" max="2" width="46.7109375" style="626" customWidth="1"/>
    <col min="3" max="3" width="9.85546875" style="626" customWidth="1"/>
    <col min="4" max="4" width="5.7109375" style="626" customWidth="1"/>
    <col min="5" max="5" width="10.28515625" style="611" customWidth="1"/>
    <col min="6" max="6" width="11.5703125" style="626" customWidth="1"/>
    <col min="7" max="256" width="9.140625" style="611"/>
    <col min="257" max="257" width="3.42578125" style="611" customWidth="1"/>
    <col min="258" max="258" width="46.7109375" style="611" customWidth="1"/>
    <col min="259" max="259" width="9.85546875" style="611" customWidth="1"/>
    <col min="260" max="260" width="5.7109375" style="611" customWidth="1"/>
    <col min="261" max="261" width="10.28515625" style="611" customWidth="1"/>
    <col min="262" max="262" width="11.5703125" style="611" customWidth="1"/>
    <col min="263" max="512" width="9.140625" style="611"/>
    <col min="513" max="513" width="3.42578125" style="611" customWidth="1"/>
    <col min="514" max="514" width="46.7109375" style="611" customWidth="1"/>
    <col min="515" max="515" width="9.85546875" style="611" customWidth="1"/>
    <col min="516" max="516" width="5.7109375" style="611" customWidth="1"/>
    <col min="517" max="517" width="10.28515625" style="611" customWidth="1"/>
    <col min="518" max="518" width="11.5703125" style="611" customWidth="1"/>
    <col min="519" max="768" width="9.140625" style="611"/>
    <col min="769" max="769" width="3.42578125" style="611" customWidth="1"/>
    <col min="770" max="770" width="46.7109375" style="611" customWidth="1"/>
    <col min="771" max="771" width="9.85546875" style="611" customWidth="1"/>
    <col min="772" max="772" width="5.7109375" style="611" customWidth="1"/>
    <col min="773" max="773" width="10.28515625" style="611" customWidth="1"/>
    <col min="774" max="774" width="11.5703125" style="611" customWidth="1"/>
    <col min="775" max="1024" width="9.140625" style="611"/>
    <col min="1025" max="1025" width="3.42578125" style="611" customWidth="1"/>
    <col min="1026" max="1026" width="46.7109375" style="611" customWidth="1"/>
    <col min="1027" max="1027" width="9.85546875" style="611" customWidth="1"/>
    <col min="1028" max="1028" width="5.7109375" style="611" customWidth="1"/>
    <col min="1029" max="1029" width="10.28515625" style="611" customWidth="1"/>
    <col min="1030" max="1030" width="11.5703125" style="611" customWidth="1"/>
    <col min="1031" max="1280" width="9.140625" style="611"/>
    <col min="1281" max="1281" width="3.42578125" style="611" customWidth="1"/>
    <col min="1282" max="1282" width="46.7109375" style="611" customWidth="1"/>
    <col min="1283" max="1283" width="9.85546875" style="611" customWidth="1"/>
    <col min="1284" max="1284" width="5.7109375" style="611" customWidth="1"/>
    <col min="1285" max="1285" width="10.28515625" style="611" customWidth="1"/>
    <col min="1286" max="1286" width="11.5703125" style="611" customWidth="1"/>
    <col min="1287" max="1536" width="9.140625" style="611"/>
    <col min="1537" max="1537" width="3.42578125" style="611" customWidth="1"/>
    <col min="1538" max="1538" width="46.7109375" style="611" customWidth="1"/>
    <col min="1539" max="1539" width="9.85546875" style="611" customWidth="1"/>
    <col min="1540" max="1540" width="5.7109375" style="611" customWidth="1"/>
    <col min="1541" max="1541" width="10.28515625" style="611" customWidth="1"/>
    <col min="1542" max="1542" width="11.5703125" style="611" customWidth="1"/>
    <col min="1543" max="1792" width="9.140625" style="611"/>
    <col min="1793" max="1793" width="3.42578125" style="611" customWidth="1"/>
    <col min="1794" max="1794" width="46.7109375" style="611" customWidth="1"/>
    <col min="1795" max="1795" width="9.85546875" style="611" customWidth="1"/>
    <col min="1796" max="1796" width="5.7109375" style="611" customWidth="1"/>
    <col min="1797" max="1797" width="10.28515625" style="611" customWidth="1"/>
    <col min="1798" max="1798" width="11.5703125" style="611" customWidth="1"/>
    <col min="1799" max="2048" width="9.140625" style="611"/>
    <col min="2049" max="2049" width="3.42578125" style="611" customWidth="1"/>
    <col min="2050" max="2050" width="46.7109375" style="611" customWidth="1"/>
    <col min="2051" max="2051" width="9.85546875" style="611" customWidth="1"/>
    <col min="2052" max="2052" width="5.7109375" style="611" customWidth="1"/>
    <col min="2053" max="2053" width="10.28515625" style="611" customWidth="1"/>
    <col min="2054" max="2054" width="11.5703125" style="611" customWidth="1"/>
    <col min="2055" max="2304" width="9.140625" style="611"/>
    <col min="2305" max="2305" width="3.42578125" style="611" customWidth="1"/>
    <col min="2306" max="2306" width="46.7109375" style="611" customWidth="1"/>
    <col min="2307" max="2307" width="9.85546875" style="611" customWidth="1"/>
    <col min="2308" max="2308" width="5.7109375" style="611" customWidth="1"/>
    <col min="2309" max="2309" width="10.28515625" style="611" customWidth="1"/>
    <col min="2310" max="2310" width="11.5703125" style="611" customWidth="1"/>
    <col min="2311" max="2560" width="9.140625" style="611"/>
    <col min="2561" max="2561" width="3.42578125" style="611" customWidth="1"/>
    <col min="2562" max="2562" width="46.7109375" style="611" customWidth="1"/>
    <col min="2563" max="2563" width="9.85546875" style="611" customWidth="1"/>
    <col min="2564" max="2564" width="5.7109375" style="611" customWidth="1"/>
    <col min="2565" max="2565" width="10.28515625" style="611" customWidth="1"/>
    <col min="2566" max="2566" width="11.5703125" style="611" customWidth="1"/>
    <col min="2567" max="2816" width="9.140625" style="611"/>
    <col min="2817" max="2817" width="3.42578125" style="611" customWidth="1"/>
    <col min="2818" max="2818" width="46.7109375" style="611" customWidth="1"/>
    <col min="2819" max="2819" width="9.85546875" style="611" customWidth="1"/>
    <col min="2820" max="2820" width="5.7109375" style="611" customWidth="1"/>
    <col min="2821" max="2821" width="10.28515625" style="611" customWidth="1"/>
    <col min="2822" max="2822" width="11.5703125" style="611" customWidth="1"/>
    <col min="2823" max="3072" width="9.140625" style="611"/>
    <col min="3073" max="3073" width="3.42578125" style="611" customWidth="1"/>
    <col min="3074" max="3074" width="46.7109375" style="611" customWidth="1"/>
    <col min="3075" max="3075" width="9.85546875" style="611" customWidth="1"/>
    <col min="3076" max="3076" width="5.7109375" style="611" customWidth="1"/>
    <col min="3077" max="3077" width="10.28515625" style="611" customWidth="1"/>
    <col min="3078" max="3078" width="11.5703125" style="611" customWidth="1"/>
    <col min="3079" max="3328" width="9.140625" style="611"/>
    <col min="3329" max="3329" width="3.42578125" style="611" customWidth="1"/>
    <col min="3330" max="3330" width="46.7109375" style="611" customWidth="1"/>
    <col min="3331" max="3331" width="9.85546875" style="611" customWidth="1"/>
    <col min="3332" max="3332" width="5.7109375" style="611" customWidth="1"/>
    <col min="3333" max="3333" width="10.28515625" style="611" customWidth="1"/>
    <col min="3334" max="3334" width="11.5703125" style="611" customWidth="1"/>
    <col min="3335" max="3584" width="9.140625" style="611"/>
    <col min="3585" max="3585" width="3.42578125" style="611" customWidth="1"/>
    <col min="3586" max="3586" width="46.7109375" style="611" customWidth="1"/>
    <col min="3587" max="3587" width="9.85546875" style="611" customWidth="1"/>
    <col min="3588" max="3588" width="5.7109375" style="611" customWidth="1"/>
    <col min="3589" max="3589" width="10.28515625" style="611" customWidth="1"/>
    <col min="3590" max="3590" width="11.5703125" style="611" customWidth="1"/>
    <col min="3591" max="3840" width="9.140625" style="611"/>
    <col min="3841" max="3841" width="3.42578125" style="611" customWidth="1"/>
    <col min="3842" max="3842" width="46.7109375" style="611" customWidth="1"/>
    <col min="3843" max="3843" width="9.85546875" style="611" customWidth="1"/>
    <col min="3844" max="3844" width="5.7109375" style="611" customWidth="1"/>
    <col min="3845" max="3845" width="10.28515625" style="611" customWidth="1"/>
    <col min="3846" max="3846" width="11.5703125" style="611" customWidth="1"/>
    <col min="3847" max="4096" width="9.140625" style="611"/>
    <col min="4097" max="4097" width="3.42578125" style="611" customWidth="1"/>
    <col min="4098" max="4098" width="46.7109375" style="611" customWidth="1"/>
    <col min="4099" max="4099" width="9.85546875" style="611" customWidth="1"/>
    <col min="4100" max="4100" width="5.7109375" style="611" customWidth="1"/>
    <col min="4101" max="4101" width="10.28515625" style="611" customWidth="1"/>
    <col min="4102" max="4102" width="11.5703125" style="611" customWidth="1"/>
    <col min="4103" max="4352" width="9.140625" style="611"/>
    <col min="4353" max="4353" width="3.42578125" style="611" customWidth="1"/>
    <col min="4354" max="4354" width="46.7109375" style="611" customWidth="1"/>
    <col min="4355" max="4355" width="9.85546875" style="611" customWidth="1"/>
    <col min="4356" max="4356" width="5.7109375" style="611" customWidth="1"/>
    <col min="4357" max="4357" width="10.28515625" style="611" customWidth="1"/>
    <col min="4358" max="4358" width="11.5703125" style="611" customWidth="1"/>
    <col min="4359" max="4608" width="9.140625" style="611"/>
    <col min="4609" max="4609" width="3.42578125" style="611" customWidth="1"/>
    <col min="4610" max="4610" width="46.7109375" style="611" customWidth="1"/>
    <col min="4611" max="4611" width="9.85546875" style="611" customWidth="1"/>
    <col min="4612" max="4612" width="5.7109375" style="611" customWidth="1"/>
    <col min="4613" max="4613" width="10.28515625" style="611" customWidth="1"/>
    <col min="4614" max="4614" width="11.5703125" style="611" customWidth="1"/>
    <col min="4615" max="4864" width="9.140625" style="611"/>
    <col min="4865" max="4865" width="3.42578125" style="611" customWidth="1"/>
    <col min="4866" max="4866" width="46.7109375" style="611" customWidth="1"/>
    <col min="4867" max="4867" width="9.85546875" style="611" customWidth="1"/>
    <col min="4868" max="4868" width="5.7109375" style="611" customWidth="1"/>
    <col min="4869" max="4869" width="10.28515625" style="611" customWidth="1"/>
    <col min="4870" max="4870" width="11.5703125" style="611" customWidth="1"/>
    <col min="4871" max="5120" width="9.140625" style="611"/>
    <col min="5121" max="5121" width="3.42578125" style="611" customWidth="1"/>
    <col min="5122" max="5122" width="46.7109375" style="611" customWidth="1"/>
    <col min="5123" max="5123" width="9.85546875" style="611" customWidth="1"/>
    <col min="5124" max="5124" width="5.7109375" style="611" customWidth="1"/>
    <col min="5125" max="5125" width="10.28515625" style="611" customWidth="1"/>
    <col min="5126" max="5126" width="11.5703125" style="611" customWidth="1"/>
    <col min="5127" max="5376" width="9.140625" style="611"/>
    <col min="5377" max="5377" width="3.42578125" style="611" customWidth="1"/>
    <col min="5378" max="5378" width="46.7109375" style="611" customWidth="1"/>
    <col min="5379" max="5379" width="9.85546875" style="611" customWidth="1"/>
    <col min="5380" max="5380" width="5.7109375" style="611" customWidth="1"/>
    <col min="5381" max="5381" width="10.28515625" style="611" customWidth="1"/>
    <col min="5382" max="5382" width="11.5703125" style="611" customWidth="1"/>
    <col min="5383" max="5632" width="9.140625" style="611"/>
    <col min="5633" max="5633" width="3.42578125" style="611" customWidth="1"/>
    <col min="5634" max="5634" width="46.7109375" style="611" customWidth="1"/>
    <col min="5635" max="5635" width="9.85546875" style="611" customWidth="1"/>
    <col min="5636" max="5636" width="5.7109375" style="611" customWidth="1"/>
    <col min="5637" max="5637" width="10.28515625" style="611" customWidth="1"/>
    <col min="5638" max="5638" width="11.5703125" style="611" customWidth="1"/>
    <col min="5639" max="5888" width="9.140625" style="611"/>
    <col min="5889" max="5889" width="3.42578125" style="611" customWidth="1"/>
    <col min="5890" max="5890" width="46.7109375" style="611" customWidth="1"/>
    <col min="5891" max="5891" width="9.85546875" style="611" customWidth="1"/>
    <col min="5892" max="5892" width="5.7109375" style="611" customWidth="1"/>
    <col min="5893" max="5893" width="10.28515625" style="611" customWidth="1"/>
    <col min="5894" max="5894" width="11.5703125" style="611" customWidth="1"/>
    <col min="5895" max="6144" width="9.140625" style="611"/>
    <col min="6145" max="6145" width="3.42578125" style="611" customWidth="1"/>
    <col min="6146" max="6146" width="46.7109375" style="611" customWidth="1"/>
    <col min="6147" max="6147" width="9.85546875" style="611" customWidth="1"/>
    <col min="6148" max="6148" width="5.7109375" style="611" customWidth="1"/>
    <col min="6149" max="6149" width="10.28515625" style="611" customWidth="1"/>
    <col min="6150" max="6150" width="11.5703125" style="611" customWidth="1"/>
    <col min="6151" max="6400" width="9.140625" style="611"/>
    <col min="6401" max="6401" width="3.42578125" style="611" customWidth="1"/>
    <col min="6402" max="6402" width="46.7109375" style="611" customWidth="1"/>
    <col min="6403" max="6403" width="9.85546875" style="611" customWidth="1"/>
    <col min="6404" max="6404" width="5.7109375" style="611" customWidth="1"/>
    <col min="6405" max="6405" width="10.28515625" style="611" customWidth="1"/>
    <col min="6406" max="6406" width="11.5703125" style="611" customWidth="1"/>
    <col min="6407" max="6656" width="9.140625" style="611"/>
    <col min="6657" max="6657" width="3.42578125" style="611" customWidth="1"/>
    <col min="6658" max="6658" width="46.7109375" style="611" customWidth="1"/>
    <col min="6659" max="6659" width="9.85546875" style="611" customWidth="1"/>
    <col min="6660" max="6660" width="5.7109375" style="611" customWidth="1"/>
    <col min="6661" max="6661" width="10.28515625" style="611" customWidth="1"/>
    <col min="6662" max="6662" width="11.5703125" style="611" customWidth="1"/>
    <col min="6663" max="6912" width="9.140625" style="611"/>
    <col min="6913" max="6913" width="3.42578125" style="611" customWidth="1"/>
    <col min="6914" max="6914" width="46.7109375" style="611" customWidth="1"/>
    <col min="6915" max="6915" width="9.85546875" style="611" customWidth="1"/>
    <col min="6916" max="6916" width="5.7109375" style="611" customWidth="1"/>
    <col min="6917" max="6917" width="10.28515625" style="611" customWidth="1"/>
    <col min="6918" max="6918" width="11.5703125" style="611" customWidth="1"/>
    <col min="6919" max="7168" width="9.140625" style="611"/>
    <col min="7169" max="7169" width="3.42578125" style="611" customWidth="1"/>
    <col min="7170" max="7170" width="46.7109375" style="611" customWidth="1"/>
    <col min="7171" max="7171" width="9.85546875" style="611" customWidth="1"/>
    <col min="7172" max="7172" width="5.7109375" style="611" customWidth="1"/>
    <col min="7173" max="7173" width="10.28515625" style="611" customWidth="1"/>
    <col min="7174" max="7174" width="11.5703125" style="611" customWidth="1"/>
    <col min="7175" max="7424" width="9.140625" style="611"/>
    <col min="7425" max="7425" width="3.42578125" style="611" customWidth="1"/>
    <col min="7426" max="7426" width="46.7109375" style="611" customWidth="1"/>
    <col min="7427" max="7427" width="9.85546875" style="611" customWidth="1"/>
    <col min="7428" max="7428" width="5.7109375" style="611" customWidth="1"/>
    <col min="7429" max="7429" width="10.28515625" style="611" customWidth="1"/>
    <col min="7430" max="7430" width="11.5703125" style="611" customWidth="1"/>
    <col min="7431" max="7680" width="9.140625" style="611"/>
    <col min="7681" max="7681" width="3.42578125" style="611" customWidth="1"/>
    <col min="7682" max="7682" width="46.7109375" style="611" customWidth="1"/>
    <col min="7683" max="7683" width="9.85546875" style="611" customWidth="1"/>
    <col min="7684" max="7684" width="5.7109375" style="611" customWidth="1"/>
    <col min="7685" max="7685" width="10.28515625" style="611" customWidth="1"/>
    <col min="7686" max="7686" width="11.5703125" style="611" customWidth="1"/>
    <col min="7687" max="7936" width="9.140625" style="611"/>
    <col min="7937" max="7937" width="3.42578125" style="611" customWidth="1"/>
    <col min="7938" max="7938" width="46.7109375" style="611" customWidth="1"/>
    <col min="7939" max="7939" width="9.85546875" style="611" customWidth="1"/>
    <col min="7940" max="7940" width="5.7109375" style="611" customWidth="1"/>
    <col min="7941" max="7941" width="10.28515625" style="611" customWidth="1"/>
    <col min="7942" max="7942" width="11.5703125" style="611" customWidth="1"/>
    <col min="7943" max="8192" width="9.140625" style="611"/>
    <col min="8193" max="8193" width="3.42578125" style="611" customWidth="1"/>
    <col min="8194" max="8194" width="46.7109375" style="611" customWidth="1"/>
    <col min="8195" max="8195" width="9.85546875" style="611" customWidth="1"/>
    <col min="8196" max="8196" width="5.7109375" style="611" customWidth="1"/>
    <col min="8197" max="8197" width="10.28515625" style="611" customWidth="1"/>
    <col min="8198" max="8198" width="11.5703125" style="611" customWidth="1"/>
    <col min="8199" max="8448" width="9.140625" style="611"/>
    <col min="8449" max="8449" width="3.42578125" style="611" customWidth="1"/>
    <col min="8450" max="8450" width="46.7109375" style="611" customWidth="1"/>
    <col min="8451" max="8451" width="9.85546875" style="611" customWidth="1"/>
    <col min="8452" max="8452" width="5.7109375" style="611" customWidth="1"/>
    <col min="8453" max="8453" width="10.28515625" style="611" customWidth="1"/>
    <col min="8454" max="8454" width="11.5703125" style="611" customWidth="1"/>
    <col min="8455" max="8704" width="9.140625" style="611"/>
    <col min="8705" max="8705" width="3.42578125" style="611" customWidth="1"/>
    <col min="8706" max="8706" width="46.7109375" style="611" customWidth="1"/>
    <col min="8707" max="8707" width="9.85546875" style="611" customWidth="1"/>
    <col min="8708" max="8708" width="5.7109375" style="611" customWidth="1"/>
    <col min="8709" max="8709" width="10.28515625" style="611" customWidth="1"/>
    <col min="8710" max="8710" width="11.5703125" style="611" customWidth="1"/>
    <col min="8711" max="8960" width="9.140625" style="611"/>
    <col min="8961" max="8961" width="3.42578125" style="611" customWidth="1"/>
    <col min="8962" max="8962" width="46.7109375" style="611" customWidth="1"/>
    <col min="8963" max="8963" width="9.85546875" style="611" customWidth="1"/>
    <col min="8964" max="8964" width="5.7109375" style="611" customWidth="1"/>
    <col min="8965" max="8965" width="10.28515625" style="611" customWidth="1"/>
    <col min="8966" max="8966" width="11.5703125" style="611" customWidth="1"/>
    <col min="8967" max="9216" width="9.140625" style="611"/>
    <col min="9217" max="9217" width="3.42578125" style="611" customWidth="1"/>
    <col min="9218" max="9218" width="46.7109375" style="611" customWidth="1"/>
    <col min="9219" max="9219" width="9.85546875" style="611" customWidth="1"/>
    <col min="9220" max="9220" width="5.7109375" style="611" customWidth="1"/>
    <col min="9221" max="9221" width="10.28515625" style="611" customWidth="1"/>
    <col min="9222" max="9222" width="11.5703125" style="611" customWidth="1"/>
    <col min="9223" max="9472" width="9.140625" style="611"/>
    <col min="9473" max="9473" width="3.42578125" style="611" customWidth="1"/>
    <col min="9474" max="9474" width="46.7109375" style="611" customWidth="1"/>
    <col min="9475" max="9475" width="9.85546875" style="611" customWidth="1"/>
    <col min="9476" max="9476" width="5.7109375" style="611" customWidth="1"/>
    <col min="9477" max="9477" width="10.28515625" style="611" customWidth="1"/>
    <col min="9478" max="9478" width="11.5703125" style="611" customWidth="1"/>
    <col min="9479" max="9728" width="9.140625" style="611"/>
    <col min="9729" max="9729" width="3.42578125" style="611" customWidth="1"/>
    <col min="9730" max="9730" width="46.7109375" style="611" customWidth="1"/>
    <col min="9731" max="9731" width="9.85546875" style="611" customWidth="1"/>
    <col min="9732" max="9732" width="5.7109375" style="611" customWidth="1"/>
    <col min="9733" max="9733" width="10.28515625" style="611" customWidth="1"/>
    <col min="9734" max="9734" width="11.5703125" style="611" customWidth="1"/>
    <col min="9735" max="9984" width="9.140625" style="611"/>
    <col min="9985" max="9985" width="3.42578125" style="611" customWidth="1"/>
    <col min="9986" max="9986" width="46.7109375" style="611" customWidth="1"/>
    <col min="9987" max="9987" width="9.85546875" style="611" customWidth="1"/>
    <col min="9988" max="9988" width="5.7109375" style="611" customWidth="1"/>
    <col min="9989" max="9989" width="10.28515625" style="611" customWidth="1"/>
    <col min="9990" max="9990" width="11.5703125" style="611" customWidth="1"/>
    <col min="9991" max="10240" width="9.140625" style="611"/>
    <col min="10241" max="10241" width="3.42578125" style="611" customWidth="1"/>
    <col min="10242" max="10242" width="46.7109375" style="611" customWidth="1"/>
    <col min="10243" max="10243" width="9.85546875" style="611" customWidth="1"/>
    <col min="10244" max="10244" width="5.7109375" style="611" customWidth="1"/>
    <col min="10245" max="10245" width="10.28515625" style="611" customWidth="1"/>
    <col min="10246" max="10246" width="11.5703125" style="611" customWidth="1"/>
    <col min="10247" max="10496" width="9.140625" style="611"/>
    <col min="10497" max="10497" width="3.42578125" style="611" customWidth="1"/>
    <col min="10498" max="10498" width="46.7109375" style="611" customWidth="1"/>
    <col min="10499" max="10499" width="9.85546875" style="611" customWidth="1"/>
    <col min="10500" max="10500" width="5.7109375" style="611" customWidth="1"/>
    <col min="10501" max="10501" width="10.28515625" style="611" customWidth="1"/>
    <col min="10502" max="10502" width="11.5703125" style="611" customWidth="1"/>
    <col min="10503" max="10752" width="9.140625" style="611"/>
    <col min="10753" max="10753" width="3.42578125" style="611" customWidth="1"/>
    <col min="10754" max="10754" width="46.7109375" style="611" customWidth="1"/>
    <col min="10755" max="10755" width="9.85546875" style="611" customWidth="1"/>
    <col min="10756" max="10756" width="5.7109375" style="611" customWidth="1"/>
    <col min="10757" max="10757" width="10.28515625" style="611" customWidth="1"/>
    <col min="10758" max="10758" width="11.5703125" style="611" customWidth="1"/>
    <col min="10759" max="11008" width="9.140625" style="611"/>
    <col min="11009" max="11009" width="3.42578125" style="611" customWidth="1"/>
    <col min="11010" max="11010" width="46.7109375" style="611" customWidth="1"/>
    <col min="11011" max="11011" width="9.85546875" style="611" customWidth="1"/>
    <col min="11012" max="11012" width="5.7109375" style="611" customWidth="1"/>
    <col min="11013" max="11013" width="10.28515625" style="611" customWidth="1"/>
    <col min="11014" max="11014" width="11.5703125" style="611" customWidth="1"/>
    <col min="11015" max="11264" width="9.140625" style="611"/>
    <col min="11265" max="11265" width="3.42578125" style="611" customWidth="1"/>
    <col min="11266" max="11266" width="46.7109375" style="611" customWidth="1"/>
    <col min="11267" max="11267" width="9.85546875" style="611" customWidth="1"/>
    <col min="11268" max="11268" width="5.7109375" style="611" customWidth="1"/>
    <col min="11269" max="11269" width="10.28515625" style="611" customWidth="1"/>
    <col min="11270" max="11270" width="11.5703125" style="611" customWidth="1"/>
    <col min="11271" max="11520" width="9.140625" style="611"/>
    <col min="11521" max="11521" width="3.42578125" style="611" customWidth="1"/>
    <col min="11522" max="11522" width="46.7109375" style="611" customWidth="1"/>
    <col min="11523" max="11523" width="9.85546875" style="611" customWidth="1"/>
    <col min="11524" max="11524" width="5.7109375" style="611" customWidth="1"/>
    <col min="11525" max="11525" width="10.28515625" style="611" customWidth="1"/>
    <col min="11526" max="11526" width="11.5703125" style="611" customWidth="1"/>
    <col min="11527" max="11776" width="9.140625" style="611"/>
    <col min="11777" max="11777" width="3.42578125" style="611" customWidth="1"/>
    <col min="11778" max="11778" width="46.7109375" style="611" customWidth="1"/>
    <col min="11779" max="11779" width="9.85546875" style="611" customWidth="1"/>
    <col min="11780" max="11780" width="5.7109375" style="611" customWidth="1"/>
    <col min="11781" max="11781" width="10.28515625" style="611" customWidth="1"/>
    <col min="11782" max="11782" width="11.5703125" style="611" customWidth="1"/>
    <col min="11783" max="12032" width="9.140625" style="611"/>
    <col min="12033" max="12033" width="3.42578125" style="611" customWidth="1"/>
    <col min="12034" max="12034" width="46.7109375" style="611" customWidth="1"/>
    <col min="12035" max="12035" width="9.85546875" style="611" customWidth="1"/>
    <col min="12036" max="12036" width="5.7109375" style="611" customWidth="1"/>
    <col min="12037" max="12037" width="10.28515625" style="611" customWidth="1"/>
    <col min="12038" max="12038" width="11.5703125" style="611" customWidth="1"/>
    <col min="12039" max="12288" width="9.140625" style="611"/>
    <col min="12289" max="12289" width="3.42578125" style="611" customWidth="1"/>
    <col min="12290" max="12290" width="46.7109375" style="611" customWidth="1"/>
    <col min="12291" max="12291" width="9.85546875" style="611" customWidth="1"/>
    <col min="12292" max="12292" width="5.7109375" style="611" customWidth="1"/>
    <col min="12293" max="12293" width="10.28515625" style="611" customWidth="1"/>
    <col min="12294" max="12294" width="11.5703125" style="611" customWidth="1"/>
    <col min="12295" max="12544" width="9.140625" style="611"/>
    <col min="12545" max="12545" width="3.42578125" style="611" customWidth="1"/>
    <col min="12546" max="12546" width="46.7109375" style="611" customWidth="1"/>
    <col min="12547" max="12547" width="9.85546875" style="611" customWidth="1"/>
    <col min="12548" max="12548" width="5.7109375" style="611" customWidth="1"/>
    <col min="12549" max="12549" width="10.28515625" style="611" customWidth="1"/>
    <col min="12550" max="12550" width="11.5703125" style="611" customWidth="1"/>
    <col min="12551" max="12800" width="9.140625" style="611"/>
    <col min="12801" max="12801" width="3.42578125" style="611" customWidth="1"/>
    <col min="12802" max="12802" width="46.7109375" style="611" customWidth="1"/>
    <col min="12803" max="12803" width="9.85546875" style="611" customWidth="1"/>
    <col min="12804" max="12804" width="5.7109375" style="611" customWidth="1"/>
    <col min="12805" max="12805" width="10.28515625" style="611" customWidth="1"/>
    <col min="12806" max="12806" width="11.5703125" style="611" customWidth="1"/>
    <col min="12807" max="13056" width="9.140625" style="611"/>
    <col min="13057" max="13057" width="3.42578125" style="611" customWidth="1"/>
    <col min="13058" max="13058" width="46.7109375" style="611" customWidth="1"/>
    <col min="13059" max="13059" width="9.85546875" style="611" customWidth="1"/>
    <col min="13060" max="13060" width="5.7109375" style="611" customWidth="1"/>
    <col min="13061" max="13061" width="10.28515625" style="611" customWidth="1"/>
    <col min="13062" max="13062" width="11.5703125" style="611" customWidth="1"/>
    <col min="13063" max="13312" width="9.140625" style="611"/>
    <col min="13313" max="13313" width="3.42578125" style="611" customWidth="1"/>
    <col min="13314" max="13314" width="46.7109375" style="611" customWidth="1"/>
    <col min="13315" max="13315" width="9.85546875" style="611" customWidth="1"/>
    <col min="13316" max="13316" width="5.7109375" style="611" customWidth="1"/>
    <col min="13317" max="13317" width="10.28515625" style="611" customWidth="1"/>
    <col min="13318" max="13318" width="11.5703125" style="611" customWidth="1"/>
    <col min="13319" max="13568" width="9.140625" style="611"/>
    <col min="13569" max="13569" width="3.42578125" style="611" customWidth="1"/>
    <col min="13570" max="13570" width="46.7109375" style="611" customWidth="1"/>
    <col min="13571" max="13571" width="9.85546875" style="611" customWidth="1"/>
    <col min="13572" max="13572" width="5.7109375" style="611" customWidth="1"/>
    <col min="13573" max="13573" width="10.28515625" style="611" customWidth="1"/>
    <col min="13574" max="13574" width="11.5703125" style="611" customWidth="1"/>
    <col min="13575" max="13824" width="9.140625" style="611"/>
    <col min="13825" max="13825" width="3.42578125" style="611" customWidth="1"/>
    <col min="13826" max="13826" width="46.7109375" style="611" customWidth="1"/>
    <col min="13827" max="13827" width="9.85546875" style="611" customWidth="1"/>
    <col min="13828" max="13828" width="5.7109375" style="611" customWidth="1"/>
    <col min="13829" max="13829" width="10.28515625" style="611" customWidth="1"/>
    <col min="13830" max="13830" width="11.5703125" style="611" customWidth="1"/>
    <col min="13831" max="14080" width="9.140625" style="611"/>
    <col min="14081" max="14081" width="3.42578125" style="611" customWidth="1"/>
    <col min="14082" max="14082" width="46.7109375" style="611" customWidth="1"/>
    <col min="14083" max="14083" width="9.85546875" style="611" customWidth="1"/>
    <col min="14084" max="14084" width="5.7109375" style="611" customWidth="1"/>
    <col min="14085" max="14085" width="10.28515625" style="611" customWidth="1"/>
    <col min="14086" max="14086" width="11.5703125" style="611" customWidth="1"/>
    <col min="14087" max="14336" width="9.140625" style="611"/>
    <col min="14337" max="14337" width="3.42578125" style="611" customWidth="1"/>
    <col min="14338" max="14338" width="46.7109375" style="611" customWidth="1"/>
    <col min="14339" max="14339" width="9.85546875" style="611" customWidth="1"/>
    <col min="14340" max="14340" width="5.7109375" style="611" customWidth="1"/>
    <col min="14341" max="14341" width="10.28515625" style="611" customWidth="1"/>
    <col min="14342" max="14342" width="11.5703125" style="611" customWidth="1"/>
    <col min="14343" max="14592" width="9.140625" style="611"/>
    <col min="14593" max="14593" width="3.42578125" style="611" customWidth="1"/>
    <col min="14594" max="14594" width="46.7109375" style="611" customWidth="1"/>
    <col min="14595" max="14595" width="9.85546875" style="611" customWidth="1"/>
    <col min="14596" max="14596" width="5.7109375" style="611" customWidth="1"/>
    <col min="14597" max="14597" width="10.28515625" style="611" customWidth="1"/>
    <col min="14598" max="14598" width="11.5703125" style="611" customWidth="1"/>
    <col min="14599" max="14848" width="9.140625" style="611"/>
    <col min="14849" max="14849" width="3.42578125" style="611" customWidth="1"/>
    <col min="14850" max="14850" width="46.7109375" style="611" customWidth="1"/>
    <col min="14851" max="14851" width="9.85546875" style="611" customWidth="1"/>
    <col min="14852" max="14852" width="5.7109375" style="611" customWidth="1"/>
    <col min="14853" max="14853" width="10.28515625" style="611" customWidth="1"/>
    <col min="14854" max="14854" width="11.5703125" style="611" customWidth="1"/>
    <col min="14855" max="15104" width="9.140625" style="611"/>
    <col min="15105" max="15105" width="3.42578125" style="611" customWidth="1"/>
    <col min="15106" max="15106" width="46.7109375" style="611" customWidth="1"/>
    <col min="15107" max="15107" width="9.85546875" style="611" customWidth="1"/>
    <col min="15108" max="15108" width="5.7109375" style="611" customWidth="1"/>
    <col min="15109" max="15109" width="10.28515625" style="611" customWidth="1"/>
    <col min="15110" max="15110" width="11.5703125" style="611" customWidth="1"/>
    <col min="15111" max="15360" width="9.140625" style="611"/>
    <col min="15361" max="15361" width="3.42578125" style="611" customWidth="1"/>
    <col min="15362" max="15362" width="46.7109375" style="611" customWidth="1"/>
    <col min="15363" max="15363" width="9.85546875" style="611" customWidth="1"/>
    <col min="15364" max="15364" width="5.7109375" style="611" customWidth="1"/>
    <col min="15365" max="15365" width="10.28515625" style="611" customWidth="1"/>
    <col min="15366" max="15366" width="11.5703125" style="611" customWidth="1"/>
    <col min="15367" max="15616" width="9.140625" style="611"/>
    <col min="15617" max="15617" width="3.42578125" style="611" customWidth="1"/>
    <col min="15618" max="15618" width="46.7109375" style="611" customWidth="1"/>
    <col min="15619" max="15619" width="9.85546875" style="611" customWidth="1"/>
    <col min="15620" max="15620" width="5.7109375" style="611" customWidth="1"/>
    <col min="15621" max="15621" width="10.28515625" style="611" customWidth="1"/>
    <col min="15622" max="15622" width="11.5703125" style="611" customWidth="1"/>
    <col min="15623" max="15872" width="9.140625" style="611"/>
    <col min="15873" max="15873" width="3.42578125" style="611" customWidth="1"/>
    <col min="15874" max="15874" width="46.7109375" style="611" customWidth="1"/>
    <col min="15875" max="15875" width="9.85546875" style="611" customWidth="1"/>
    <col min="15876" max="15876" width="5.7109375" style="611" customWidth="1"/>
    <col min="15877" max="15877" width="10.28515625" style="611" customWidth="1"/>
    <col min="15878" max="15878" width="11.5703125" style="611" customWidth="1"/>
    <col min="15879" max="16128" width="9.140625" style="611"/>
    <col min="16129" max="16129" width="3.42578125" style="611" customWidth="1"/>
    <col min="16130" max="16130" width="46.7109375" style="611" customWidth="1"/>
    <col min="16131" max="16131" width="9.85546875" style="611" customWidth="1"/>
    <col min="16132" max="16132" width="5.7109375" style="611" customWidth="1"/>
    <col min="16133" max="16133" width="10.28515625" style="611" customWidth="1"/>
    <col min="16134" max="16134" width="11.5703125" style="611" customWidth="1"/>
    <col min="16135" max="16384" width="9.140625" style="611"/>
  </cols>
  <sheetData>
    <row r="2" spans="1:6" ht="36">
      <c r="B2" s="627" t="s">
        <v>707</v>
      </c>
    </row>
    <row r="5" spans="1:6" ht="15.75">
      <c r="B5" s="628" t="s">
        <v>708</v>
      </c>
    </row>
    <row r="7" spans="1:6">
      <c r="B7" s="629" t="s">
        <v>709</v>
      </c>
      <c r="C7" s="629" t="s">
        <v>710</v>
      </c>
      <c r="D7" s="629" t="s">
        <v>711</v>
      </c>
      <c r="E7" s="613" t="s">
        <v>712</v>
      </c>
      <c r="F7" s="629" t="s">
        <v>713</v>
      </c>
    </row>
    <row r="9" spans="1:6">
      <c r="A9" s="630" t="s">
        <v>538</v>
      </c>
      <c r="B9" s="631" t="s">
        <v>714</v>
      </c>
      <c r="C9" s="632">
        <v>75</v>
      </c>
      <c r="D9" s="633" t="s">
        <v>156</v>
      </c>
      <c r="E9" s="614"/>
      <c r="F9" s="659">
        <f t="shared" ref="F9:F19" si="0">+C9*E9</f>
        <v>0</v>
      </c>
    </row>
    <row r="10" spans="1:6" ht="25.5">
      <c r="A10" s="630" t="s">
        <v>624</v>
      </c>
      <c r="B10" s="634" t="s">
        <v>715</v>
      </c>
      <c r="C10" s="632">
        <v>5</v>
      </c>
      <c r="D10" s="635" t="s">
        <v>12</v>
      </c>
      <c r="E10" s="615"/>
      <c r="F10" s="659">
        <f t="shared" si="0"/>
        <v>0</v>
      </c>
    </row>
    <row r="11" spans="1:6" ht="38.25">
      <c r="A11" s="630" t="s">
        <v>668</v>
      </c>
      <c r="B11" s="636" t="s">
        <v>716</v>
      </c>
      <c r="C11" s="637">
        <v>2</v>
      </c>
      <c r="D11" s="636" t="s">
        <v>717</v>
      </c>
      <c r="E11" s="616"/>
      <c r="F11" s="659">
        <f t="shared" si="0"/>
        <v>0</v>
      </c>
    </row>
    <row r="12" spans="1:6">
      <c r="A12" s="638"/>
      <c r="B12" s="639" t="s">
        <v>718</v>
      </c>
      <c r="C12" s="640">
        <v>1</v>
      </c>
      <c r="D12" s="641" t="s">
        <v>12</v>
      </c>
      <c r="E12" s="617"/>
      <c r="F12" s="659">
        <f t="shared" si="0"/>
        <v>0</v>
      </c>
    </row>
    <row r="13" spans="1:6">
      <c r="A13" s="638"/>
      <c r="B13" s="642" t="s">
        <v>719</v>
      </c>
      <c r="C13" s="643">
        <v>4</v>
      </c>
      <c r="D13" s="644" t="s">
        <v>12</v>
      </c>
      <c r="E13" s="618"/>
      <c r="F13" s="659">
        <f t="shared" si="0"/>
        <v>0</v>
      </c>
    </row>
    <row r="14" spans="1:6" ht="27.75" customHeight="1">
      <c r="A14" s="630" t="s">
        <v>720</v>
      </c>
      <c r="B14" s="636" t="s">
        <v>721</v>
      </c>
      <c r="C14" s="637">
        <v>1</v>
      </c>
      <c r="D14" s="636" t="s">
        <v>717</v>
      </c>
      <c r="E14" s="616"/>
      <c r="F14" s="659">
        <f t="shared" si="0"/>
        <v>0</v>
      </c>
    </row>
    <row r="15" spans="1:6">
      <c r="A15" s="638"/>
      <c r="B15" s="639" t="s">
        <v>722</v>
      </c>
      <c r="C15" s="640">
        <v>1</v>
      </c>
      <c r="D15" s="641" t="s">
        <v>12</v>
      </c>
      <c r="E15" s="617"/>
      <c r="F15" s="659">
        <f t="shared" si="0"/>
        <v>0</v>
      </c>
    </row>
    <row r="16" spans="1:6">
      <c r="A16" s="638"/>
      <c r="B16" s="642" t="s">
        <v>723</v>
      </c>
      <c r="C16" s="643">
        <v>4</v>
      </c>
      <c r="D16" s="644" t="s">
        <v>12</v>
      </c>
      <c r="E16" s="618"/>
      <c r="F16" s="659">
        <f t="shared" si="0"/>
        <v>0</v>
      </c>
    </row>
    <row r="17" spans="1:6" ht="27" customHeight="1">
      <c r="A17" s="630" t="s">
        <v>724</v>
      </c>
      <c r="B17" s="636" t="s">
        <v>725</v>
      </c>
      <c r="C17" s="637">
        <v>1</v>
      </c>
      <c r="D17" s="636" t="s">
        <v>717</v>
      </c>
      <c r="E17" s="616"/>
      <c r="F17" s="659">
        <f t="shared" si="0"/>
        <v>0</v>
      </c>
    </row>
    <row r="18" spans="1:6">
      <c r="A18" s="638"/>
      <c r="B18" s="639" t="s">
        <v>726</v>
      </c>
      <c r="C18" s="640">
        <v>1</v>
      </c>
      <c r="D18" s="641" t="s">
        <v>12</v>
      </c>
      <c r="E18" s="617"/>
      <c r="F18" s="659">
        <f t="shared" si="0"/>
        <v>0</v>
      </c>
    </row>
    <row r="19" spans="1:6">
      <c r="A19" s="638"/>
      <c r="B19" s="642" t="s">
        <v>727</v>
      </c>
      <c r="C19" s="643">
        <v>4</v>
      </c>
      <c r="D19" s="644" t="s">
        <v>12</v>
      </c>
      <c r="E19" s="618"/>
      <c r="F19" s="659">
        <f t="shared" si="0"/>
        <v>0</v>
      </c>
    </row>
    <row r="20" spans="1:6">
      <c r="A20" s="645"/>
      <c r="B20" s="645"/>
      <c r="C20" s="645"/>
      <c r="D20" s="645"/>
      <c r="E20" s="619"/>
      <c r="F20" s="645"/>
    </row>
    <row r="21" spans="1:6">
      <c r="A21" s="645"/>
      <c r="B21" s="646" t="s">
        <v>728</v>
      </c>
      <c r="C21" s="645"/>
      <c r="D21" s="647" t="s">
        <v>729</v>
      </c>
      <c r="E21" s="619"/>
      <c r="F21" s="660">
        <f>SUM(F9,F10,F11,F14,F17)</f>
        <v>0</v>
      </c>
    </row>
    <row r="22" spans="1:6">
      <c r="A22" s="645"/>
      <c r="B22" s="645"/>
      <c r="C22" s="645"/>
      <c r="D22" s="645"/>
      <c r="E22" s="619"/>
      <c r="F22" s="645"/>
    </row>
    <row r="23" spans="1:6">
      <c r="A23" s="645"/>
      <c r="B23" s="646" t="s">
        <v>730</v>
      </c>
      <c r="C23" s="647">
        <v>10</v>
      </c>
      <c r="D23" s="647" t="s">
        <v>731</v>
      </c>
      <c r="E23" s="619"/>
      <c r="F23" s="661">
        <f>PRODUCT(F21,0.1)</f>
        <v>0</v>
      </c>
    </row>
    <row r="24" spans="1:6">
      <c r="A24" s="645"/>
      <c r="B24" s="645"/>
      <c r="C24" s="645"/>
      <c r="D24" s="645"/>
      <c r="E24" s="619"/>
      <c r="F24" s="645"/>
    </row>
    <row r="25" spans="1:6">
      <c r="A25" s="645"/>
      <c r="B25" s="645"/>
      <c r="C25" s="645"/>
      <c r="D25" s="645"/>
      <c r="E25" s="619"/>
      <c r="F25" s="645"/>
    </row>
    <row r="26" spans="1:6">
      <c r="A26" s="645"/>
      <c r="B26" s="648" t="s">
        <v>732</v>
      </c>
      <c r="C26" s="649"/>
      <c r="D26" s="649" t="s">
        <v>729</v>
      </c>
      <c r="E26" s="620"/>
      <c r="F26" s="662">
        <f>SUM(F21:F23)</f>
        <v>0</v>
      </c>
    </row>
    <row r="39" spans="7:7">
      <c r="G39" s="621"/>
    </row>
    <row r="46" spans="7:7" ht="15.75" customHeight="1"/>
    <row r="49" spans="1:7">
      <c r="G49" s="621"/>
    </row>
    <row r="50" spans="1:7" ht="13.5" customHeight="1">
      <c r="G50" s="621"/>
    </row>
    <row r="51" spans="1:7">
      <c r="G51" s="621"/>
    </row>
    <row r="52" spans="1:7">
      <c r="G52" s="621"/>
    </row>
    <row r="53" spans="1:7" ht="15.75">
      <c r="A53" s="645"/>
      <c r="B53" s="628" t="s">
        <v>733</v>
      </c>
      <c r="C53" s="645"/>
      <c r="D53" s="645"/>
      <c r="E53" s="619"/>
      <c r="F53" s="645"/>
      <c r="G53" s="621"/>
    </row>
    <row r="54" spans="1:7">
      <c r="A54" s="645"/>
      <c r="B54" s="645"/>
      <c r="C54" s="645"/>
      <c r="D54" s="645"/>
      <c r="E54" s="619"/>
      <c r="F54" s="645"/>
      <c r="G54" s="621"/>
    </row>
    <row r="55" spans="1:7">
      <c r="A55" s="645"/>
      <c r="B55" s="629" t="s">
        <v>709</v>
      </c>
      <c r="C55" s="629" t="s">
        <v>710</v>
      </c>
      <c r="D55" s="629" t="s">
        <v>711</v>
      </c>
      <c r="E55" s="613" t="s">
        <v>712</v>
      </c>
      <c r="F55" s="629" t="s">
        <v>713</v>
      </c>
      <c r="G55" s="621"/>
    </row>
    <row r="56" spans="1:7">
      <c r="A56" s="645"/>
      <c r="B56" s="645"/>
      <c r="C56" s="645"/>
      <c r="D56" s="645"/>
      <c r="E56" s="619"/>
      <c r="F56" s="645"/>
      <c r="G56" s="621"/>
    </row>
    <row r="57" spans="1:7">
      <c r="A57" s="630" t="s">
        <v>538</v>
      </c>
      <c r="B57" s="650" t="s">
        <v>734</v>
      </c>
      <c r="C57" s="651">
        <v>180</v>
      </c>
      <c r="D57" s="650" t="s">
        <v>502</v>
      </c>
      <c r="E57" s="622"/>
      <c r="F57" s="659">
        <f>+C57*E57</f>
        <v>0</v>
      </c>
      <c r="G57" s="621"/>
    </row>
    <row r="58" spans="1:7">
      <c r="A58" s="630" t="s">
        <v>624</v>
      </c>
      <c r="B58" s="650" t="s">
        <v>735</v>
      </c>
      <c r="C58" s="651">
        <v>105</v>
      </c>
      <c r="D58" s="650" t="s">
        <v>502</v>
      </c>
      <c r="E58" s="622"/>
      <c r="F58" s="659">
        <f t="shared" ref="F58:F67" si="1">+C58*E58</f>
        <v>0</v>
      </c>
      <c r="G58" s="621"/>
    </row>
    <row r="59" spans="1:7">
      <c r="A59" s="630" t="s">
        <v>668</v>
      </c>
      <c r="B59" s="650" t="s">
        <v>736</v>
      </c>
      <c r="C59" s="651">
        <v>105</v>
      </c>
      <c r="D59" s="650" t="s">
        <v>502</v>
      </c>
      <c r="E59" s="623"/>
      <c r="F59" s="659">
        <f t="shared" si="1"/>
        <v>0</v>
      </c>
      <c r="G59" s="621"/>
    </row>
    <row r="60" spans="1:7">
      <c r="A60" s="630" t="s">
        <v>720</v>
      </c>
      <c r="B60" s="652" t="s">
        <v>737</v>
      </c>
      <c r="C60" s="653">
        <v>180</v>
      </c>
      <c r="D60" s="652" t="s">
        <v>502</v>
      </c>
      <c r="E60" s="624"/>
      <c r="F60" s="659">
        <f t="shared" si="1"/>
        <v>0</v>
      </c>
    </row>
    <row r="61" spans="1:7">
      <c r="A61" s="630" t="s">
        <v>724</v>
      </c>
      <c r="B61" s="652" t="s">
        <v>738</v>
      </c>
      <c r="C61" s="653">
        <v>105</v>
      </c>
      <c r="D61" s="652" t="s">
        <v>502</v>
      </c>
      <c r="E61" s="624"/>
      <c r="F61" s="659">
        <f t="shared" si="1"/>
        <v>0</v>
      </c>
    </row>
    <row r="62" spans="1:7">
      <c r="A62" s="630" t="s">
        <v>739</v>
      </c>
      <c r="B62" s="652" t="s">
        <v>740</v>
      </c>
      <c r="C62" s="653">
        <v>105</v>
      </c>
      <c r="D62" s="652" t="s">
        <v>502</v>
      </c>
      <c r="E62" s="624"/>
      <c r="F62" s="659">
        <f t="shared" si="1"/>
        <v>0</v>
      </c>
    </row>
    <row r="63" spans="1:7">
      <c r="A63" s="630" t="s">
        <v>741</v>
      </c>
      <c r="B63" s="652" t="s">
        <v>742</v>
      </c>
      <c r="C63" s="653">
        <v>4</v>
      </c>
      <c r="D63" s="652" t="s">
        <v>353</v>
      </c>
      <c r="E63" s="624"/>
      <c r="F63" s="659">
        <f t="shared" si="1"/>
        <v>0</v>
      </c>
    </row>
    <row r="64" spans="1:7" ht="33.75">
      <c r="A64" s="630" t="s">
        <v>743</v>
      </c>
      <c r="B64" s="652" t="s">
        <v>744</v>
      </c>
      <c r="C64" s="653">
        <v>2</v>
      </c>
      <c r="D64" s="652" t="s">
        <v>353</v>
      </c>
      <c r="E64" s="624"/>
      <c r="F64" s="659">
        <f t="shared" si="1"/>
        <v>0</v>
      </c>
    </row>
    <row r="65" spans="1:6" ht="33.75">
      <c r="A65" s="630" t="s">
        <v>745</v>
      </c>
      <c r="B65" s="652" t="s">
        <v>746</v>
      </c>
      <c r="C65" s="653">
        <v>1</v>
      </c>
      <c r="D65" s="652" t="s">
        <v>353</v>
      </c>
      <c r="E65" s="624"/>
      <c r="F65" s="659">
        <f t="shared" si="1"/>
        <v>0</v>
      </c>
    </row>
    <row r="66" spans="1:6" ht="33.75">
      <c r="A66" s="630" t="s">
        <v>747</v>
      </c>
      <c r="B66" s="652" t="s">
        <v>748</v>
      </c>
      <c r="C66" s="653">
        <v>1</v>
      </c>
      <c r="D66" s="652" t="s">
        <v>353</v>
      </c>
      <c r="E66" s="624"/>
      <c r="F66" s="659">
        <f t="shared" si="1"/>
        <v>0</v>
      </c>
    </row>
    <row r="67" spans="1:6">
      <c r="A67" s="630" t="s">
        <v>749</v>
      </c>
      <c r="B67" s="652" t="s">
        <v>750</v>
      </c>
      <c r="C67" s="653">
        <v>4</v>
      </c>
      <c r="D67" s="652" t="s">
        <v>353</v>
      </c>
      <c r="E67" s="624"/>
      <c r="F67" s="659">
        <f t="shared" si="1"/>
        <v>0</v>
      </c>
    </row>
    <row r="68" spans="1:6">
      <c r="A68" s="630"/>
      <c r="B68" s="645"/>
      <c r="C68" s="645"/>
      <c r="D68" s="645"/>
      <c r="E68" s="619"/>
      <c r="F68" s="645"/>
    </row>
    <row r="69" spans="1:6">
      <c r="A69" s="645"/>
      <c r="B69" s="646" t="s">
        <v>728</v>
      </c>
      <c r="C69" s="645"/>
      <c r="D69" s="647" t="s">
        <v>729</v>
      </c>
      <c r="E69" s="619"/>
      <c r="F69" s="660">
        <f>SUM(F57:F67)</f>
        <v>0</v>
      </c>
    </row>
    <row r="70" spans="1:6">
      <c r="A70" s="645"/>
      <c r="B70" s="645"/>
      <c r="C70" s="645"/>
      <c r="D70" s="645"/>
      <c r="E70" s="619"/>
      <c r="F70" s="645"/>
    </row>
    <row r="71" spans="1:6">
      <c r="A71" s="645"/>
      <c r="B71" s="646" t="s">
        <v>751</v>
      </c>
      <c r="C71" s="647">
        <v>10</v>
      </c>
      <c r="D71" s="647" t="s">
        <v>731</v>
      </c>
      <c r="E71" s="619"/>
      <c r="F71" s="661">
        <f>PRODUCT(F69,0.1)</f>
        <v>0</v>
      </c>
    </row>
    <row r="72" spans="1:6">
      <c r="A72" s="645"/>
      <c r="B72" s="645"/>
      <c r="C72" s="645"/>
      <c r="D72" s="645"/>
      <c r="E72" s="619"/>
      <c r="F72" s="645"/>
    </row>
    <row r="73" spans="1:6">
      <c r="A73" s="645"/>
      <c r="B73" s="645"/>
      <c r="C73" s="645"/>
      <c r="D73" s="645"/>
      <c r="E73" s="619"/>
      <c r="F73" s="645"/>
    </row>
    <row r="74" spans="1:6" ht="25.5">
      <c r="A74" s="645"/>
      <c r="B74" s="648" t="s">
        <v>752</v>
      </c>
      <c r="C74" s="649"/>
      <c r="D74" s="649" t="s">
        <v>729</v>
      </c>
      <c r="E74" s="620"/>
      <c r="F74" s="662">
        <f>SUM(F69:F71)</f>
        <v>0</v>
      </c>
    </row>
    <row r="106" spans="1:6" ht="15.75">
      <c r="B106" s="628" t="s">
        <v>753</v>
      </c>
    </row>
    <row r="108" spans="1:6">
      <c r="B108" s="629" t="s">
        <v>709</v>
      </c>
      <c r="C108" s="629" t="s">
        <v>710</v>
      </c>
      <c r="D108" s="629" t="s">
        <v>711</v>
      </c>
      <c r="E108" s="613" t="s">
        <v>712</v>
      </c>
      <c r="F108" s="629" t="s">
        <v>713</v>
      </c>
    </row>
    <row r="109" spans="1:6">
      <c r="A109" s="630"/>
    </row>
    <row r="110" spans="1:6" ht="78.75">
      <c r="A110" s="630" t="s">
        <v>538</v>
      </c>
      <c r="B110" s="654" t="s">
        <v>754</v>
      </c>
      <c r="C110" s="655">
        <v>1</v>
      </c>
      <c r="D110" s="655" t="s">
        <v>12</v>
      </c>
      <c r="E110" s="625"/>
      <c r="F110" s="663">
        <f t="shared" ref="F110:F119" si="2">+C110*E110</f>
        <v>0</v>
      </c>
    </row>
    <row r="111" spans="1:6" ht="90">
      <c r="A111" s="630" t="s">
        <v>624</v>
      </c>
      <c r="B111" s="654" t="s">
        <v>755</v>
      </c>
      <c r="C111" s="655">
        <v>35</v>
      </c>
      <c r="D111" s="655" t="s">
        <v>502</v>
      </c>
      <c r="E111" s="625"/>
      <c r="F111" s="663">
        <f t="shared" si="2"/>
        <v>0</v>
      </c>
    </row>
    <row r="112" spans="1:6" ht="90">
      <c r="A112" s="630" t="s">
        <v>668</v>
      </c>
      <c r="B112" s="654" t="s">
        <v>756</v>
      </c>
      <c r="C112" s="655">
        <v>40</v>
      </c>
      <c r="D112" s="655" t="s">
        <v>502</v>
      </c>
      <c r="E112" s="625"/>
      <c r="F112" s="663">
        <f t="shared" si="2"/>
        <v>0</v>
      </c>
    </row>
    <row r="113" spans="1:6" ht="56.25">
      <c r="A113" s="630" t="s">
        <v>720</v>
      </c>
      <c r="B113" s="654" t="s">
        <v>757</v>
      </c>
      <c r="C113" s="655">
        <v>2</v>
      </c>
      <c r="D113" s="655" t="s">
        <v>674</v>
      </c>
      <c r="E113" s="625"/>
      <c r="F113" s="663">
        <f t="shared" si="2"/>
        <v>0</v>
      </c>
    </row>
    <row r="114" spans="1:6" ht="22.5">
      <c r="A114" s="630" t="s">
        <v>724</v>
      </c>
      <c r="B114" s="654" t="s">
        <v>758</v>
      </c>
      <c r="C114" s="655">
        <v>75</v>
      </c>
      <c r="D114" s="655" t="s">
        <v>502</v>
      </c>
      <c r="E114" s="625"/>
      <c r="F114" s="663">
        <f t="shared" si="2"/>
        <v>0</v>
      </c>
    </row>
    <row r="115" spans="1:6">
      <c r="A115" s="630" t="s">
        <v>739</v>
      </c>
      <c r="B115" s="654" t="s">
        <v>759</v>
      </c>
      <c r="C115" s="655">
        <v>20</v>
      </c>
      <c r="D115" s="655" t="s">
        <v>502</v>
      </c>
      <c r="E115" s="625"/>
      <c r="F115" s="663">
        <f t="shared" si="2"/>
        <v>0</v>
      </c>
    </row>
    <row r="116" spans="1:6" ht="33.75">
      <c r="A116" s="630" t="s">
        <v>741</v>
      </c>
      <c r="B116" s="654" t="s">
        <v>760</v>
      </c>
      <c r="C116" s="655">
        <v>5</v>
      </c>
      <c r="D116" s="655" t="s">
        <v>12</v>
      </c>
      <c r="E116" s="625"/>
      <c r="F116" s="663">
        <f t="shared" si="2"/>
        <v>0</v>
      </c>
    </row>
    <row r="117" spans="1:6" ht="45">
      <c r="A117" s="630" t="s">
        <v>743</v>
      </c>
      <c r="B117" s="654" t="s">
        <v>761</v>
      </c>
      <c r="C117" s="655">
        <v>3</v>
      </c>
      <c r="D117" s="655" t="s">
        <v>12</v>
      </c>
      <c r="E117" s="625"/>
      <c r="F117" s="663">
        <f t="shared" si="2"/>
        <v>0</v>
      </c>
    </row>
    <row r="118" spans="1:6" ht="45">
      <c r="A118" s="630" t="s">
        <v>745</v>
      </c>
      <c r="B118" s="654" t="s">
        <v>762</v>
      </c>
      <c r="C118" s="655">
        <v>2</v>
      </c>
      <c r="D118" s="655" t="s">
        <v>353</v>
      </c>
      <c r="E118" s="625"/>
      <c r="F118" s="663">
        <f t="shared" si="2"/>
        <v>0</v>
      </c>
    </row>
    <row r="119" spans="1:6">
      <c r="A119" s="630" t="s">
        <v>747</v>
      </c>
      <c r="B119" s="654" t="s">
        <v>763</v>
      </c>
      <c r="C119" s="655">
        <v>75</v>
      </c>
      <c r="D119" s="655" t="s">
        <v>502</v>
      </c>
      <c r="E119" s="625"/>
      <c r="F119" s="663">
        <f t="shared" si="2"/>
        <v>0</v>
      </c>
    </row>
    <row r="121" spans="1:6">
      <c r="A121" s="630"/>
      <c r="B121" s="656" t="s">
        <v>728</v>
      </c>
      <c r="C121" s="645"/>
      <c r="D121" s="657" t="s">
        <v>729</v>
      </c>
      <c r="E121" s="619"/>
      <c r="F121" s="660">
        <f>SUM(F110:F119)</f>
        <v>0</v>
      </c>
    </row>
    <row r="122" spans="1:6">
      <c r="A122" s="630"/>
      <c r="B122" s="645"/>
      <c r="C122" s="645"/>
      <c r="D122" s="645"/>
      <c r="E122" s="619"/>
      <c r="F122" s="645"/>
    </row>
    <row r="123" spans="1:6">
      <c r="A123" s="630"/>
      <c r="B123" s="656" t="s">
        <v>764</v>
      </c>
      <c r="C123" s="657">
        <v>10</v>
      </c>
      <c r="D123" s="657" t="s">
        <v>731</v>
      </c>
      <c r="E123" s="619"/>
      <c r="F123" s="661">
        <f>PRODUCT(F121,0.1)</f>
        <v>0</v>
      </c>
    </row>
    <row r="124" spans="1:6">
      <c r="A124" s="630"/>
      <c r="B124" s="645"/>
      <c r="C124" s="645"/>
      <c r="D124" s="645"/>
      <c r="E124" s="619"/>
      <c r="F124" s="645"/>
    </row>
    <row r="125" spans="1:6">
      <c r="A125" s="630"/>
      <c r="B125" s="645"/>
      <c r="C125" s="645"/>
      <c r="D125" s="645"/>
      <c r="E125" s="619"/>
      <c r="F125" s="645"/>
    </row>
    <row r="126" spans="1:6">
      <c r="A126" s="630"/>
      <c r="B126" s="658" t="s">
        <v>765</v>
      </c>
      <c r="C126" s="649"/>
      <c r="D126" s="649" t="s">
        <v>729</v>
      </c>
      <c r="E126" s="620"/>
      <c r="F126" s="662">
        <f>SUM(F121:F123)</f>
        <v>0</v>
      </c>
    </row>
    <row r="127" spans="1:6">
      <c r="A127" s="630"/>
    </row>
    <row r="128" spans="1:6">
      <c r="A128" s="630"/>
    </row>
    <row r="129" spans="1:6" ht="15.75">
      <c r="A129" s="630"/>
      <c r="B129" s="628" t="s">
        <v>766</v>
      </c>
      <c r="C129" s="649"/>
      <c r="D129" s="649"/>
    </row>
    <row r="130" spans="1:6" ht="15.75">
      <c r="A130" s="630"/>
      <c r="B130" s="628" t="s">
        <v>767</v>
      </c>
      <c r="C130" s="628"/>
      <c r="D130" s="628" t="s">
        <v>729</v>
      </c>
      <c r="E130" s="612"/>
      <c r="F130" s="664">
        <f>SUM(F126,F74,F26)</f>
        <v>0</v>
      </c>
    </row>
    <row r="159" spans="1:1">
      <c r="A159" s="630"/>
    </row>
    <row r="169" spans="1:1">
      <c r="A169" s="630"/>
    </row>
    <row r="170" spans="1:1">
      <c r="A170" s="630"/>
    </row>
  </sheetData>
  <sheetProtection algorithmName="SHA-512" hashValue="G1TwbZN+n1z6Vn5ZgqNT5arbb0L7qtE2KUZQgxRxyIhfjRn2V/YPB4nHL0zymUHYydKl3fILd7MOrqCgNL6tXw==" saltValue="Qnp9VjFhOpMXm93BtksKoA==" spinCount="100000" sheet="1" objects="1" scenarios="1" formatColumns="0"/>
  <pageMargins left="0.7" right="0.7" top="0.75" bottom="0.75" header="0.3" footer="0.3"/>
  <pageSetup paperSize="9" scale="9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35"/>
  <sheetViews>
    <sheetView view="pageBreakPreview" zoomScaleNormal="100" zoomScaleSheetLayoutView="100" workbookViewId="0">
      <selection activeCell="G12" sqref="G12"/>
    </sheetView>
  </sheetViews>
  <sheetFormatPr defaultRowHeight="15"/>
  <cols>
    <col min="6" max="6" width="22.140625" customWidth="1"/>
    <col min="7" max="7" width="15.42578125" bestFit="1" customWidth="1"/>
    <col min="8" max="8" width="15.5703125" customWidth="1"/>
  </cols>
  <sheetData>
    <row r="1" spans="1:8" ht="21" customHeight="1">
      <c r="A1" s="1353" t="s">
        <v>769</v>
      </c>
      <c r="B1" s="1353"/>
      <c r="C1" s="1353"/>
      <c r="D1" s="1353"/>
      <c r="E1" s="1353"/>
      <c r="F1" s="1353"/>
      <c r="G1" s="1353"/>
    </row>
    <row r="2" spans="1:8">
      <c r="C2" s="1348" t="s">
        <v>770</v>
      </c>
      <c r="D2" s="1348"/>
      <c r="E2" s="1348"/>
      <c r="F2" s="1348"/>
    </row>
    <row r="5" spans="1:8" ht="15.75">
      <c r="B5" s="3"/>
      <c r="C5" s="3"/>
      <c r="D5" s="3"/>
      <c r="E5" s="3"/>
      <c r="F5" s="3"/>
      <c r="G5" s="4"/>
      <c r="H5" s="3"/>
    </row>
    <row r="6" spans="1:8" ht="15.75">
      <c r="B6" s="3"/>
      <c r="C6" s="3"/>
      <c r="D6" s="3"/>
      <c r="E6" s="3"/>
      <c r="F6" s="3"/>
      <c r="G6" s="4"/>
      <c r="H6" s="3"/>
    </row>
    <row r="7" spans="1:8" ht="15.75">
      <c r="B7" s="3"/>
      <c r="C7" s="4" t="s">
        <v>77</v>
      </c>
      <c r="D7" s="4"/>
      <c r="E7" s="4"/>
      <c r="F7" s="3"/>
      <c r="G7" s="4"/>
      <c r="H7" s="3"/>
    </row>
    <row r="8" spans="1:8" ht="16.5" thickBot="1">
      <c r="B8" s="6"/>
      <c r="C8" s="6"/>
      <c r="D8" s="6"/>
      <c r="E8" s="6"/>
      <c r="F8" s="6"/>
      <c r="G8" s="7"/>
      <c r="H8" s="3"/>
    </row>
    <row r="9" spans="1:8" ht="15.75">
      <c r="B9" s="3"/>
      <c r="C9" s="3"/>
      <c r="D9" s="3"/>
      <c r="E9" s="3"/>
      <c r="F9" s="3"/>
      <c r="G9" s="4"/>
      <c r="H9" s="3"/>
    </row>
    <row r="10" spans="1:8" ht="15.75">
      <c r="B10" s="49" t="s">
        <v>0</v>
      </c>
      <c r="C10" s="4" t="s">
        <v>771</v>
      </c>
      <c r="D10" s="4"/>
      <c r="E10" s="4"/>
      <c r="G10" s="16">
        <f>'Predračun - ELEKTROVODI'!F26</f>
        <v>0</v>
      </c>
      <c r="H10" s="9"/>
    </row>
    <row r="11" spans="1:8" ht="15.75">
      <c r="B11" s="49"/>
      <c r="C11" s="4"/>
      <c r="D11" s="4"/>
      <c r="E11" s="4"/>
      <c r="F11" s="4"/>
      <c r="G11" s="9"/>
      <c r="H11" s="3"/>
    </row>
    <row r="12" spans="1:8" ht="15.75">
      <c r="B12" s="49" t="s">
        <v>29</v>
      </c>
      <c r="C12" s="4" t="s">
        <v>496</v>
      </c>
      <c r="D12" s="4"/>
      <c r="E12" s="4"/>
      <c r="F12" s="4"/>
      <c r="G12" s="9">
        <f>'Predračun - ELEKTROVODI'!F74</f>
        <v>0</v>
      </c>
      <c r="H12" s="3"/>
    </row>
    <row r="13" spans="1:8" ht="15.75">
      <c r="B13" s="49"/>
      <c r="C13" s="4"/>
      <c r="D13" s="4"/>
      <c r="E13" s="4"/>
      <c r="F13" s="4"/>
      <c r="G13" s="9"/>
      <c r="H13" s="3"/>
    </row>
    <row r="14" spans="1:8" ht="15.75">
      <c r="B14" s="49" t="s">
        <v>36</v>
      </c>
      <c r="C14" s="4" t="str">
        <f>'Predračun - VODOVOD'!B195</f>
        <v>GRADBENA DELA</v>
      </c>
      <c r="D14" s="4"/>
      <c r="E14" s="4"/>
      <c r="F14" s="4"/>
      <c r="G14" s="9">
        <f>'Predračun - ELEKTROVODI'!F126</f>
        <v>0</v>
      </c>
      <c r="H14" s="3"/>
    </row>
    <row r="15" spans="1:8" ht="16.5" thickBot="1">
      <c r="B15" s="6"/>
      <c r="C15" s="6"/>
      <c r="D15" s="6"/>
      <c r="E15" s="6"/>
      <c r="F15" s="6"/>
      <c r="G15" s="7"/>
      <c r="H15" s="3"/>
    </row>
    <row r="16" spans="1:8" ht="15.75">
      <c r="B16" s="3"/>
      <c r="C16" s="3"/>
      <c r="D16" s="3"/>
      <c r="E16" s="3"/>
      <c r="F16" s="3"/>
      <c r="G16" s="4"/>
      <c r="H16" s="3"/>
    </row>
    <row r="17" spans="2:8" ht="15.75">
      <c r="B17" s="3"/>
      <c r="C17" s="3"/>
      <c r="D17" s="3"/>
      <c r="E17" s="3"/>
      <c r="F17" s="3"/>
      <c r="G17" s="4"/>
      <c r="H17" s="3"/>
    </row>
    <row r="18" spans="2:8" ht="15.75">
      <c r="B18" s="3"/>
      <c r="C18" s="4" t="s">
        <v>28</v>
      </c>
      <c r="D18" s="4"/>
      <c r="E18" s="4" t="s">
        <v>79</v>
      </c>
      <c r="F18" s="3"/>
      <c r="G18" s="9">
        <f>SUM(G10:G17)</f>
        <v>0</v>
      </c>
      <c r="H18" s="3"/>
    </row>
    <row r="20" spans="2:8">
      <c r="B20" s="12"/>
      <c r="C20" s="12"/>
      <c r="D20" s="12"/>
      <c r="E20" s="12"/>
      <c r="F20" s="12"/>
      <c r="G20" s="12"/>
    </row>
    <row r="21" spans="2:8">
      <c r="B21" s="26"/>
      <c r="C21" s="26"/>
      <c r="D21" s="26"/>
      <c r="E21" s="26"/>
      <c r="F21" s="26"/>
      <c r="G21" s="27"/>
    </row>
    <row r="22" spans="2:8">
      <c r="B22" s="26"/>
      <c r="C22" s="26"/>
      <c r="D22" s="26"/>
      <c r="E22" s="26"/>
      <c r="F22" s="26"/>
      <c r="G22" s="27"/>
    </row>
    <row r="23" spans="2:8">
      <c r="B23" s="28"/>
      <c r="C23" s="28"/>
      <c r="D23" s="28"/>
      <c r="E23" s="28"/>
      <c r="F23" s="28"/>
      <c r="G23" s="29"/>
    </row>
    <row r="24" spans="2:8">
      <c r="B24" s="28"/>
      <c r="C24" s="28"/>
      <c r="D24" s="28"/>
      <c r="E24" s="28"/>
      <c r="F24" s="28"/>
      <c r="G24" s="29"/>
    </row>
    <row r="25" spans="2:8">
      <c r="B25" s="28"/>
      <c r="C25" s="28"/>
      <c r="D25" s="28"/>
      <c r="E25" s="28"/>
      <c r="F25" s="28"/>
      <c r="G25" s="29"/>
    </row>
    <row r="26" spans="2:8">
      <c r="B26" s="28"/>
      <c r="C26" s="28"/>
      <c r="D26" s="28"/>
      <c r="E26" s="28"/>
      <c r="F26" s="28"/>
      <c r="G26" s="29"/>
    </row>
    <row r="27" spans="2:8">
      <c r="B27" s="28"/>
      <c r="C27" s="28"/>
      <c r="D27" s="28"/>
      <c r="E27" s="28"/>
      <c r="F27" s="28"/>
      <c r="G27" s="29"/>
    </row>
    <row r="28" spans="2:8">
      <c r="B28" s="28"/>
      <c r="C28" s="28"/>
      <c r="D28" s="28"/>
      <c r="E28" s="28"/>
      <c r="F28" s="28"/>
      <c r="G28" s="29"/>
    </row>
    <row r="29" spans="2:8">
      <c r="B29" s="28"/>
      <c r="C29" s="28"/>
      <c r="D29" s="28"/>
      <c r="E29" s="28"/>
      <c r="F29" s="28"/>
      <c r="G29" s="29"/>
    </row>
    <row r="30" spans="2:8">
      <c r="B30" s="28"/>
      <c r="C30" s="28"/>
      <c r="D30" s="28"/>
      <c r="E30" s="28"/>
      <c r="F30" s="28"/>
      <c r="G30" s="29"/>
    </row>
    <row r="31" spans="2:8">
      <c r="B31" s="28"/>
      <c r="C31" s="28"/>
      <c r="D31" s="28"/>
      <c r="E31" s="28"/>
      <c r="F31" s="28"/>
      <c r="G31" s="29"/>
    </row>
    <row r="32" spans="2:8">
      <c r="B32" s="28"/>
      <c r="C32" s="28"/>
      <c r="D32" s="28"/>
      <c r="E32" s="28"/>
      <c r="F32" s="28"/>
      <c r="G32" s="29"/>
    </row>
    <row r="33" spans="2:7">
      <c r="B33" s="28"/>
      <c r="C33" s="28"/>
      <c r="D33" s="28"/>
      <c r="E33" s="28"/>
      <c r="F33" s="28"/>
      <c r="G33" s="29"/>
    </row>
    <row r="34" spans="2:7">
      <c r="B34" s="28"/>
      <c r="C34" s="28"/>
      <c r="D34" s="28"/>
      <c r="E34" s="28"/>
      <c r="F34" s="28"/>
      <c r="G34" s="29"/>
    </row>
    <row r="35" spans="2:7">
      <c r="B35" s="26"/>
      <c r="C35" s="28"/>
      <c r="D35" s="26"/>
      <c r="E35" s="26"/>
      <c r="F35" s="26"/>
      <c r="G35" s="29"/>
    </row>
  </sheetData>
  <sheetProtection algorithmName="SHA-512" hashValue="5VssGZppTjkU8rnziyl7vMVe4bORqA5BLgA+KPod21Rc7tKASwKCo63/9gMeEF2OAxloGKUbksf+F1qac3KyJw==" saltValue="HQoTo8k68QZqa8Zya5giZQ==" spinCount="100000" sheet="1" objects="1" scenarios="1" formatColumns="0"/>
  <mergeCells count="2">
    <mergeCell ref="A1:G1"/>
    <mergeCell ref="C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M44"/>
  <sheetViews>
    <sheetView view="pageBreakPreview" zoomScaleNormal="100" workbookViewId="0">
      <selection activeCell="H44" sqref="H44"/>
    </sheetView>
  </sheetViews>
  <sheetFormatPr defaultColWidth="9.140625" defaultRowHeight="12.75"/>
  <cols>
    <col min="1" max="1" width="14" style="59" customWidth="1"/>
    <col min="2" max="2" width="9.28515625" style="59" customWidth="1"/>
    <col min="3" max="3" width="14.28515625" style="59" customWidth="1"/>
    <col min="4" max="6" width="9.140625" style="59"/>
    <col min="7" max="7" width="17.85546875" style="59" customWidth="1"/>
    <col min="8" max="8" width="9.140625" style="61"/>
    <col min="9" max="10" width="9.140625" style="58"/>
    <col min="11" max="13" width="9.140625" style="61"/>
    <col min="14" max="16384" width="9.140625" style="59"/>
  </cols>
  <sheetData>
    <row r="3" spans="1:8" ht="18">
      <c r="A3" s="56"/>
      <c r="B3" s="173" t="s">
        <v>774</v>
      </c>
      <c r="C3" s="56"/>
      <c r="D3" s="56"/>
      <c r="E3" s="56"/>
      <c r="F3" s="56"/>
      <c r="G3" s="56"/>
      <c r="H3" s="57"/>
    </row>
    <row r="9" spans="1:8">
      <c r="B9" s="59" t="s">
        <v>775</v>
      </c>
      <c r="D9" s="60" t="s">
        <v>776</v>
      </c>
    </row>
    <row r="10" spans="1:8">
      <c r="D10" s="60" t="s">
        <v>777</v>
      </c>
    </row>
    <row r="11" spans="1:8">
      <c r="D11" s="60" t="s">
        <v>778</v>
      </c>
    </row>
    <row r="14" spans="1:8">
      <c r="B14" s="59" t="s">
        <v>779</v>
      </c>
      <c r="D14" s="62" t="s">
        <v>780</v>
      </c>
      <c r="E14" s="63"/>
      <c r="F14" s="63"/>
      <c r="G14" s="63"/>
    </row>
    <row r="15" spans="1:8">
      <c r="D15" s="64" t="s">
        <v>781</v>
      </c>
    </row>
    <row r="16" spans="1:8">
      <c r="D16" s="64" t="s">
        <v>1161</v>
      </c>
    </row>
    <row r="18" spans="2:4">
      <c r="D18" s="65"/>
    </row>
    <row r="19" spans="2:4">
      <c r="B19" s="59" t="s">
        <v>782</v>
      </c>
      <c r="D19" s="59" t="s">
        <v>783</v>
      </c>
    </row>
    <row r="23" spans="2:4">
      <c r="B23" s="59" t="s">
        <v>784</v>
      </c>
      <c r="D23" s="59" t="s">
        <v>785</v>
      </c>
    </row>
    <row r="24" spans="2:4">
      <c r="D24" s="59" t="s">
        <v>786</v>
      </c>
    </row>
    <row r="25" spans="2:4">
      <c r="D25" s="59" t="s">
        <v>787</v>
      </c>
    </row>
    <row r="29" spans="2:4">
      <c r="B29" s="59" t="s">
        <v>788</v>
      </c>
      <c r="D29" s="66" t="s">
        <v>789</v>
      </c>
    </row>
    <row r="36" spans="1:13">
      <c r="B36" s="59" t="s">
        <v>790</v>
      </c>
      <c r="D36" s="59" t="s">
        <v>791</v>
      </c>
    </row>
    <row r="37" spans="1:13" s="69" customFormat="1">
      <c r="A37" s="59"/>
      <c r="B37" s="59"/>
      <c r="C37" s="59"/>
      <c r="D37" s="59"/>
      <c r="E37" s="59"/>
      <c r="F37" s="59"/>
      <c r="G37" s="59"/>
      <c r="H37" s="67"/>
      <c r="I37" s="68"/>
      <c r="J37" s="68"/>
      <c r="K37" s="67"/>
      <c r="L37" s="67"/>
      <c r="M37" s="67"/>
    </row>
    <row r="38" spans="1:13" s="69" customFormat="1">
      <c r="A38" s="59"/>
      <c r="B38" s="59"/>
      <c r="C38" s="59"/>
      <c r="D38" s="59"/>
      <c r="E38" s="59"/>
      <c r="F38" s="59"/>
      <c r="G38" s="59"/>
      <c r="H38" s="67"/>
      <c r="I38" s="68"/>
      <c r="J38" s="68"/>
      <c r="K38" s="67"/>
      <c r="L38" s="67"/>
      <c r="M38" s="67"/>
    </row>
    <row r="44" spans="1:13">
      <c r="B44" s="59" t="s">
        <v>792</v>
      </c>
      <c r="D44" s="59" t="s">
        <v>793</v>
      </c>
    </row>
  </sheetData>
  <sheetProtection algorithmName="SHA-512" hashValue="9xxOccD4s3uQ4FKlRxY288LnRIuWekk71TkcY2Tdos02tU1PdSaFRoq31rQbjQH9npYejinQhiZ1/IAwSwbx3A==" saltValue="igg7BNI8axMdJhYLUSmT4w==" spinCount="100000" sheet="1" objects="1" scenarios="1"/>
  <pageMargins left="0.98425196850393704" right="0.39370078740157483" top="0.98425196850393704" bottom="0.98425196850393704" header="0" footer="0"/>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G223"/>
  <sheetViews>
    <sheetView view="pageBreakPreview" zoomScaleNormal="80" workbookViewId="0"/>
  </sheetViews>
  <sheetFormatPr defaultRowHeight="12.75"/>
  <cols>
    <col min="1" max="1" width="8.5703125" style="573" customWidth="1"/>
    <col min="2" max="2" width="43.28515625" style="575" customWidth="1"/>
    <col min="3" max="3" width="9.140625" style="575"/>
    <col min="4" max="4" width="9.7109375" style="575" customWidth="1"/>
    <col min="5" max="5" width="9.140625" style="562" customWidth="1"/>
    <col min="6" max="6" width="13" style="602" customWidth="1"/>
    <col min="7" max="256" width="9.140625" style="561"/>
    <col min="257" max="257" width="8.5703125" style="561" customWidth="1"/>
    <col min="258" max="258" width="43.28515625" style="561" customWidth="1"/>
    <col min="259" max="259" width="9.140625" style="561"/>
    <col min="260" max="260" width="9.7109375" style="561" customWidth="1"/>
    <col min="261" max="261" width="9.140625" style="561" customWidth="1"/>
    <col min="262" max="262" width="13" style="561" customWidth="1"/>
    <col min="263" max="512" width="9.140625" style="561"/>
    <col min="513" max="513" width="8.5703125" style="561" customWidth="1"/>
    <col min="514" max="514" width="43.28515625" style="561" customWidth="1"/>
    <col min="515" max="515" width="9.140625" style="561"/>
    <col min="516" max="516" width="9.7109375" style="561" customWidth="1"/>
    <col min="517" max="517" width="9.140625" style="561" customWidth="1"/>
    <col min="518" max="518" width="13" style="561" customWidth="1"/>
    <col min="519" max="768" width="9.140625" style="561"/>
    <col min="769" max="769" width="8.5703125" style="561" customWidth="1"/>
    <col min="770" max="770" width="43.28515625" style="561" customWidth="1"/>
    <col min="771" max="771" width="9.140625" style="561"/>
    <col min="772" max="772" width="9.7109375" style="561" customWidth="1"/>
    <col min="773" max="773" width="9.140625" style="561" customWidth="1"/>
    <col min="774" max="774" width="13" style="561" customWidth="1"/>
    <col min="775" max="1024" width="9.140625" style="561"/>
    <col min="1025" max="1025" width="8.5703125" style="561" customWidth="1"/>
    <col min="1026" max="1026" width="43.28515625" style="561" customWidth="1"/>
    <col min="1027" max="1027" width="9.140625" style="561"/>
    <col min="1028" max="1028" width="9.7109375" style="561" customWidth="1"/>
    <col min="1029" max="1029" width="9.140625" style="561" customWidth="1"/>
    <col min="1030" max="1030" width="13" style="561" customWidth="1"/>
    <col min="1031" max="1280" width="9.140625" style="561"/>
    <col min="1281" max="1281" width="8.5703125" style="561" customWidth="1"/>
    <col min="1282" max="1282" width="43.28515625" style="561" customWidth="1"/>
    <col min="1283" max="1283" width="9.140625" style="561"/>
    <col min="1284" max="1284" width="9.7109375" style="561" customWidth="1"/>
    <col min="1285" max="1285" width="9.140625" style="561" customWidth="1"/>
    <col min="1286" max="1286" width="13" style="561" customWidth="1"/>
    <col min="1287" max="1536" width="9.140625" style="561"/>
    <col min="1537" max="1537" width="8.5703125" style="561" customWidth="1"/>
    <col min="1538" max="1538" width="43.28515625" style="561" customWidth="1"/>
    <col min="1539" max="1539" width="9.140625" style="561"/>
    <col min="1540" max="1540" width="9.7109375" style="561" customWidth="1"/>
    <col min="1541" max="1541" width="9.140625" style="561" customWidth="1"/>
    <col min="1542" max="1542" width="13" style="561" customWidth="1"/>
    <col min="1543" max="1792" width="9.140625" style="561"/>
    <col min="1793" max="1793" width="8.5703125" style="561" customWidth="1"/>
    <col min="1794" max="1794" width="43.28515625" style="561" customWidth="1"/>
    <col min="1795" max="1795" width="9.140625" style="561"/>
    <col min="1796" max="1796" width="9.7109375" style="561" customWidth="1"/>
    <col min="1797" max="1797" width="9.140625" style="561" customWidth="1"/>
    <col min="1798" max="1798" width="13" style="561" customWidth="1"/>
    <col min="1799" max="2048" width="9.140625" style="561"/>
    <col min="2049" max="2049" width="8.5703125" style="561" customWidth="1"/>
    <col min="2050" max="2050" width="43.28515625" style="561" customWidth="1"/>
    <col min="2051" max="2051" width="9.140625" style="561"/>
    <col min="2052" max="2052" width="9.7109375" style="561" customWidth="1"/>
    <col min="2053" max="2053" width="9.140625" style="561" customWidth="1"/>
    <col min="2054" max="2054" width="13" style="561" customWidth="1"/>
    <col min="2055" max="2304" width="9.140625" style="561"/>
    <col min="2305" max="2305" width="8.5703125" style="561" customWidth="1"/>
    <col min="2306" max="2306" width="43.28515625" style="561" customWidth="1"/>
    <col min="2307" max="2307" width="9.140625" style="561"/>
    <col min="2308" max="2308" width="9.7109375" style="561" customWidth="1"/>
    <col min="2309" max="2309" width="9.140625" style="561" customWidth="1"/>
    <col min="2310" max="2310" width="13" style="561" customWidth="1"/>
    <col min="2311" max="2560" width="9.140625" style="561"/>
    <col min="2561" max="2561" width="8.5703125" style="561" customWidth="1"/>
    <col min="2562" max="2562" width="43.28515625" style="561" customWidth="1"/>
    <col min="2563" max="2563" width="9.140625" style="561"/>
    <col min="2564" max="2564" width="9.7109375" style="561" customWidth="1"/>
    <col min="2565" max="2565" width="9.140625" style="561" customWidth="1"/>
    <col min="2566" max="2566" width="13" style="561" customWidth="1"/>
    <col min="2567" max="2816" width="9.140625" style="561"/>
    <col min="2817" max="2817" width="8.5703125" style="561" customWidth="1"/>
    <col min="2818" max="2818" width="43.28515625" style="561" customWidth="1"/>
    <col min="2819" max="2819" width="9.140625" style="561"/>
    <col min="2820" max="2820" width="9.7109375" style="561" customWidth="1"/>
    <col min="2821" max="2821" width="9.140625" style="561" customWidth="1"/>
    <col min="2822" max="2822" width="13" style="561" customWidth="1"/>
    <col min="2823" max="3072" width="9.140625" style="561"/>
    <col min="3073" max="3073" width="8.5703125" style="561" customWidth="1"/>
    <col min="3074" max="3074" width="43.28515625" style="561" customWidth="1"/>
    <col min="3075" max="3075" width="9.140625" style="561"/>
    <col min="3076" max="3076" width="9.7109375" style="561" customWidth="1"/>
    <col min="3077" max="3077" width="9.140625" style="561" customWidth="1"/>
    <col min="3078" max="3078" width="13" style="561" customWidth="1"/>
    <col min="3079" max="3328" width="9.140625" style="561"/>
    <col min="3329" max="3329" width="8.5703125" style="561" customWidth="1"/>
    <col min="3330" max="3330" width="43.28515625" style="561" customWidth="1"/>
    <col min="3331" max="3331" width="9.140625" style="561"/>
    <col min="3332" max="3332" width="9.7109375" style="561" customWidth="1"/>
    <col min="3333" max="3333" width="9.140625" style="561" customWidth="1"/>
    <col min="3334" max="3334" width="13" style="561" customWidth="1"/>
    <col min="3335" max="3584" width="9.140625" style="561"/>
    <col min="3585" max="3585" width="8.5703125" style="561" customWidth="1"/>
    <col min="3586" max="3586" width="43.28515625" style="561" customWidth="1"/>
    <col min="3587" max="3587" width="9.140625" style="561"/>
    <col min="3588" max="3588" width="9.7109375" style="561" customWidth="1"/>
    <col min="3589" max="3589" width="9.140625" style="561" customWidth="1"/>
    <col min="3590" max="3590" width="13" style="561" customWidth="1"/>
    <col min="3591" max="3840" width="9.140625" style="561"/>
    <col min="3841" max="3841" width="8.5703125" style="561" customWidth="1"/>
    <col min="3842" max="3842" width="43.28515625" style="561" customWidth="1"/>
    <col min="3843" max="3843" width="9.140625" style="561"/>
    <col min="3844" max="3844" width="9.7109375" style="561" customWidth="1"/>
    <col min="3845" max="3845" width="9.140625" style="561" customWidth="1"/>
    <col min="3846" max="3846" width="13" style="561" customWidth="1"/>
    <col min="3847" max="4096" width="9.140625" style="561"/>
    <col min="4097" max="4097" width="8.5703125" style="561" customWidth="1"/>
    <col min="4098" max="4098" width="43.28515625" style="561" customWidth="1"/>
    <col min="4099" max="4099" width="9.140625" style="561"/>
    <col min="4100" max="4100" width="9.7109375" style="561" customWidth="1"/>
    <col min="4101" max="4101" width="9.140625" style="561" customWidth="1"/>
    <col min="4102" max="4102" width="13" style="561" customWidth="1"/>
    <col min="4103" max="4352" width="9.140625" style="561"/>
    <col min="4353" max="4353" width="8.5703125" style="561" customWidth="1"/>
    <col min="4354" max="4354" width="43.28515625" style="561" customWidth="1"/>
    <col min="4355" max="4355" width="9.140625" style="561"/>
    <col min="4356" max="4356" width="9.7109375" style="561" customWidth="1"/>
    <col min="4357" max="4357" width="9.140625" style="561" customWidth="1"/>
    <col min="4358" max="4358" width="13" style="561" customWidth="1"/>
    <col min="4359" max="4608" width="9.140625" style="561"/>
    <col min="4609" max="4609" width="8.5703125" style="561" customWidth="1"/>
    <col min="4610" max="4610" width="43.28515625" style="561" customWidth="1"/>
    <col min="4611" max="4611" width="9.140625" style="561"/>
    <col min="4612" max="4612" width="9.7109375" style="561" customWidth="1"/>
    <col min="4613" max="4613" width="9.140625" style="561" customWidth="1"/>
    <col min="4614" max="4614" width="13" style="561" customWidth="1"/>
    <col min="4615" max="4864" width="9.140625" style="561"/>
    <col min="4865" max="4865" width="8.5703125" style="561" customWidth="1"/>
    <col min="4866" max="4866" width="43.28515625" style="561" customWidth="1"/>
    <col min="4867" max="4867" width="9.140625" style="561"/>
    <col min="4868" max="4868" width="9.7109375" style="561" customWidth="1"/>
    <col min="4869" max="4869" width="9.140625" style="561" customWidth="1"/>
    <col min="4870" max="4870" width="13" style="561" customWidth="1"/>
    <col min="4871" max="5120" width="9.140625" style="561"/>
    <col min="5121" max="5121" width="8.5703125" style="561" customWidth="1"/>
    <col min="5122" max="5122" width="43.28515625" style="561" customWidth="1"/>
    <col min="5123" max="5123" width="9.140625" style="561"/>
    <col min="5124" max="5124" width="9.7109375" style="561" customWidth="1"/>
    <col min="5125" max="5125" width="9.140625" style="561" customWidth="1"/>
    <col min="5126" max="5126" width="13" style="561" customWidth="1"/>
    <col min="5127" max="5376" width="9.140625" style="561"/>
    <col min="5377" max="5377" width="8.5703125" style="561" customWidth="1"/>
    <col min="5378" max="5378" width="43.28515625" style="561" customWidth="1"/>
    <col min="5379" max="5379" width="9.140625" style="561"/>
    <col min="5380" max="5380" width="9.7109375" style="561" customWidth="1"/>
    <col min="5381" max="5381" width="9.140625" style="561" customWidth="1"/>
    <col min="5382" max="5382" width="13" style="561" customWidth="1"/>
    <col min="5383" max="5632" width="9.140625" style="561"/>
    <col min="5633" max="5633" width="8.5703125" style="561" customWidth="1"/>
    <col min="5634" max="5634" width="43.28515625" style="561" customWidth="1"/>
    <col min="5635" max="5635" width="9.140625" style="561"/>
    <col min="5636" max="5636" width="9.7109375" style="561" customWidth="1"/>
    <col min="5637" max="5637" width="9.140625" style="561" customWidth="1"/>
    <col min="5638" max="5638" width="13" style="561" customWidth="1"/>
    <col min="5639" max="5888" width="9.140625" style="561"/>
    <col min="5889" max="5889" width="8.5703125" style="561" customWidth="1"/>
    <col min="5890" max="5890" width="43.28515625" style="561" customWidth="1"/>
    <col min="5891" max="5891" width="9.140625" style="561"/>
    <col min="5892" max="5892" width="9.7109375" style="561" customWidth="1"/>
    <col min="5893" max="5893" width="9.140625" style="561" customWidth="1"/>
    <col min="5894" max="5894" width="13" style="561" customWidth="1"/>
    <col min="5895" max="6144" width="9.140625" style="561"/>
    <col min="6145" max="6145" width="8.5703125" style="561" customWidth="1"/>
    <col min="6146" max="6146" width="43.28515625" style="561" customWidth="1"/>
    <col min="6147" max="6147" width="9.140625" style="561"/>
    <col min="6148" max="6148" width="9.7109375" style="561" customWidth="1"/>
    <col min="6149" max="6149" width="9.140625" style="561" customWidth="1"/>
    <col min="6150" max="6150" width="13" style="561" customWidth="1"/>
    <col min="6151" max="6400" width="9.140625" style="561"/>
    <col min="6401" max="6401" width="8.5703125" style="561" customWidth="1"/>
    <col min="6402" max="6402" width="43.28515625" style="561" customWidth="1"/>
    <col min="6403" max="6403" width="9.140625" style="561"/>
    <col min="6404" max="6404" width="9.7109375" style="561" customWidth="1"/>
    <col min="6405" max="6405" width="9.140625" style="561" customWidth="1"/>
    <col min="6406" max="6406" width="13" style="561" customWidth="1"/>
    <col min="6407" max="6656" width="9.140625" style="561"/>
    <col min="6657" max="6657" width="8.5703125" style="561" customWidth="1"/>
    <col min="6658" max="6658" width="43.28515625" style="561" customWidth="1"/>
    <col min="6659" max="6659" width="9.140625" style="561"/>
    <col min="6660" max="6660" width="9.7109375" style="561" customWidth="1"/>
    <col min="6661" max="6661" width="9.140625" style="561" customWidth="1"/>
    <col min="6662" max="6662" width="13" style="561" customWidth="1"/>
    <col min="6663" max="6912" width="9.140625" style="561"/>
    <col min="6913" max="6913" width="8.5703125" style="561" customWidth="1"/>
    <col min="6914" max="6914" width="43.28515625" style="561" customWidth="1"/>
    <col min="6915" max="6915" width="9.140625" style="561"/>
    <col min="6916" max="6916" width="9.7109375" style="561" customWidth="1"/>
    <col min="6917" max="6917" width="9.140625" style="561" customWidth="1"/>
    <col min="6918" max="6918" width="13" style="561" customWidth="1"/>
    <col min="6919" max="7168" width="9.140625" style="561"/>
    <col min="7169" max="7169" width="8.5703125" style="561" customWidth="1"/>
    <col min="7170" max="7170" width="43.28515625" style="561" customWidth="1"/>
    <col min="7171" max="7171" width="9.140625" style="561"/>
    <col min="7172" max="7172" width="9.7109375" style="561" customWidth="1"/>
    <col min="7173" max="7173" width="9.140625" style="561" customWidth="1"/>
    <col min="7174" max="7174" width="13" style="561" customWidth="1"/>
    <col min="7175" max="7424" width="9.140625" style="561"/>
    <col min="7425" max="7425" width="8.5703125" style="561" customWidth="1"/>
    <col min="7426" max="7426" width="43.28515625" style="561" customWidth="1"/>
    <col min="7427" max="7427" width="9.140625" style="561"/>
    <col min="7428" max="7428" width="9.7109375" style="561" customWidth="1"/>
    <col min="7429" max="7429" width="9.140625" style="561" customWidth="1"/>
    <col min="7430" max="7430" width="13" style="561" customWidth="1"/>
    <col min="7431" max="7680" width="9.140625" style="561"/>
    <col min="7681" max="7681" width="8.5703125" style="561" customWidth="1"/>
    <col min="7682" max="7682" width="43.28515625" style="561" customWidth="1"/>
    <col min="7683" max="7683" width="9.140625" style="561"/>
    <col min="7684" max="7684" width="9.7109375" style="561" customWidth="1"/>
    <col min="7685" max="7685" width="9.140625" style="561" customWidth="1"/>
    <col min="7686" max="7686" width="13" style="561" customWidth="1"/>
    <col min="7687" max="7936" width="9.140625" style="561"/>
    <col min="7937" max="7937" width="8.5703125" style="561" customWidth="1"/>
    <col min="7938" max="7938" width="43.28515625" style="561" customWidth="1"/>
    <col min="7939" max="7939" width="9.140625" style="561"/>
    <col min="7940" max="7940" width="9.7109375" style="561" customWidth="1"/>
    <col min="7941" max="7941" width="9.140625" style="561" customWidth="1"/>
    <col min="7942" max="7942" width="13" style="561" customWidth="1"/>
    <col min="7943" max="8192" width="9.140625" style="561"/>
    <col min="8193" max="8193" width="8.5703125" style="561" customWidth="1"/>
    <col min="8194" max="8194" width="43.28515625" style="561" customWidth="1"/>
    <col min="8195" max="8195" width="9.140625" style="561"/>
    <col min="8196" max="8196" width="9.7109375" style="561" customWidth="1"/>
    <col min="8197" max="8197" width="9.140625" style="561" customWidth="1"/>
    <col min="8198" max="8198" width="13" style="561" customWidth="1"/>
    <col min="8199" max="8448" width="9.140625" style="561"/>
    <col min="8449" max="8449" width="8.5703125" style="561" customWidth="1"/>
    <col min="8450" max="8450" width="43.28515625" style="561" customWidth="1"/>
    <col min="8451" max="8451" width="9.140625" style="561"/>
    <col min="8452" max="8452" width="9.7109375" style="561" customWidth="1"/>
    <col min="8453" max="8453" width="9.140625" style="561" customWidth="1"/>
    <col min="8454" max="8454" width="13" style="561" customWidth="1"/>
    <col min="8455" max="8704" width="9.140625" style="561"/>
    <col min="8705" max="8705" width="8.5703125" style="561" customWidth="1"/>
    <col min="8706" max="8706" width="43.28515625" style="561" customWidth="1"/>
    <col min="8707" max="8707" width="9.140625" style="561"/>
    <col min="8708" max="8708" width="9.7109375" style="561" customWidth="1"/>
    <col min="8709" max="8709" width="9.140625" style="561" customWidth="1"/>
    <col min="8710" max="8710" width="13" style="561" customWidth="1"/>
    <col min="8711" max="8960" width="9.140625" style="561"/>
    <col min="8961" max="8961" width="8.5703125" style="561" customWidth="1"/>
    <col min="8962" max="8962" width="43.28515625" style="561" customWidth="1"/>
    <col min="8963" max="8963" width="9.140625" style="561"/>
    <col min="8964" max="8964" width="9.7109375" style="561" customWidth="1"/>
    <col min="8965" max="8965" width="9.140625" style="561" customWidth="1"/>
    <col min="8966" max="8966" width="13" style="561" customWidth="1"/>
    <col min="8967" max="9216" width="9.140625" style="561"/>
    <col min="9217" max="9217" width="8.5703125" style="561" customWidth="1"/>
    <col min="9218" max="9218" width="43.28515625" style="561" customWidth="1"/>
    <col min="9219" max="9219" width="9.140625" style="561"/>
    <col min="9220" max="9220" width="9.7109375" style="561" customWidth="1"/>
    <col min="9221" max="9221" width="9.140625" style="561" customWidth="1"/>
    <col min="9222" max="9222" width="13" style="561" customWidth="1"/>
    <col min="9223" max="9472" width="9.140625" style="561"/>
    <col min="9473" max="9473" width="8.5703125" style="561" customWidth="1"/>
    <col min="9474" max="9474" width="43.28515625" style="561" customWidth="1"/>
    <col min="9475" max="9475" width="9.140625" style="561"/>
    <col min="9476" max="9476" width="9.7109375" style="561" customWidth="1"/>
    <col min="9477" max="9477" width="9.140625" style="561" customWidth="1"/>
    <col min="9478" max="9478" width="13" style="561" customWidth="1"/>
    <col min="9479" max="9728" width="9.140625" style="561"/>
    <col min="9729" max="9729" width="8.5703125" style="561" customWidth="1"/>
    <col min="9730" max="9730" width="43.28515625" style="561" customWidth="1"/>
    <col min="9731" max="9731" width="9.140625" style="561"/>
    <col min="9732" max="9732" width="9.7109375" style="561" customWidth="1"/>
    <col min="9733" max="9733" width="9.140625" style="561" customWidth="1"/>
    <col min="9734" max="9734" width="13" style="561" customWidth="1"/>
    <col min="9735" max="9984" width="9.140625" style="561"/>
    <col min="9985" max="9985" width="8.5703125" style="561" customWidth="1"/>
    <col min="9986" max="9986" width="43.28515625" style="561" customWidth="1"/>
    <col min="9987" max="9987" width="9.140625" style="561"/>
    <col min="9988" max="9988" width="9.7109375" style="561" customWidth="1"/>
    <col min="9989" max="9989" width="9.140625" style="561" customWidth="1"/>
    <col min="9990" max="9990" width="13" style="561" customWidth="1"/>
    <col min="9991" max="10240" width="9.140625" style="561"/>
    <col min="10241" max="10241" width="8.5703125" style="561" customWidth="1"/>
    <col min="10242" max="10242" width="43.28515625" style="561" customWidth="1"/>
    <col min="10243" max="10243" width="9.140625" style="561"/>
    <col min="10244" max="10244" width="9.7109375" style="561" customWidth="1"/>
    <col min="10245" max="10245" width="9.140625" style="561" customWidth="1"/>
    <col min="10246" max="10246" width="13" style="561" customWidth="1"/>
    <col min="10247" max="10496" width="9.140625" style="561"/>
    <col min="10497" max="10497" width="8.5703125" style="561" customWidth="1"/>
    <col min="10498" max="10498" width="43.28515625" style="561" customWidth="1"/>
    <col min="10499" max="10499" width="9.140625" style="561"/>
    <col min="10500" max="10500" width="9.7109375" style="561" customWidth="1"/>
    <col min="10501" max="10501" width="9.140625" style="561" customWidth="1"/>
    <col min="10502" max="10502" width="13" style="561" customWidth="1"/>
    <col min="10503" max="10752" width="9.140625" style="561"/>
    <col min="10753" max="10753" width="8.5703125" style="561" customWidth="1"/>
    <col min="10754" max="10754" width="43.28515625" style="561" customWidth="1"/>
    <col min="10755" max="10755" width="9.140625" style="561"/>
    <col min="10756" max="10756" width="9.7109375" style="561" customWidth="1"/>
    <col min="10757" max="10757" width="9.140625" style="561" customWidth="1"/>
    <col min="10758" max="10758" width="13" style="561" customWidth="1"/>
    <col min="10759" max="11008" width="9.140625" style="561"/>
    <col min="11009" max="11009" width="8.5703125" style="561" customWidth="1"/>
    <col min="11010" max="11010" width="43.28515625" style="561" customWidth="1"/>
    <col min="11011" max="11011" width="9.140625" style="561"/>
    <col min="11012" max="11012" width="9.7109375" style="561" customWidth="1"/>
    <col min="11013" max="11013" width="9.140625" style="561" customWidth="1"/>
    <col min="11014" max="11014" width="13" style="561" customWidth="1"/>
    <col min="11015" max="11264" width="9.140625" style="561"/>
    <col min="11265" max="11265" width="8.5703125" style="561" customWidth="1"/>
    <col min="11266" max="11266" width="43.28515625" style="561" customWidth="1"/>
    <col min="11267" max="11267" width="9.140625" style="561"/>
    <col min="11268" max="11268" width="9.7109375" style="561" customWidth="1"/>
    <col min="11269" max="11269" width="9.140625" style="561" customWidth="1"/>
    <col min="11270" max="11270" width="13" style="561" customWidth="1"/>
    <col min="11271" max="11520" width="9.140625" style="561"/>
    <col min="11521" max="11521" width="8.5703125" style="561" customWidth="1"/>
    <col min="11522" max="11522" width="43.28515625" style="561" customWidth="1"/>
    <col min="11523" max="11523" width="9.140625" style="561"/>
    <col min="11524" max="11524" width="9.7109375" style="561" customWidth="1"/>
    <col min="11525" max="11525" width="9.140625" style="561" customWidth="1"/>
    <col min="11526" max="11526" width="13" style="561" customWidth="1"/>
    <col min="11527" max="11776" width="9.140625" style="561"/>
    <col min="11777" max="11777" width="8.5703125" style="561" customWidth="1"/>
    <col min="11778" max="11778" width="43.28515625" style="561" customWidth="1"/>
    <col min="11779" max="11779" width="9.140625" style="561"/>
    <col min="11780" max="11780" width="9.7109375" style="561" customWidth="1"/>
    <col min="11781" max="11781" width="9.140625" style="561" customWidth="1"/>
    <col min="11782" max="11782" width="13" style="561" customWidth="1"/>
    <col min="11783" max="12032" width="9.140625" style="561"/>
    <col min="12033" max="12033" width="8.5703125" style="561" customWidth="1"/>
    <col min="12034" max="12034" width="43.28515625" style="561" customWidth="1"/>
    <col min="12035" max="12035" width="9.140625" style="561"/>
    <col min="12036" max="12036" width="9.7109375" style="561" customWidth="1"/>
    <col min="12037" max="12037" width="9.140625" style="561" customWidth="1"/>
    <col min="12038" max="12038" width="13" style="561" customWidth="1"/>
    <col min="12039" max="12288" width="9.140625" style="561"/>
    <col min="12289" max="12289" width="8.5703125" style="561" customWidth="1"/>
    <col min="12290" max="12290" width="43.28515625" style="561" customWidth="1"/>
    <col min="12291" max="12291" width="9.140625" style="561"/>
    <col min="12292" max="12292" width="9.7109375" style="561" customWidth="1"/>
    <col min="12293" max="12293" width="9.140625" style="561" customWidth="1"/>
    <col min="12294" max="12294" width="13" style="561" customWidth="1"/>
    <col min="12295" max="12544" width="9.140625" style="561"/>
    <col min="12545" max="12545" width="8.5703125" style="561" customWidth="1"/>
    <col min="12546" max="12546" width="43.28515625" style="561" customWidth="1"/>
    <col min="12547" max="12547" width="9.140625" style="561"/>
    <col min="12548" max="12548" width="9.7109375" style="561" customWidth="1"/>
    <col min="12549" max="12549" width="9.140625" style="561" customWidth="1"/>
    <col min="12550" max="12550" width="13" style="561" customWidth="1"/>
    <col min="12551" max="12800" width="9.140625" style="561"/>
    <col min="12801" max="12801" width="8.5703125" style="561" customWidth="1"/>
    <col min="12802" max="12802" width="43.28515625" style="561" customWidth="1"/>
    <col min="12803" max="12803" width="9.140625" style="561"/>
    <col min="12804" max="12804" width="9.7109375" style="561" customWidth="1"/>
    <col min="12805" max="12805" width="9.140625" style="561" customWidth="1"/>
    <col min="12806" max="12806" width="13" style="561" customWidth="1"/>
    <col min="12807" max="13056" width="9.140625" style="561"/>
    <col min="13057" max="13057" width="8.5703125" style="561" customWidth="1"/>
    <col min="13058" max="13058" width="43.28515625" style="561" customWidth="1"/>
    <col min="13059" max="13059" width="9.140625" style="561"/>
    <col min="13060" max="13060" width="9.7109375" style="561" customWidth="1"/>
    <col min="13061" max="13061" width="9.140625" style="561" customWidth="1"/>
    <col min="13062" max="13062" width="13" style="561" customWidth="1"/>
    <col min="13063" max="13312" width="9.140625" style="561"/>
    <col min="13313" max="13313" width="8.5703125" style="561" customWidth="1"/>
    <col min="13314" max="13314" width="43.28515625" style="561" customWidth="1"/>
    <col min="13315" max="13315" width="9.140625" style="561"/>
    <col min="13316" max="13316" width="9.7109375" style="561" customWidth="1"/>
    <col min="13317" max="13317" width="9.140625" style="561" customWidth="1"/>
    <col min="13318" max="13318" width="13" style="561" customWidth="1"/>
    <col min="13319" max="13568" width="9.140625" style="561"/>
    <col min="13569" max="13569" width="8.5703125" style="561" customWidth="1"/>
    <col min="13570" max="13570" width="43.28515625" style="561" customWidth="1"/>
    <col min="13571" max="13571" width="9.140625" style="561"/>
    <col min="13572" max="13572" width="9.7109375" style="561" customWidth="1"/>
    <col min="13573" max="13573" width="9.140625" style="561" customWidth="1"/>
    <col min="13574" max="13574" width="13" style="561" customWidth="1"/>
    <col min="13575" max="13824" width="9.140625" style="561"/>
    <col min="13825" max="13825" width="8.5703125" style="561" customWidth="1"/>
    <col min="13826" max="13826" width="43.28515625" style="561" customWidth="1"/>
    <col min="13827" max="13827" width="9.140625" style="561"/>
    <col min="13828" max="13828" width="9.7109375" style="561" customWidth="1"/>
    <col min="13829" max="13829" width="9.140625" style="561" customWidth="1"/>
    <col min="13830" max="13830" width="13" style="561" customWidth="1"/>
    <col min="13831" max="14080" width="9.140625" style="561"/>
    <col min="14081" max="14081" width="8.5703125" style="561" customWidth="1"/>
    <col min="14082" max="14082" width="43.28515625" style="561" customWidth="1"/>
    <col min="14083" max="14083" width="9.140625" style="561"/>
    <col min="14084" max="14084" width="9.7109375" style="561" customWidth="1"/>
    <col min="14085" max="14085" width="9.140625" style="561" customWidth="1"/>
    <col min="14086" max="14086" width="13" style="561" customWidth="1"/>
    <col min="14087" max="14336" width="9.140625" style="561"/>
    <col min="14337" max="14337" width="8.5703125" style="561" customWidth="1"/>
    <col min="14338" max="14338" width="43.28515625" style="561" customWidth="1"/>
    <col min="14339" max="14339" width="9.140625" style="561"/>
    <col min="14340" max="14340" width="9.7109375" style="561" customWidth="1"/>
    <col min="14341" max="14341" width="9.140625" style="561" customWidth="1"/>
    <col min="14342" max="14342" width="13" style="561" customWidth="1"/>
    <col min="14343" max="14592" width="9.140625" style="561"/>
    <col min="14593" max="14593" width="8.5703125" style="561" customWidth="1"/>
    <col min="14594" max="14594" width="43.28515625" style="561" customWidth="1"/>
    <col min="14595" max="14595" width="9.140625" style="561"/>
    <col min="14596" max="14596" width="9.7109375" style="561" customWidth="1"/>
    <col min="14597" max="14597" width="9.140625" style="561" customWidth="1"/>
    <col min="14598" max="14598" width="13" style="561" customWidth="1"/>
    <col min="14599" max="14848" width="9.140625" style="561"/>
    <col min="14849" max="14849" width="8.5703125" style="561" customWidth="1"/>
    <col min="14850" max="14850" width="43.28515625" style="561" customWidth="1"/>
    <col min="14851" max="14851" width="9.140625" style="561"/>
    <col min="14852" max="14852" width="9.7109375" style="561" customWidth="1"/>
    <col min="14853" max="14853" width="9.140625" style="561" customWidth="1"/>
    <col min="14854" max="14854" width="13" style="561" customWidth="1"/>
    <col min="14855" max="15104" width="9.140625" style="561"/>
    <col min="15105" max="15105" width="8.5703125" style="561" customWidth="1"/>
    <col min="15106" max="15106" width="43.28515625" style="561" customWidth="1"/>
    <col min="15107" max="15107" width="9.140625" style="561"/>
    <col min="15108" max="15108" width="9.7109375" style="561" customWidth="1"/>
    <col min="15109" max="15109" width="9.140625" style="561" customWidth="1"/>
    <col min="15110" max="15110" width="13" style="561" customWidth="1"/>
    <col min="15111" max="15360" width="9.140625" style="561"/>
    <col min="15361" max="15361" width="8.5703125" style="561" customWidth="1"/>
    <col min="15362" max="15362" width="43.28515625" style="561" customWidth="1"/>
    <col min="15363" max="15363" width="9.140625" style="561"/>
    <col min="15364" max="15364" width="9.7109375" style="561" customWidth="1"/>
    <col min="15365" max="15365" width="9.140625" style="561" customWidth="1"/>
    <col min="15366" max="15366" width="13" style="561" customWidth="1"/>
    <col min="15367" max="15616" width="9.140625" style="561"/>
    <col min="15617" max="15617" width="8.5703125" style="561" customWidth="1"/>
    <col min="15618" max="15618" width="43.28515625" style="561" customWidth="1"/>
    <col min="15619" max="15619" width="9.140625" style="561"/>
    <col min="15620" max="15620" width="9.7109375" style="561" customWidth="1"/>
    <col min="15621" max="15621" width="9.140625" style="561" customWidth="1"/>
    <col min="15622" max="15622" width="13" style="561" customWidth="1"/>
    <col min="15623" max="15872" width="9.140625" style="561"/>
    <col min="15873" max="15873" width="8.5703125" style="561" customWidth="1"/>
    <col min="15874" max="15874" width="43.28515625" style="561" customWidth="1"/>
    <col min="15875" max="15875" width="9.140625" style="561"/>
    <col min="15876" max="15876" width="9.7109375" style="561" customWidth="1"/>
    <col min="15877" max="15877" width="9.140625" style="561" customWidth="1"/>
    <col min="15878" max="15878" width="13" style="561" customWidth="1"/>
    <col min="15879" max="16128" width="9.140625" style="561"/>
    <col min="16129" max="16129" width="8.5703125" style="561" customWidth="1"/>
    <col min="16130" max="16130" width="43.28515625" style="561" customWidth="1"/>
    <col min="16131" max="16131" width="9.140625" style="561"/>
    <col min="16132" max="16132" width="9.7109375" style="561" customWidth="1"/>
    <col min="16133" max="16133" width="9.140625" style="561" customWidth="1"/>
    <col min="16134" max="16134" width="13" style="561" customWidth="1"/>
    <col min="16135" max="16384" width="9.140625" style="561"/>
  </cols>
  <sheetData>
    <row r="2" spans="1:7">
      <c r="B2" s="574"/>
    </row>
    <row r="3" spans="1:7" ht="15">
      <c r="A3" s="576"/>
      <c r="B3" s="574" t="s">
        <v>535</v>
      </c>
      <c r="C3" s="577"/>
      <c r="D3" s="578"/>
      <c r="E3" s="564"/>
      <c r="F3" s="603"/>
      <c r="G3" s="563"/>
    </row>
    <row r="4" spans="1:7" ht="15">
      <c r="A4" s="576"/>
      <c r="B4" s="574" t="s">
        <v>536</v>
      </c>
      <c r="C4" s="577"/>
      <c r="D4" s="578"/>
      <c r="E4" s="564"/>
      <c r="F4" s="603"/>
      <c r="G4" s="563"/>
    </row>
    <row r="5" spans="1:7" ht="25.5">
      <c r="A5" s="576"/>
      <c r="B5" s="579" t="s">
        <v>537</v>
      </c>
      <c r="C5" s="577"/>
      <c r="D5" s="578"/>
      <c r="E5" s="564"/>
      <c r="F5" s="603"/>
      <c r="G5" s="563"/>
    </row>
    <row r="6" spans="1:7" ht="15">
      <c r="A6" s="576"/>
      <c r="B6" s="579"/>
      <c r="C6" s="577"/>
      <c r="D6" s="578"/>
      <c r="E6" s="564"/>
      <c r="F6" s="603"/>
      <c r="G6" s="563"/>
    </row>
    <row r="7" spans="1:7" ht="15">
      <c r="A7" s="580" t="s">
        <v>2</v>
      </c>
      <c r="B7" s="581" t="s">
        <v>3</v>
      </c>
      <c r="C7" s="582" t="s">
        <v>4</v>
      </c>
      <c r="D7" s="583" t="s">
        <v>5</v>
      </c>
      <c r="E7" s="565" t="s">
        <v>6</v>
      </c>
      <c r="F7" s="604" t="s">
        <v>7</v>
      </c>
      <c r="G7" s="563"/>
    </row>
    <row r="8" spans="1:7" ht="15">
      <c r="A8" s="584" t="s">
        <v>538</v>
      </c>
      <c r="B8" s="584" t="s">
        <v>539</v>
      </c>
      <c r="C8" s="585"/>
      <c r="D8" s="585"/>
      <c r="E8" s="566"/>
      <c r="F8" s="605"/>
      <c r="G8" s="563"/>
    </row>
    <row r="9" spans="1:7" ht="15.75">
      <c r="A9" s="584" t="s">
        <v>540</v>
      </c>
      <c r="B9" s="584" t="s">
        <v>541</v>
      </c>
      <c r="C9" s="585"/>
      <c r="D9" s="585"/>
      <c r="E9" s="566"/>
      <c r="F9" s="605"/>
      <c r="G9" s="567"/>
    </row>
    <row r="11" spans="1:7" ht="15.75">
      <c r="A11" s="586" t="s">
        <v>542</v>
      </c>
      <c r="B11" s="585" t="s">
        <v>543</v>
      </c>
      <c r="C11" s="585" t="s">
        <v>544</v>
      </c>
      <c r="D11" s="585">
        <v>110</v>
      </c>
      <c r="E11" s="566"/>
      <c r="F11" s="605">
        <f>E11*D11</f>
        <v>0</v>
      </c>
      <c r="G11" s="567"/>
    </row>
    <row r="12" spans="1:7" ht="15.75">
      <c r="A12" s="586"/>
      <c r="B12" s="585"/>
      <c r="C12" s="585"/>
      <c r="D12" s="585"/>
      <c r="E12" s="566"/>
      <c r="F12" s="605"/>
      <c r="G12" s="567"/>
    </row>
    <row r="13" spans="1:7" ht="30">
      <c r="A13" s="586" t="s">
        <v>545</v>
      </c>
      <c r="B13" s="585" t="s">
        <v>1402</v>
      </c>
      <c r="C13" s="585" t="s">
        <v>544</v>
      </c>
      <c r="D13" s="585">
        <v>100</v>
      </c>
      <c r="E13" s="566"/>
      <c r="F13" s="605">
        <f>E13*D13</f>
        <v>0</v>
      </c>
      <c r="G13" s="567"/>
    </row>
    <row r="14" spans="1:7" ht="15.75">
      <c r="A14" s="586"/>
      <c r="B14" s="585"/>
      <c r="C14" s="585"/>
      <c r="D14" s="585"/>
      <c r="E14" s="566"/>
      <c r="F14" s="605"/>
      <c r="G14" s="567"/>
    </row>
    <row r="15" spans="1:7" ht="31.15" customHeight="1">
      <c r="A15" s="587" t="s">
        <v>546</v>
      </c>
      <c r="B15" s="585" t="s">
        <v>547</v>
      </c>
      <c r="C15" s="585" t="s">
        <v>544</v>
      </c>
      <c r="D15" s="585">
        <v>5</v>
      </c>
      <c r="E15" s="566"/>
      <c r="F15" s="605">
        <f>E15*D15</f>
        <v>0</v>
      </c>
      <c r="G15" s="567"/>
    </row>
    <row r="16" spans="1:7" ht="15.75">
      <c r="A16" s="586"/>
      <c r="B16" s="585"/>
      <c r="C16" s="585"/>
      <c r="D16" s="585"/>
      <c r="E16" s="566"/>
      <c r="F16" s="605"/>
      <c r="G16" s="567"/>
    </row>
    <row r="17" spans="1:7" ht="15.6" customHeight="1">
      <c r="A17" s="586" t="s">
        <v>548</v>
      </c>
      <c r="B17" s="585" t="s">
        <v>549</v>
      </c>
      <c r="C17" s="585" t="s">
        <v>544</v>
      </c>
      <c r="D17" s="585">
        <v>10</v>
      </c>
      <c r="E17" s="566"/>
      <c r="F17" s="605">
        <f>E17*D17</f>
        <v>0</v>
      </c>
      <c r="G17" s="563"/>
    </row>
    <row r="18" spans="1:7" ht="15.6" customHeight="1">
      <c r="A18" s="586"/>
      <c r="B18" s="585"/>
      <c r="C18" s="585"/>
      <c r="D18" s="585"/>
      <c r="E18" s="566"/>
      <c r="F18" s="605"/>
      <c r="G18" s="563"/>
    </row>
    <row r="19" spans="1:7" ht="15.6" customHeight="1">
      <c r="A19" s="586" t="s">
        <v>550</v>
      </c>
      <c r="B19" s="585" t="s">
        <v>551</v>
      </c>
      <c r="C19" s="585" t="s">
        <v>544</v>
      </c>
      <c r="D19" s="585">
        <v>10</v>
      </c>
      <c r="E19" s="566"/>
      <c r="F19" s="605">
        <f>E19*D19</f>
        <v>0</v>
      </c>
      <c r="G19" s="563"/>
    </row>
    <row r="20" spans="1:7" ht="15.6" customHeight="1">
      <c r="A20" s="586"/>
      <c r="B20" s="585"/>
      <c r="C20" s="585"/>
      <c r="D20" s="585"/>
      <c r="E20" s="566"/>
      <c r="F20" s="605"/>
      <c r="G20" s="563"/>
    </row>
    <row r="21" spans="1:7" ht="30.6" customHeight="1">
      <c r="A21" s="586" t="s">
        <v>552</v>
      </c>
      <c r="B21" s="585" t="s">
        <v>553</v>
      </c>
      <c r="C21" s="585" t="s">
        <v>544</v>
      </c>
      <c r="D21" s="585">
        <v>10</v>
      </c>
      <c r="E21" s="566"/>
      <c r="F21" s="605">
        <f>E21*D21</f>
        <v>0</v>
      </c>
      <c r="G21" s="563"/>
    </row>
    <row r="22" spans="1:7" ht="12" customHeight="1">
      <c r="A22" s="586"/>
      <c r="B22" s="585"/>
      <c r="C22" s="585"/>
      <c r="D22" s="585"/>
      <c r="E22" s="566"/>
      <c r="F22" s="605"/>
      <c r="G22" s="563"/>
    </row>
    <row r="23" spans="1:7" ht="30.6" customHeight="1">
      <c r="A23" s="586" t="s">
        <v>554</v>
      </c>
      <c r="B23" s="585" t="s">
        <v>555</v>
      </c>
      <c r="C23" s="585" t="s">
        <v>544</v>
      </c>
      <c r="D23" s="585">
        <v>10</v>
      </c>
      <c r="E23" s="566"/>
      <c r="F23" s="605">
        <f>E23*D23</f>
        <v>0</v>
      </c>
      <c r="G23" s="563"/>
    </row>
    <row r="24" spans="1:7" ht="15">
      <c r="A24" s="586"/>
      <c r="B24" s="585"/>
      <c r="C24" s="585"/>
      <c r="D24" s="585"/>
      <c r="E24" s="566"/>
      <c r="F24" s="605"/>
      <c r="G24" s="563"/>
    </row>
    <row r="25" spans="1:7" ht="15">
      <c r="A25" s="588" t="s">
        <v>556</v>
      </c>
      <c r="B25" s="584" t="s">
        <v>557</v>
      </c>
      <c r="C25" s="585"/>
      <c r="D25" s="585"/>
      <c r="E25" s="566"/>
      <c r="F25" s="605"/>
      <c r="G25" s="563"/>
    </row>
    <row r="26" spans="1:7" ht="15.75">
      <c r="A26" s="586"/>
      <c r="B26" s="585"/>
      <c r="C26" s="585"/>
      <c r="D26" s="585"/>
      <c r="E26" s="566"/>
      <c r="F26" s="605"/>
      <c r="G26" s="567"/>
    </row>
    <row r="27" spans="1:7" ht="15">
      <c r="A27" s="586" t="s">
        <v>558</v>
      </c>
      <c r="B27" s="585" t="s">
        <v>559</v>
      </c>
      <c r="C27" s="585" t="s">
        <v>12</v>
      </c>
      <c r="D27" s="585">
        <v>18</v>
      </c>
      <c r="E27" s="566"/>
      <c r="F27" s="605">
        <f>E27*D27</f>
        <v>0</v>
      </c>
      <c r="G27" s="563"/>
    </row>
    <row r="28" spans="1:7" ht="15">
      <c r="A28" s="586"/>
      <c r="B28" s="585"/>
      <c r="C28" s="585"/>
      <c r="D28" s="585"/>
      <c r="E28" s="566"/>
      <c r="F28" s="605"/>
      <c r="G28" s="563"/>
    </row>
    <row r="29" spans="1:7" ht="15">
      <c r="A29" s="586" t="s">
        <v>560</v>
      </c>
      <c r="B29" s="585" t="s">
        <v>561</v>
      </c>
      <c r="C29" s="585" t="s">
        <v>12</v>
      </c>
      <c r="D29" s="585">
        <v>2</v>
      </c>
      <c r="E29" s="566"/>
      <c r="F29" s="605">
        <f>E29*D29</f>
        <v>0</v>
      </c>
      <c r="G29" s="563"/>
    </row>
    <row r="30" spans="1:7" ht="15">
      <c r="A30" s="586"/>
      <c r="B30" s="585"/>
      <c r="C30" s="585"/>
      <c r="D30" s="585"/>
      <c r="E30" s="566"/>
      <c r="F30" s="605"/>
      <c r="G30" s="563"/>
    </row>
    <row r="31" spans="1:7" ht="15">
      <c r="A31" s="586" t="s">
        <v>562</v>
      </c>
      <c r="B31" s="585" t="s">
        <v>563</v>
      </c>
      <c r="C31" s="585" t="s">
        <v>12</v>
      </c>
      <c r="D31" s="585">
        <v>1</v>
      </c>
      <c r="E31" s="566"/>
      <c r="F31" s="605">
        <f>E31*D31</f>
        <v>0</v>
      </c>
      <c r="G31" s="563"/>
    </row>
    <row r="32" spans="1:7" ht="15">
      <c r="A32" s="586"/>
      <c r="B32" s="585"/>
      <c r="C32" s="585"/>
      <c r="D32" s="585"/>
      <c r="E32" s="566"/>
      <c r="F32" s="605"/>
      <c r="G32" s="563"/>
    </row>
    <row r="33" spans="1:7" ht="15">
      <c r="A33" s="586" t="s">
        <v>564</v>
      </c>
      <c r="B33" s="585" t="s">
        <v>565</v>
      </c>
      <c r="C33" s="585" t="s">
        <v>12</v>
      </c>
      <c r="D33" s="585">
        <v>4</v>
      </c>
      <c r="E33" s="566"/>
      <c r="F33" s="605">
        <f>E33*D33</f>
        <v>0</v>
      </c>
      <c r="G33" s="563"/>
    </row>
    <row r="34" spans="1:7" ht="15">
      <c r="A34" s="586"/>
      <c r="B34" s="585"/>
      <c r="C34" s="585"/>
      <c r="D34" s="585"/>
      <c r="E34" s="566"/>
      <c r="F34" s="605"/>
      <c r="G34" s="563"/>
    </row>
    <row r="35" spans="1:7" ht="16.149999999999999" customHeight="1">
      <c r="A35" s="586" t="s">
        <v>566</v>
      </c>
      <c r="B35" s="585" t="s">
        <v>567</v>
      </c>
      <c r="C35" s="585" t="s">
        <v>12</v>
      </c>
      <c r="D35" s="585">
        <v>4</v>
      </c>
      <c r="E35" s="566"/>
      <c r="F35" s="605">
        <f>E35*D35</f>
        <v>0</v>
      </c>
      <c r="G35" s="563"/>
    </row>
    <row r="36" spans="1:7" ht="16.149999999999999" customHeight="1">
      <c r="A36" s="586"/>
      <c r="B36" s="585"/>
      <c r="C36" s="585"/>
      <c r="D36" s="585"/>
      <c r="E36" s="566"/>
      <c r="F36" s="605"/>
      <c r="G36" s="563"/>
    </row>
    <row r="37" spans="1:7" ht="16.149999999999999" customHeight="1">
      <c r="A37" s="586" t="s">
        <v>568</v>
      </c>
      <c r="B37" s="585" t="s">
        <v>569</v>
      </c>
      <c r="C37" s="585" t="s">
        <v>12</v>
      </c>
      <c r="D37" s="585">
        <v>1</v>
      </c>
      <c r="E37" s="566"/>
      <c r="F37" s="605">
        <f>E37*D37</f>
        <v>0</v>
      </c>
      <c r="G37" s="563"/>
    </row>
    <row r="38" spans="1:7" ht="15">
      <c r="A38" s="586"/>
      <c r="B38" s="585"/>
      <c r="C38" s="585"/>
      <c r="D38" s="585"/>
      <c r="E38" s="566"/>
      <c r="F38" s="605"/>
      <c r="G38" s="563"/>
    </row>
    <row r="39" spans="1:7" ht="15">
      <c r="A39" s="586" t="s">
        <v>570</v>
      </c>
      <c r="B39" s="585" t="s">
        <v>571</v>
      </c>
      <c r="C39" s="585" t="s">
        <v>12</v>
      </c>
      <c r="D39" s="585">
        <v>11</v>
      </c>
      <c r="E39" s="566"/>
      <c r="F39" s="605">
        <f>E39*D39</f>
        <v>0</v>
      </c>
      <c r="G39" s="563"/>
    </row>
    <row r="40" spans="1:7" ht="15">
      <c r="A40" s="586"/>
      <c r="B40" s="585"/>
      <c r="C40" s="585"/>
      <c r="D40" s="585"/>
      <c r="E40" s="566"/>
      <c r="F40" s="605"/>
      <c r="G40" s="563"/>
    </row>
    <row r="41" spans="1:7" ht="15">
      <c r="A41" s="586" t="s">
        <v>572</v>
      </c>
      <c r="B41" s="585" t="s">
        <v>573</v>
      </c>
      <c r="C41" s="585" t="s">
        <v>12</v>
      </c>
      <c r="D41" s="585">
        <v>2</v>
      </c>
      <c r="E41" s="566"/>
      <c r="F41" s="605">
        <f>E41*D41</f>
        <v>0</v>
      </c>
      <c r="G41" s="563"/>
    </row>
    <row r="42" spans="1:7" ht="15">
      <c r="A42" s="586"/>
      <c r="B42" s="585"/>
      <c r="C42" s="585"/>
      <c r="D42" s="585"/>
      <c r="E42" s="566"/>
      <c r="F42" s="605"/>
      <c r="G42" s="563"/>
    </row>
    <row r="43" spans="1:7" ht="15">
      <c r="A43" s="586" t="s">
        <v>574</v>
      </c>
      <c r="B43" s="585" t="s">
        <v>575</v>
      </c>
      <c r="C43" s="585" t="s">
        <v>12</v>
      </c>
      <c r="D43" s="585">
        <v>3</v>
      </c>
      <c r="E43" s="566"/>
      <c r="F43" s="605">
        <f>E43*D43</f>
        <v>0</v>
      </c>
      <c r="G43" s="563"/>
    </row>
    <row r="44" spans="1:7" ht="15">
      <c r="A44" s="586"/>
      <c r="B44" s="585"/>
      <c r="C44" s="585"/>
      <c r="D44" s="585"/>
      <c r="E44" s="566"/>
      <c r="F44" s="605"/>
      <c r="G44" s="563"/>
    </row>
    <row r="45" spans="1:7" ht="15">
      <c r="A45" s="589" t="s">
        <v>576</v>
      </c>
      <c r="B45" s="585" t="s">
        <v>577</v>
      </c>
      <c r="C45" s="585" t="s">
        <v>12</v>
      </c>
      <c r="D45" s="585">
        <v>1</v>
      </c>
      <c r="E45" s="566"/>
      <c r="F45" s="605">
        <f>E45*D45</f>
        <v>0</v>
      </c>
      <c r="G45" s="563"/>
    </row>
    <row r="46" spans="1:7" ht="15">
      <c r="A46" s="586"/>
      <c r="B46" s="585"/>
      <c r="C46" s="585"/>
      <c r="D46" s="585"/>
      <c r="E46" s="566"/>
      <c r="F46" s="605"/>
      <c r="G46" s="563"/>
    </row>
    <row r="47" spans="1:7" ht="15">
      <c r="A47" s="586" t="s">
        <v>578</v>
      </c>
      <c r="B47" s="585" t="s">
        <v>579</v>
      </c>
      <c r="C47" s="585" t="s">
        <v>12</v>
      </c>
      <c r="D47" s="585">
        <v>2</v>
      </c>
      <c r="E47" s="566"/>
      <c r="F47" s="605">
        <f>E47*D47</f>
        <v>0</v>
      </c>
      <c r="G47" s="563"/>
    </row>
    <row r="48" spans="1:7" ht="15">
      <c r="A48" s="590"/>
      <c r="B48" s="579"/>
      <c r="C48" s="579"/>
      <c r="D48" s="579"/>
      <c r="E48" s="568"/>
      <c r="F48" s="606"/>
      <c r="G48" s="563"/>
    </row>
    <row r="49" spans="1:7" ht="15">
      <c r="A49" s="590" t="s">
        <v>580</v>
      </c>
      <c r="B49" s="579" t="s">
        <v>1389</v>
      </c>
      <c r="C49" s="579" t="s">
        <v>12</v>
      </c>
      <c r="D49" s="579">
        <v>1</v>
      </c>
      <c r="E49" s="568"/>
      <c r="F49" s="606">
        <f>E49*D49</f>
        <v>0</v>
      </c>
      <c r="G49" s="563"/>
    </row>
    <row r="50" spans="1:7" ht="15">
      <c r="A50" s="590"/>
      <c r="B50" s="579"/>
      <c r="C50" s="579"/>
      <c r="D50" s="579"/>
      <c r="E50" s="568"/>
      <c r="F50" s="606"/>
      <c r="G50" s="563"/>
    </row>
    <row r="51" spans="1:7" ht="15">
      <c r="A51" s="590" t="s">
        <v>582</v>
      </c>
      <c r="B51" s="579" t="s">
        <v>581</v>
      </c>
      <c r="C51" s="579" t="s">
        <v>12</v>
      </c>
      <c r="D51" s="579">
        <v>1</v>
      </c>
      <c r="E51" s="568"/>
      <c r="F51" s="606">
        <f>E51*D51</f>
        <v>0</v>
      </c>
      <c r="G51" s="563"/>
    </row>
    <row r="52" spans="1:7" ht="15">
      <c r="A52" s="590"/>
      <c r="B52" s="579"/>
      <c r="C52" s="579"/>
      <c r="D52" s="579"/>
      <c r="E52" s="568"/>
      <c r="F52" s="606"/>
      <c r="G52" s="563"/>
    </row>
    <row r="53" spans="1:7" ht="15">
      <c r="A53" s="590" t="s">
        <v>584</v>
      </c>
      <c r="B53" s="579" t="s">
        <v>583</v>
      </c>
      <c r="C53" s="579" t="s">
        <v>12</v>
      </c>
      <c r="D53" s="579">
        <v>4</v>
      </c>
      <c r="E53" s="568"/>
      <c r="F53" s="606">
        <f>E53*D53</f>
        <v>0</v>
      </c>
      <c r="G53" s="563"/>
    </row>
    <row r="54" spans="1:7" ht="15">
      <c r="A54" s="590"/>
      <c r="B54" s="579"/>
      <c r="C54" s="579"/>
      <c r="D54" s="579"/>
      <c r="E54" s="568"/>
      <c r="F54" s="606"/>
      <c r="G54" s="563"/>
    </row>
    <row r="55" spans="1:7" ht="15">
      <c r="A55" s="590" t="s">
        <v>586</v>
      </c>
      <c r="B55" s="579" t="s">
        <v>585</v>
      </c>
      <c r="C55" s="579" t="s">
        <v>12</v>
      </c>
      <c r="D55" s="579">
        <v>1</v>
      </c>
      <c r="E55" s="568"/>
      <c r="F55" s="606">
        <f>E55*D55</f>
        <v>0</v>
      </c>
      <c r="G55" s="563"/>
    </row>
    <row r="56" spans="1:7" ht="15">
      <c r="A56" s="590"/>
      <c r="B56" s="579"/>
      <c r="C56" s="579"/>
      <c r="D56" s="579"/>
      <c r="E56" s="568"/>
      <c r="F56" s="606"/>
      <c r="G56" s="563"/>
    </row>
    <row r="57" spans="1:7" ht="15">
      <c r="A57" s="590" t="s">
        <v>588</v>
      </c>
      <c r="B57" s="579" t="s">
        <v>587</v>
      </c>
      <c r="C57" s="579" t="s">
        <v>12</v>
      </c>
      <c r="D57" s="579">
        <v>1</v>
      </c>
      <c r="E57" s="568"/>
      <c r="F57" s="606">
        <f>E57*D57</f>
        <v>0</v>
      </c>
      <c r="G57" s="563"/>
    </row>
    <row r="58" spans="1:7" ht="15">
      <c r="A58" s="590"/>
      <c r="B58" s="579"/>
      <c r="C58" s="579"/>
      <c r="D58" s="579"/>
      <c r="E58" s="568"/>
      <c r="F58" s="606"/>
      <c r="G58" s="563"/>
    </row>
    <row r="59" spans="1:7" ht="15">
      <c r="A59" s="590" t="s">
        <v>590</v>
      </c>
      <c r="B59" s="579" t="s">
        <v>589</v>
      </c>
      <c r="C59" s="579" t="s">
        <v>12</v>
      </c>
      <c r="D59" s="579">
        <v>1</v>
      </c>
      <c r="E59" s="568"/>
      <c r="F59" s="606">
        <f>E59*D59</f>
        <v>0</v>
      </c>
      <c r="G59" s="563"/>
    </row>
    <row r="60" spans="1:7" ht="15">
      <c r="A60" s="590"/>
      <c r="B60" s="579"/>
      <c r="C60" s="579"/>
      <c r="D60" s="579"/>
      <c r="E60" s="568"/>
      <c r="F60" s="606"/>
      <c r="G60" s="563"/>
    </row>
    <row r="61" spans="1:7" ht="15">
      <c r="A61" s="590" t="s">
        <v>592</v>
      </c>
      <c r="B61" s="579" t="s">
        <v>591</v>
      </c>
      <c r="C61" s="579" t="s">
        <v>12</v>
      </c>
      <c r="D61" s="579">
        <v>2</v>
      </c>
      <c r="E61" s="568"/>
      <c r="F61" s="606">
        <f>E61*D61</f>
        <v>0</v>
      </c>
      <c r="G61" s="563"/>
    </row>
    <row r="62" spans="1:7" ht="15">
      <c r="A62" s="590"/>
      <c r="B62" s="579"/>
      <c r="C62" s="579"/>
      <c r="D62" s="579"/>
      <c r="E62" s="568"/>
      <c r="F62" s="606"/>
      <c r="G62" s="563"/>
    </row>
    <row r="63" spans="1:7" ht="15">
      <c r="A63" s="590" t="s">
        <v>594</v>
      </c>
      <c r="B63" s="579" t="s">
        <v>593</v>
      </c>
      <c r="C63" s="579" t="s">
        <v>12</v>
      </c>
      <c r="D63" s="579">
        <v>4</v>
      </c>
      <c r="E63" s="568"/>
      <c r="F63" s="606">
        <f>E63*D63</f>
        <v>0</v>
      </c>
      <c r="G63" s="563"/>
    </row>
    <row r="64" spans="1:7" ht="15">
      <c r="A64" s="590"/>
      <c r="B64" s="579"/>
      <c r="C64" s="579"/>
      <c r="D64" s="579"/>
      <c r="E64" s="568"/>
      <c r="F64" s="606"/>
      <c r="G64" s="563"/>
    </row>
    <row r="65" spans="1:7" ht="15">
      <c r="A65" s="590" t="s">
        <v>596</v>
      </c>
      <c r="B65" s="579" t="s">
        <v>595</v>
      </c>
      <c r="C65" s="579" t="s">
        <v>12</v>
      </c>
      <c r="D65" s="579">
        <v>3</v>
      </c>
      <c r="E65" s="568"/>
      <c r="F65" s="606">
        <f>E65*D65</f>
        <v>0</v>
      </c>
      <c r="G65" s="563"/>
    </row>
    <row r="66" spans="1:7" ht="15">
      <c r="A66" s="590"/>
      <c r="B66" s="579"/>
      <c r="C66" s="579"/>
      <c r="D66" s="579"/>
      <c r="E66" s="568"/>
      <c r="F66" s="606"/>
      <c r="G66" s="563"/>
    </row>
    <row r="67" spans="1:7" ht="15">
      <c r="A67" s="590" t="s">
        <v>598</v>
      </c>
      <c r="B67" s="579" t="s">
        <v>597</v>
      </c>
      <c r="C67" s="579" t="s">
        <v>12</v>
      </c>
      <c r="D67" s="591">
        <v>6</v>
      </c>
      <c r="E67" s="568"/>
      <c r="F67" s="606">
        <f>E67*D68</f>
        <v>0</v>
      </c>
      <c r="G67" s="563"/>
    </row>
    <row r="68" spans="1:7" ht="15">
      <c r="A68" s="590"/>
      <c r="B68" s="579"/>
      <c r="C68" s="579"/>
      <c r="D68" s="579"/>
      <c r="E68" s="568"/>
      <c r="F68" s="606"/>
      <c r="G68" s="563"/>
    </row>
    <row r="69" spans="1:7" ht="15">
      <c r="A69" s="590" t="s">
        <v>600</v>
      </c>
      <c r="B69" s="579" t="s">
        <v>599</v>
      </c>
      <c r="C69" s="579" t="s">
        <v>12</v>
      </c>
      <c r="D69" s="579">
        <v>1</v>
      </c>
      <c r="E69" s="568"/>
      <c r="F69" s="606">
        <f>E69*D69</f>
        <v>0</v>
      </c>
      <c r="G69" s="563"/>
    </row>
    <row r="70" spans="1:7" ht="15">
      <c r="A70" s="590"/>
      <c r="B70" s="579"/>
      <c r="C70" s="579"/>
      <c r="D70" s="579"/>
      <c r="E70" s="568"/>
      <c r="F70" s="606"/>
      <c r="G70" s="563"/>
    </row>
    <row r="71" spans="1:7" ht="15">
      <c r="A71" s="590" t="s">
        <v>602</v>
      </c>
      <c r="B71" s="579" t="s">
        <v>1390</v>
      </c>
      <c r="C71" s="579" t="s">
        <v>12</v>
      </c>
      <c r="D71" s="579">
        <v>2</v>
      </c>
      <c r="E71" s="568"/>
      <c r="F71" s="606">
        <f>E71*D71</f>
        <v>0</v>
      </c>
      <c r="G71" s="563"/>
    </row>
    <row r="72" spans="1:7" ht="15">
      <c r="A72" s="590"/>
      <c r="B72" s="579"/>
      <c r="C72" s="579"/>
      <c r="D72" s="579"/>
      <c r="E72" s="568"/>
      <c r="F72" s="606"/>
      <c r="G72" s="563"/>
    </row>
    <row r="73" spans="1:7" ht="15">
      <c r="A73" s="590" t="s">
        <v>603</v>
      </c>
      <c r="B73" s="579" t="s">
        <v>601</v>
      </c>
      <c r="C73" s="579" t="s">
        <v>12</v>
      </c>
      <c r="D73" s="579">
        <v>1</v>
      </c>
      <c r="E73" s="568"/>
      <c r="F73" s="606">
        <f>E73*D73</f>
        <v>0</v>
      </c>
      <c r="G73" s="563"/>
    </row>
    <row r="74" spans="1:7" ht="15">
      <c r="A74" s="590"/>
      <c r="B74" s="579"/>
      <c r="C74" s="579"/>
      <c r="D74" s="579"/>
      <c r="E74" s="568"/>
      <c r="F74" s="606"/>
      <c r="G74" s="563"/>
    </row>
    <row r="75" spans="1:7" ht="25.5">
      <c r="A75" s="590" t="s">
        <v>1391</v>
      </c>
      <c r="B75" s="579" t="s">
        <v>1403</v>
      </c>
      <c r="C75" s="579" t="s">
        <v>12</v>
      </c>
      <c r="D75" s="579">
        <v>2</v>
      </c>
      <c r="E75" s="568"/>
      <c r="F75" s="606">
        <f>E75*D75</f>
        <v>0</v>
      </c>
      <c r="G75" s="563"/>
    </row>
    <row r="76" spans="1:7" ht="15">
      <c r="A76" s="592"/>
      <c r="B76" s="579"/>
      <c r="C76" s="579"/>
      <c r="D76" s="579"/>
      <c r="E76" s="568"/>
      <c r="F76" s="606"/>
      <c r="G76" s="563"/>
    </row>
    <row r="77" spans="1:7" ht="25.5">
      <c r="A77" s="586" t="s">
        <v>1392</v>
      </c>
      <c r="B77" s="585" t="s">
        <v>1404</v>
      </c>
      <c r="C77" s="585" t="s">
        <v>12</v>
      </c>
      <c r="D77" s="585">
        <v>5</v>
      </c>
      <c r="E77" s="566"/>
      <c r="F77" s="605">
        <f>E77*D77</f>
        <v>0</v>
      </c>
      <c r="G77" s="563"/>
    </row>
    <row r="78" spans="1:7" ht="15">
      <c r="A78" s="586"/>
      <c r="B78" s="585"/>
      <c r="C78" s="585"/>
      <c r="D78" s="585"/>
      <c r="E78" s="566"/>
      <c r="F78" s="605"/>
      <c r="G78" s="563"/>
    </row>
    <row r="79" spans="1:7" ht="15" customHeight="1">
      <c r="A79" s="588" t="s">
        <v>604</v>
      </c>
      <c r="B79" s="584" t="s">
        <v>605</v>
      </c>
      <c r="C79" s="585"/>
      <c r="D79" s="585"/>
      <c r="E79" s="566"/>
      <c r="F79" s="605"/>
      <c r="G79" s="563"/>
    </row>
    <row r="80" spans="1:7" ht="15" hidden="1">
      <c r="A80" s="586"/>
      <c r="B80" s="585"/>
      <c r="C80" s="585"/>
      <c r="D80" s="585"/>
      <c r="E80" s="566"/>
      <c r="F80" s="605"/>
      <c r="G80" s="563"/>
    </row>
    <row r="81" spans="1:7" ht="15">
      <c r="A81" s="586"/>
      <c r="B81" s="593"/>
      <c r="C81" s="585"/>
      <c r="D81" s="585"/>
      <c r="E81" s="566"/>
      <c r="F81" s="605"/>
      <c r="G81" s="563"/>
    </row>
    <row r="82" spans="1:7" ht="15">
      <c r="A82" s="586" t="s">
        <v>606</v>
      </c>
      <c r="B82" s="585" t="s">
        <v>607</v>
      </c>
      <c r="C82" s="585" t="s">
        <v>12</v>
      </c>
      <c r="D82" s="585">
        <v>12</v>
      </c>
      <c r="E82" s="566"/>
      <c r="F82" s="605">
        <f>E82*D82</f>
        <v>0</v>
      </c>
      <c r="G82" s="563"/>
    </row>
    <row r="83" spans="1:7" ht="15">
      <c r="A83" s="586"/>
      <c r="B83" s="585"/>
      <c r="C83" s="585"/>
      <c r="D83" s="585"/>
      <c r="E83" s="566"/>
      <c r="F83" s="605"/>
      <c r="G83" s="563"/>
    </row>
    <row r="84" spans="1:7" ht="15">
      <c r="A84" s="586" t="s">
        <v>608</v>
      </c>
      <c r="B84" s="585" t="s">
        <v>609</v>
      </c>
      <c r="C84" s="585" t="s">
        <v>12</v>
      </c>
      <c r="D84" s="585">
        <v>2</v>
      </c>
      <c r="E84" s="566"/>
      <c r="F84" s="605">
        <f>E84*D84</f>
        <v>0</v>
      </c>
      <c r="G84" s="563"/>
    </row>
    <row r="85" spans="1:7" ht="15">
      <c r="A85" s="586"/>
      <c r="B85" s="585"/>
      <c r="C85" s="585"/>
      <c r="D85" s="585"/>
      <c r="E85" s="566"/>
      <c r="F85" s="605"/>
      <c r="G85" s="563"/>
    </row>
    <row r="86" spans="1:7" ht="15">
      <c r="A86" s="586" t="s">
        <v>610</v>
      </c>
      <c r="B86" s="585" t="s">
        <v>611</v>
      </c>
      <c r="C86" s="585" t="s">
        <v>12</v>
      </c>
      <c r="D86" s="585">
        <v>1</v>
      </c>
      <c r="E86" s="566"/>
      <c r="F86" s="605">
        <f>E86*D86</f>
        <v>0</v>
      </c>
      <c r="G86" s="563"/>
    </row>
    <row r="87" spans="1:7" ht="15">
      <c r="A87" s="586"/>
      <c r="B87" s="585"/>
      <c r="C87" s="585"/>
      <c r="D87" s="585"/>
      <c r="E87" s="566"/>
      <c r="F87" s="605"/>
      <c r="G87" s="563"/>
    </row>
    <row r="88" spans="1:7" ht="15">
      <c r="A88" s="586" t="s">
        <v>612</v>
      </c>
      <c r="B88" s="585" t="s">
        <v>613</v>
      </c>
      <c r="C88" s="585" t="s">
        <v>12</v>
      </c>
      <c r="D88" s="585">
        <v>1</v>
      </c>
      <c r="E88" s="566"/>
      <c r="F88" s="605">
        <f>E88*D88</f>
        <v>0</v>
      </c>
      <c r="G88" s="563"/>
    </row>
    <row r="89" spans="1:7" ht="15">
      <c r="A89" s="586"/>
      <c r="B89" s="585"/>
      <c r="C89" s="585"/>
      <c r="D89" s="585"/>
      <c r="E89" s="566"/>
      <c r="F89" s="605"/>
      <c r="G89" s="563"/>
    </row>
    <row r="90" spans="1:7" ht="38.25">
      <c r="A90" s="586" t="s">
        <v>614</v>
      </c>
      <c r="B90" s="579" t="s">
        <v>1393</v>
      </c>
      <c r="C90" s="585" t="s">
        <v>12</v>
      </c>
      <c r="D90" s="585">
        <v>3</v>
      </c>
      <c r="E90" s="566"/>
      <c r="F90" s="605">
        <f>E90*D90</f>
        <v>0</v>
      </c>
      <c r="G90" s="563"/>
    </row>
    <row r="91" spans="1:7" ht="15">
      <c r="A91" s="586"/>
      <c r="B91" s="585"/>
      <c r="C91" s="585"/>
      <c r="D91" s="585"/>
      <c r="E91" s="566"/>
      <c r="F91" s="605"/>
      <c r="G91" s="563"/>
    </row>
    <row r="92" spans="1:7">
      <c r="A92" s="586" t="s">
        <v>615</v>
      </c>
      <c r="B92" s="585" t="s">
        <v>616</v>
      </c>
      <c r="C92" s="585" t="s">
        <v>12</v>
      </c>
      <c r="D92" s="585">
        <v>2</v>
      </c>
      <c r="E92" s="566"/>
      <c r="F92" s="605">
        <f>E92*D92</f>
        <v>0</v>
      </c>
      <c r="G92" s="569"/>
    </row>
    <row r="93" spans="1:7">
      <c r="A93" s="586"/>
      <c r="B93" s="585"/>
      <c r="C93" s="585"/>
      <c r="D93" s="585"/>
      <c r="E93" s="566"/>
      <c r="F93" s="605"/>
      <c r="G93" s="569"/>
    </row>
    <row r="94" spans="1:7" ht="38.25">
      <c r="A94" s="586" t="s">
        <v>617</v>
      </c>
      <c r="B94" s="585" t="s">
        <v>618</v>
      </c>
      <c r="C94" s="585" t="s">
        <v>12</v>
      </c>
      <c r="D94" s="585">
        <v>2</v>
      </c>
      <c r="E94" s="566"/>
      <c r="F94" s="605">
        <f>E94*D94</f>
        <v>0</v>
      </c>
      <c r="G94" s="569"/>
    </row>
    <row r="95" spans="1:7">
      <c r="A95" s="586"/>
      <c r="B95" s="585"/>
      <c r="C95" s="585"/>
      <c r="D95" s="585"/>
      <c r="E95" s="566"/>
      <c r="F95" s="605"/>
      <c r="G95" s="569"/>
    </row>
    <row r="96" spans="1:7">
      <c r="A96" s="586" t="s">
        <v>619</v>
      </c>
      <c r="B96" s="585" t="s">
        <v>1394</v>
      </c>
      <c r="C96" s="585" t="s">
        <v>12</v>
      </c>
      <c r="D96" s="585">
        <v>1</v>
      </c>
      <c r="E96" s="566"/>
      <c r="F96" s="605">
        <f>E96*D96</f>
        <v>0</v>
      </c>
      <c r="G96" s="569"/>
    </row>
    <row r="97" spans="1:7">
      <c r="A97" s="586"/>
      <c r="B97" s="585"/>
      <c r="C97" s="585"/>
      <c r="D97" s="585"/>
      <c r="E97" s="566"/>
      <c r="F97" s="605"/>
      <c r="G97" s="569"/>
    </row>
    <row r="98" spans="1:7" ht="38.25">
      <c r="A98" s="586" t="s">
        <v>620</v>
      </c>
      <c r="B98" s="585" t="s">
        <v>1395</v>
      </c>
      <c r="C98" s="585" t="s">
        <v>12</v>
      </c>
      <c r="D98" s="585">
        <v>1</v>
      </c>
      <c r="E98" s="566"/>
      <c r="F98" s="605">
        <f>E98*D98</f>
        <v>0</v>
      </c>
      <c r="G98" s="569"/>
    </row>
    <row r="99" spans="1:7">
      <c r="A99" s="586"/>
      <c r="B99" s="585"/>
      <c r="C99" s="585"/>
      <c r="D99" s="585"/>
      <c r="E99" s="566"/>
      <c r="F99" s="605"/>
      <c r="G99" s="569"/>
    </row>
    <row r="100" spans="1:7" ht="51">
      <c r="A100" s="587" t="s">
        <v>621</v>
      </c>
      <c r="B100" s="585" t="s">
        <v>622</v>
      </c>
      <c r="C100" s="585" t="s">
        <v>12</v>
      </c>
      <c r="D100" s="585">
        <v>7</v>
      </c>
      <c r="E100" s="566"/>
      <c r="F100" s="605">
        <f>E100*D100</f>
        <v>0</v>
      </c>
      <c r="G100" s="569"/>
    </row>
    <row r="101" spans="1:7">
      <c r="A101" s="586"/>
      <c r="B101" s="585"/>
      <c r="C101" s="585"/>
      <c r="D101" s="585"/>
      <c r="E101" s="566"/>
      <c r="F101" s="605"/>
      <c r="G101" s="569"/>
    </row>
    <row r="102" spans="1:7">
      <c r="A102" s="586"/>
      <c r="B102" s="584" t="s">
        <v>623</v>
      </c>
      <c r="C102" s="585"/>
      <c r="D102" s="585"/>
      <c r="E102" s="566"/>
      <c r="F102" s="607">
        <f>SUM(F9:F100)</f>
        <v>0</v>
      </c>
      <c r="G102" s="569"/>
    </row>
    <row r="103" spans="1:7">
      <c r="A103" s="586"/>
      <c r="B103" s="585"/>
      <c r="C103" s="585"/>
      <c r="D103" s="585"/>
      <c r="E103" s="566"/>
      <c r="F103" s="605"/>
      <c r="G103" s="569"/>
    </row>
    <row r="104" spans="1:7">
      <c r="A104" s="588" t="s">
        <v>624</v>
      </c>
      <c r="B104" s="584" t="s">
        <v>625</v>
      </c>
      <c r="C104" s="585"/>
      <c r="D104" s="585"/>
      <c r="E104" s="566"/>
      <c r="F104" s="605"/>
      <c r="G104" s="569"/>
    </row>
    <row r="105" spans="1:7">
      <c r="A105" s="586"/>
      <c r="B105" s="585"/>
      <c r="C105" s="585"/>
      <c r="D105" s="585"/>
      <c r="E105" s="566"/>
      <c r="F105" s="605"/>
      <c r="G105" s="569"/>
    </row>
    <row r="106" spans="1:7" ht="25.5">
      <c r="A106" s="586" t="s">
        <v>626</v>
      </c>
      <c r="B106" s="579" t="s">
        <v>627</v>
      </c>
      <c r="C106" s="585" t="s">
        <v>12</v>
      </c>
      <c r="D106" s="585">
        <v>109</v>
      </c>
      <c r="E106" s="566"/>
      <c r="F106" s="605">
        <f>E106*D106</f>
        <v>0</v>
      </c>
      <c r="G106" s="569"/>
    </row>
    <row r="107" spans="1:7" ht="12.6" customHeight="1">
      <c r="A107" s="586"/>
      <c r="B107" s="579"/>
      <c r="C107" s="585"/>
      <c r="D107" s="585"/>
      <c r="E107" s="566"/>
      <c r="F107" s="605"/>
      <c r="G107" s="569"/>
    </row>
    <row r="108" spans="1:7" ht="30" customHeight="1">
      <c r="A108" s="586" t="s">
        <v>628</v>
      </c>
      <c r="B108" s="579" t="s">
        <v>1396</v>
      </c>
      <c r="C108" s="585" t="s">
        <v>544</v>
      </c>
      <c r="D108" s="585">
        <v>210</v>
      </c>
      <c r="E108" s="566"/>
      <c r="F108" s="605">
        <f>E108*D108</f>
        <v>0</v>
      </c>
      <c r="G108" s="569"/>
    </row>
    <row r="109" spans="1:7" ht="15" customHeight="1">
      <c r="A109" s="586"/>
      <c r="B109" s="579"/>
      <c r="C109" s="585"/>
      <c r="D109" s="585"/>
      <c r="E109" s="566"/>
      <c r="F109" s="605"/>
      <c r="G109" s="569"/>
    </row>
    <row r="110" spans="1:7" ht="32.450000000000003" customHeight="1">
      <c r="A110" s="586" t="s">
        <v>629</v>
      </c>
      <c r="B110" s="579" t="s">
        <v>1397</v>
      </c>
      <c r="C110" s="585" t="s">
        <v>544</v>
      </c>
      <c r="D110" s="585">
        <v>5</v>
      </c>
      <c r="E110" s="566"/>
      <c r="F110" s="605">
        <f>E110*D110</f>
        <v>0</v>
      </c>
      <c r="G110" s="567"/>
    </row>
    <row r="111" spans="1:7" ht="13.15" customHeight="1">
      <c r="A111" s="586"/>
      <c r="B111" s="585"/>
      <c r="C111" s="585"/>
      <c r="D111" s="585"/>
      <c r="E111" s="566"/>
      <c r="F111" s="605"/>
      <c r="G111" s="567"/>
    </row>
    <row r="112" spans="1:7" ht="39.75" customHeight="1">
      <c r="A112" s="586" t="s">
        <v>630</v>
      </c>
      <c r="B112" s="585" t="s">
        <v>631</v>
      </c>
      <c r="C112" s="585" t="s">
        <v>544</v>
      </c>
      <c r="D112" s="585">
        <v>10</v>
      </c>
      <c r="E112" s="566"/>
      <c r="F112" s="605">
        <f>E112*D112</f>
        <v>0</v>
      </c>
      <c r="G112" s="567"/>
    </row>
    <row r="113" spans="1:7" ht="15" customHeight="1">
      <c r="A113" s="586"/>
      <c r="B113" s="585"/>
      <c r="C113" s="585"/>
      <c r="D113" s="585"/>
      <c r="E113" s="566"/>
      <c r="F113" s="605"/>
      <c r="G113" s="567"/>
    </row>
    <row r="114" spans="1:7" ht="42" customHeight="1">
      <c r="A114" s="586" t="s">
        <v>632</v>
      </c>
      <c r="B114" s="585" t="s">
        <v>633</v>
      </c>
      <c r="C114" s="585" t="s">
        <v>544</v>
      </c>
      <c r="D114" s="585">
        <v>10</v>
      </c>
      <c r="E114" s="566"/>
      <c r="F114" s="605">
        <f>E114*D114</f>
        <v>0</v>
      </c>
      <c r="G114" s="563"/>
    </row>
    <row r="115" spans="1:7" ht="15">
      <c r="A115" s="586"/>
      <c r="B115" s="585"/>
      <c r="C115" s="585"/>
      <c r="D115" s="585"/>
      <c r="E115" s="566"/>
      <c r="F115" s="605"/>
      <c r="G115" s="563"/>
    </row>
    <row r="116" spans="1:7" ht="15">
      <c r="A116" s="586" t="s">
        <v>634</v>
      </c>
      <c r="B116" s="585" t="s">
        <v>635</v>
      </c>
      <c r="C116" s="585" t="s">
        <v>12</v>
      </c>
      <c r="D116" s="585">
        <v>72</v>
      </c>
      <c r="E116" s="566"/>
      <c r="F116" s="605">
        <f>E116*D116</f>
        <v>0</v>
      </c>
      <c r="G116" s="563"/>
    </row>
    <row r="117" spans="1:7" ht="15">
      <c r="A117" s="586"/>
      <c r="B117" s="585"/>
      <c r="C117" s="585"/>
      <c r="D117" s="585"/>
      <c r="E117" s="566"/>
      <c r="F117" s="605"/>
      <c r="G117" s="563"/>
    </row>
    <row r="118" spans="1:7" ht="15">
      <c r="A118" s="586" t="s">
        <v>636</v>
      </c>
      <c r="B118" s="585" t="s">
        <v>637</v>
      </c>
      <c r="C118" s="585"/>
      <c r="D118" s="585"/>
      <c r="E118" s="566"/>
      <c r="F118" s="605"/>
      <c r="G118" s="563"/>
    </row>
    <row r="119" spans="1:7" ht="15">
      <c r="A119" s="586"/>
      <c r="B119" s="585"/>
      <c r="C119" s="585"/>
      <c r="D119" s="585"/>
      <c r="E119" s="566"/>
      <c r="F119" s="605"/>
      <c r="G119" s="563"/>
    </row>
    <row r="120" spans="1:7" ht="15">
      <c r="A120" s="587" t="s">
        <v>638</v>
      </c>
      <c r="B120" s="585" t="s">
        <v>639</v>
      </c>
      <c r="C120" s="585" t="s">
        <v>12</v>
      </c>
      <c r="D120" s="585">
        <f>D82</f>
        <v>12</v>
      </c>
      <c r="E120" s="566"/>
      <c r="F120" s="605">
        <f>E120*D120</f>
        <v>0</v>
      </c>
      <c r="G120" s="563"/>
    </row>
    <row r="121" spans="1:7" ht="15">
      <c r="A121" s="587"/>
      <c r="B121" s="585"/>
      <c r="C121" s="585"/>
      <c r="D121" s="585"/>
      <c r="E121" s="566"/>
      <c r="F121" s="605"/>
      <c r="G121" s="563"/>
    </row>
    <row r="122" spans="1:7" ht="15">
      <c r="A122" s="587" t="s">
        <v>640</v>
      </c>
      <c r="B122" s="585" t="s">
        <v>641</v>
      </c>
      <c r="C122" s="585" t="s">
        <v>12</v>
      </c>
      <c r="D122" s="585">
        <f>D84</f>
        <v>2</v>
      </c>
      <c r="E122" s="566"/>
      <c r="F122" s="605">
        <f>E122*D122</f>
        <v>0</v>
      </c>
      <c r="G122" s="563"/>
    </row>
    <row r="123" spans="1:7">
      <c r="A123" s="586"/>
      <c r="B123" s="585"/>
      <c r="C123" s="585"/>
      <c r="D123" s="585"/>
      <c r="E123" s="566"/>
      <c r="F123" s="605"/>
      <c r="G123" s="569"/>
    </row>
    <row r="124" spans="1:7" ht="25.5">
      <c r="A124" s="586" t="s">
        <v>642</v>
      </c>
      <c r="B124" s="585" t="s">
        <v>643</v>
      </c>
      <c r="C124" s="585"/>
      <c r="D124" s="585"/>
      <c r="E124" s="566"/>
      <c r="F124" s="605"/>
      <c r="G124" s="569"/>
    </row>
    <row r="125" spans="1:7">
      <c r="A125" s="586"/>
      <c r="B125" s="585"/>
      <c r="C125" s="585"/>
      <c r="D125" s="585"/>
      <c r="E125" s="566"/>
      <c r="F125" s="605"/>
      <c r="G125" s="569"/>
    </row>
    <row r="126" spans="1:7" ht="14.25">
      <c r="A126" s="586" t="s">
        <v>644</v>
      </c>
      <c r="B126" s="585" t="s">
        <v>641</v>
      </c>
      <c r="C126" s="585" t="s">
        <v>12</v>
      </c>
      <c r="D126" s="585">
        <v>3</v>
      </c>
      <c r="E126" s="566"/>
      <c r="F126" s="605">
        <f>E126*D126</f>
        <v>0</v>
      </c>
      <c r="G126" s="569"/>
    </row>
    <row r="127" spans="1:7">
      <c r="A127" s="586"/>
      <c r="B127" s="585"/>
      <c r="C127" s="585"/>
      <c r="D127" s="585"/>
      <c r="E127" s="566"/>
      <c r="F127" s="605"/>
      <c r="G127" s="569"/>
    </row>
    <row r="128" spans="1:7">
      <c r="A128" s="586" t="s">
        <v>645</v>
      </c>
      <c r="B128" s="585" t="s">
        <v>646</v>
      </c>
      <c r="C128" s="585" t="s">
        <v>12</v>
      </c>
      <c r="D128" s="585">
        <v>2</v>
      </c>
      <c r="E128" s="566"/>
      <c r="F128" s="605">
        <f>E128*D128</f>
        <v>0</v>
      </c>
      <c r="G128" s="569"/>
    </row>
    <row r="129" spans="1:7">
      <c r="A129" s="586"/>
      <c r="B129" s="585"/>
      <c r="C129" s="585"/>
      <c r="D129" s="585"/>
      <c r="E129" s="566"/>
      <c r="F129" s="605"/>
      <c r="G129" s="569"/>
    </row>
    <row r="130" spans="1:7" ht="25.5">
      <c r="A130" s="586" t="s">
        <v>647</v>
      </c>
      <c r="B130" s="585" t="s">
        <v>648</v>
      </c>
      <c r="C130" s="585" t="s">
        <v>12</v>
      </c>
      <c r="D130" s="585">
        <v>1</v>
      </c>
      <c r="E130" s="566"/>
      <c r="F130" s="605">
        <f>E130*D130</f>
        <v>0</v>
      </c>
      <c r="G130" s="569"/>
    </row>
    <row r="131" spans="1:7">
      <c r="A131" s="586"/>
      <c r="B131" s="585"/>
      <c r="C131" s="585"/>
      <c r="D131" s="585"/>
      <c r="E131" s="566"/>
      <c r="F131" s="605"/>
      <c r="G131" s="569"/>
    </row>
    <row r="132" spans="1:7">
      <c r="A132" s="586" t="s">
        <v>649</v>
      </c>
      <c r="B132" s="585" t="s">
        <v>1398</v>
      </c>
      <c r="C132" s="585" t="s">
        <v>12</v>
      </c>
      <c r="D132" s="585">
        <v>1</v>
      </c>
      <c r="E132" s="566"/>
      <c r="F132" s="605">
        <f>E132*D132</f>
        <v>0</v>
      </c>
      <c r="G132" s="569"/>
    </row>
    <row r="133" spans="1:7">
      <c r="A133" s="586"/>
      <c r="B133" s="585"/>
      <c r="C133" s="585"/>
      <c r="D133" s="585"/>
      <c r="E133" s="566"/>
      <c r="F133" s="605"/>
      <c r="G133" s="569"/>
    </row>
    <row r="134" spans="1:7">
      <c r="A134" s="586" t="s">
        <v>651</v>
      </c>
      <c r="B134" s="585" t="s">
        <v>650</v>
      </c>
      <c r="C134" s="585" t="s">
        <v>12</v>
      </c>
      <c r="D134" s="585">
        <v>2</v>
      </c>
      <c r="E134" s="566"/>
      <c r="F134" s="605">
        <f>E134*D134</f>
        <v>0</v>
      </c>
      <c r="G134" s="569"/>
    </row>
    <row r="135" spans="1:7">
      <c r="A135" s="586"/>
      <c r="B135" s="585"/>
      <c r="C135" s="585"/>
      <c r="D135" s="585"/>
      <c r="E135" s="566"/>
      <c r="F135" s="605"/>
      <c r="G135" s="569"/>
    </row>
    <row r="136" spans="1:7">
      <c r="A136" s="586" t="s">
        <v>652</v>
      </c>
      <c r="B136" s="585" t="s">
        <v>653</v>
      </c>
      <c r="C136" s="585" t="s">
        <v>544</v>
      </c>
      <c r="D136" s="585">
        <v>235</v>
      </c>
      <c r="E136" s="566"/>
      <c r="F136" s="605">
        <f t="shared" ref="F136:F140" si="0">E136*D136</f>
        <v>0</v>
      </c>
      <c r="G136" s="569"/>
    </row>
    <row r="137" spans="1:7">
      <c r="A137" s="586"/>
      <c r="B137" s="585"/>
      <c r="C137" s="585"/>
      <c r="D137" s="585"/>
      <c r="E137" s="566"/>
      <c r="F137" s="605"/>
      <c r="G137" s="569"/>
    </row>
    <row r="138" spans="1:7">
      <c r="A138" s="589" t="s">
        <v>654</v>
      </c>
      <c r="B138" s="585" t="s">
        <v>655</v>
      </c>
      <c r="C138" s="585" t="s">
        <v>544</v>
      </c>
      <c r="D138" s="585">
        <v>235</v>
      </c>
      <c r="E138" s="566"/>
      <c r="F138" s="605">
        <f t="shared" si="0"/>
        <v>0</v>
      </c>
      <c r="G138" s="569"/>
    </row>
    <row r="139" spans="1:7">
      <c r="A139" s="586"/>
      <c r="B139" s="585"/>
      <c r="C139" s="585"/>
      <c r="D139" s="585"/>
      <c r="E139" s="566"/>
      <c r="F139" s="605"/>
      <c r="G139" s="569"/>
    </row>
    <row r="140" spans="1:7" ht="38.25">
      <c r="A140" s="586" t="s">
        <v>656</v>
      </c>
      <c r="B140" s="585" t="s">
        <v>657</v>
      </c>
      <c r="C140" s="585" t="s">
        <v>544</v>
      </c>
      <c r="D140" s="585">
        <v>235</v>
      </c>
      <c r="E140" s="566"/>
      <c r="F140" s="605">
        <f t="shared" si="0"/>
        <v>0</v>
      </c>
      <c r="G140" s="569"/>
    </row>
    <row r="141" spans="1:7">
      <c r="A141" s="586"/>
      <c r="B141" s="585"/>
      <c r="C141" s="585"/>
      <c r="D141" s="585"/>
      <c r="E141" s="566"/>
      <c r="F141" s="605"/>
      <c r="G141" s="569"/>
    </row>
    <row r="142" spans="1:7" ht="105.75" customHeight="1">
      <c r="A142" s="594" t="s">
        <v>658</v>
      </c>
      <c r="B142" s="585" t="s">
        <v>659</v>
      </c>
      <c r="C142" s="585" t="s">
        <v>544</v>
      </c>
      <c r="D142" s="585">
        <v>150</v>
      </c>
      <c r="E142" s="566"/>
      <c r="F142" s="605">
        <f>E142*D142</f>
        <v>0</v>
      </c>
      <c r="G142" s="569"/>
    </row>
    <row r="143" spans="1:7" ht="13.15" customHeight="1">
      <c r="A143" s="594"/>
      <c r="B143" s="585"/>
      <c r="C143" s="585"/>
      <c r="D143" s="585"/>
      <c r="E143" s="566"/>
      <c r="F143" s="605"/>
      <c r="G143" s="569"/>
    </row>
    <row r="144" spans="1:7" ht="73.5" customHeight="1">
      <c r="A144" s="586" t="s">
        <v>660</v>
      </c>
      <c r="B144" s="585" t="s">
        <v>661</v>
      </c>
      <c r="C144" s="585"/>
      <c r="D144" s="585"/>
      <c r="E144" s="566"/>
      <c r="F144" s="605"/>
      <c r="G144" s="569"/>
    </row>
    <row r="145" spans="1:7" ht="13.15" customHeight="1">
      <c r="A145" s="589"/>
      <c r="B145" s="585" t="s">
        <v>662</v>
      </c>
      <c r="C145" s="585" t="s">
        <v>663</v>
      </c>
      <c r="D145" s="585">
        <v>15</v>
      </c>
      <c r="E145" s="566"/>
      <c r="F145" s="605">
        <f>E145*D145</f>
        <v>0</v>
      </c>
      <c r="G145" s="570"/>
    </row>
    <row r="146" spans="1:7" ht="13.15" customHeight="1">
      <c r="A146" s="595"/>
      <c r="B146" s="585" t="s">
        <v>664</v>
      </c>
      <c r="C146" s="585" t="s">
        <v>663</v>
      </c>
      <c r="D146" s="585">
        <v>30</v>
      </c>
      <c r="E146" s="566"/>
      <c r="F146" s="605">
        <f>E146*D146</f>
        <v>0</v>
      </c>
      <c r="G146" s="569"/>
    </row>
    <row r="147" spans="1:7">
      <c r="B147" s="585"/>
      <c r="C147" s="585"/>
      <c r="D147" s="585"/>
      <c r="E147" s="566"/>
      <c r="F147" s="605"/>
      <c r="G147" s="569"/>
    </row>
    <row r="148" spans="1:7" ht="25.5">
      <c r="A148" s="586" t="s">
        <v>665</v>
      </c>
      <c r="B148" s="585" t="s">
        <v>666</v>
      </c>
      <c r="C148" s="596">
        <v>0.1</v>
      </c>
      <c r="D148" s="585"/>
      <c r="E148" s="566"/>
      <c r="F148" s="605">
        <f>SUM(F106:F146)*0.1</f>
        <v>0</v>
      </c>
      <c r="G148" s="569"/>
    </row>
    <row r="149" spans="1:7">
      <c r="A149" s="586"/>
      <c r="B149" s="585"/>
      <c r="C149" s="585"/>
      <c r="D149" s="585"/>
      <c r="E149" s="566"/>
      <c r="F149" s="605"/>
      <c r="G149" s="569"/>
    </row>
    <row r="150" spans="1:7">
      <c r="A150" s="586"/>
      <c r="B150" s="584" t="s">
        <v>667</v>
      </c>
      <c r="C150" s="585"/>
      <c r="D150" s="585"/>
      <c r="E150" s="566"/>
      <c r="F150" s="607">
        <f>SUM(F106:F148)</f>
        <v>0</v>
      </c>
      <c r="G150" s="569"/>
    </row>
    <row r="151" spans="1:7">
      <c r="A151" s="586"/>
      <c r="B151" s="584"/>
      <c r="C151" s="585"/>
      <c r="D151" s="585"/>
      <c r="E151" s="566"/>
      <c r="F151" s="607"/>
      <c r="G151" s="569"/>
    </row>
    <row r="152" spans="1:7">
      <c r="A152" s="586"/>
      <c r="B152" s="585"/>
      <c r="C152" s="585"/>
      <c r="D152" s="585"/>
      <c r="E152" s="566"/>
      <c r="F152" s="608"/>
      <c r="G152" s="569"/>
    </row>
    <row r="153" spans="1:7">
      <c r="A153" s="588" t="s">
        <v>668</v>
      </c>
      <c r="B153" s="584" t="s">
        <v>516</v>
      </c>
      <c r="C153" s="585"/>
      <c r="D153" s="585"/>
      <c r="E153" s="566"/>
      <c r="F153" s="605"/>
      <c r="G153" s="569"/>
    </row>
    <row r="154" spans="1:7" ht="38.25">
      <c r="A154" s="588"/>
      <c r="B154" s="593" t="s">
        <v>669</v>
      </c>
      <c r="C154" s="585"/>
      <c r="D154" s="585"/>
      <c r="E154" s="566"/>
      <c r="F154" s="605"/>
      <c r="G154" s="569"/>
    </row>
    <row r="155" spans="1:7">
      <c r="A155" s="586"/>
      <c r="B155" s="584"/>
      <c r="C155" s="585"/>
      <c r="D155" s="585"/>
      <c r="E155" s="566"/>
      <c r="F155" s="605"/>
      <c r="G155" s="569"/>
    </row>
    <row r="156" spans="1:7">
      <c r="A156" s="597" t="s">
        <v>670</v>
      </c>
      <c r="B156" s="585" t="s">
        <v>671</v>
      </c>
      <c r="C156" s="585" t="s">
        <v>544</v>
      </c>
      <c r="D156" s="585">
        <v>210</v>
      </c>
      <c r="E156" s="566"/>
      <c r="F156" s="605">
        <f>E156*D156</f>
        <v>0</v>
      </c>
      <c r="G156" s="569"/>
    </row>
    <row r="157" spans="1:7">
      <c r="B157" s="585"/>
      <c r="C157" s="585"/>
      <c r="D157" s="585"/>
      <c r="E157" s="566"/>
      <c r="F157" s="605"/>
      <c r="G157" s="569"/>
    </row>
    <row r="158" spans="1:7" ht="63.75">
      <c r="A158" s="597" t="s">
        <v>672</v>
      </c>
      <c r="B158" s="585" t="s">
        <v>673</v>
      </c>
      <c r="C158" s="585" t="s">
        <v>674</v>
      </c>
      <c r="D158" s="585">
        <v>150</v>
      </c>
      <c r="E158" s="566"/>
      <c r="F158" s="605">
        <f>E158*D158</f>
        <v>0</v>
      </c>
      <c r="G158" s="563"/>
    </row>
    <row r="159" spans="1:7" ht="15">
      <c r="A159" s="597"/>
      <c r="B159" s="585"/>
      <c r="C159" s="585"/>
      <c r="D159" s="585"/>
      <c r="E159" s="566"/>
      <c r="F159" s="605"/>
      <c r="G159" s="563"/>
    </row>
    <row r="160" spans="1:7" ht="25.5">
      <c r="A160" s="597" t="s">
        <v>675</v>
      </c>
      <c r="B160" s="585" t="s">
        <v>676</v>
      </c>
      <c r="C160" s="585" t="s">
        <v>677</v>
      </c>
      <c r="D160" s="585">
        <v>168</v>
      </c>
      <c r="E160" s="566"/>
      <c r="F160" s="605">
        <f>E160*D160</f>
        <v>0</v>
      </c>
      <c r="G160" s="563"/>
    </row>
    <row r="161" spans="1:7" ht="15">
      <c r="A161" s="597"/>
      <c r="B161" s="585"/>
      <c r="C161" s="585"/>
      <c r="D161" s="585"/>
      <c r="E161" s="566"/>
      <c r="F161" s="605"/>
      <c r="G161" s="563"/>
    </row>
    <row r="162" spans="1:7" ht="39">
      <c r="A162" s="597" t="s">
        <v>678</v>
      </c>
      <c r="B162" s="585" t="s">
        <v>679</v>
      </c>
      <c r="C162" s="585" t="s">
        <v>674</v>
      </c>
      <c r="D162" s="585">
        <v>80</v>
      </c>
      <c r="E162" s="566"/>
      <c r="F162" s="605">
        <f>E162*D162</f>
        <v>0</v>
      </c>
      <c r="G162" s="567"/>
    </row>
    <row r="163" spans="1:7" ht="15.75">
      <c r="A163" s="597"/>
      <c r="B163" s="585"/>
      <c r="C163" s="585"/>
      <c r="D163" s="585"/>
      <c r="E163" s="566"/>
      <c r="F163" s="605"/>
      <c r="G163" s="567"/>
    </row>
    <row r="164" spans="1:7" ht="26.25">
      <c r="A164" s="597" t="s">
        <v>680</v>
      </c>
      <c r="B164" s="585" t="s">
        <v>681</v>
      </c>
      <c r="C164" s="585" t="s">
        <v>353</v>
      </c>
      <c r="D164" s="585">
        <v>5</v>
      </c>
      <c r="E164" s="566"/>
      <c r="F164" s="605">
        <f>E164*D164</f>
        <v>0</v>
      </c>
      <c r="G164" s="567"/>
    </row>
    <row r="165" spans="1:7" ht="15.75">
      <c r="A165" s="597"/>
      <c r="B165" s="585"/>
      <c r="C165" s="585"/>
      <c r="D165" s="585"/>
      <c r="E165" s="566"/>
      <c r="F165" s="605"/>
      <c r="G165" s="567"/>
    </row>
    <row r="166" spans="1:7" ht="86.45" customHeight="1">
      <c r="A166" s="597" t="s">
        <v>682</v>
      </c>
      <c r="B166" s="598" t="s">
        <v>683</v>
      </c>
      <c r="C166" s="585" t="s">
        <v>12</v>
      </c>
      <c r="D166" s="585">
        <v>1</v>
      </c>
      <c r="E166" s="566"/>
      <c r="F166" s="605">
        <f>E166*D166</f>
        <v>0</v>
      </c>
      <c r="G166" s="567"/>
    </row>
    <row r="167" spans="1:7" ht="15.75">
      <c r="A167" s="597"/>
      <c r="B167" s="585"/>
      <c r="C167" s="585"/>
      <c r="D167" s="585"/>
      <c r="E167" s="566"/>
      <c r="F167" s="605"/>
      <c r="G167" s="567"/>
    </row>
    <row r="168" spans="1:7" ht="79.150000000000006" customHeight="1">
      <c r="A168" s="597" t="s">
        <v>684</v>
      </c>
      <c r="B168" s="598" t="s">
        <v>685</v>
      </c>
      <c r="C168" s="585" t="s">
        <v>12</v>
      </c>
      <c r="D168" s="585">
        <v>1</v>
      </c>
      <c r="E168" s="566"/>
      <c r="F168" s="605">
        <f>E168*D168</f>
        <v>0</v>
      </c>
      <c r="G168" s="567"/>
    </row>
    <row r="169" spans="1:7" ht="15.75">
      <c r="A169" s="597"/>
      <c r="B169" s="585"/>
      <c r="C169" s="585"/>
      <c r="D169" s="585"/>
      <c r="E169" s="566"/>
      <c r="F169" s="605"/>
      <c r="G169" s="567"/>
    </row>
    <row r="170" spans="1:7" ht="85.9" customHeight="1">
      <c r="A170" s="597" t="s">
        <v>686</v>
      </c>
      <c r="B170" s="598" t="s">
        <v>687</v>
      </c>
      <c r="C170" s="585" t="s">
        <v>12</v>
      </c>
      <c r="D170" s="585">
        <v>1</v>
      </c>
      <c r="E170" s="566"/>
      <c r="F170" s="605">
        <f>E170*D170</f>
        <v>0</v>
      </c>
      <c r="G170" s="567"/>
    </row>
    <row r="171" spans="1:7" ht="15.75">
      <c r="A171" s="597"/>
      <c r="B171" s="585"/>
      <c r="C171" s="585"/>
      <c r="D171" s="585"/>
      <c r="E171" s="566"/>
      <c r="F171" s="605"/>
      <c r="G171" s="567"/>
    </row>
    <row r="172" spans="1:7" ht="83.45" customHeight="1">
      <c r="A172" s="597" t="s">
        <v>688</v>
      </c>
      <c r="B172" s="598" t="s">
        <v>689</v>
      </c>
      <c r="C172" s="585" t="s">
        <v>12</v>
      </c>
      <c r="D172" s="585">
        <v>1</v>
      </c>
      <c r="E172" s="566"/>
      <c r="F172" s="605">
        <f>E172*D172</f>
        <v>0</v>
      </c>
      <c r="G172" s="567"/>
    </row>
    <row r="173" spans="1:7" ht="15.75">
      <c r="A173" s="597"/>
      <c r="B173" s="585"/>
      <c r="C173" s="585"/>
      <c r="D173" s="585"/>
      <c r="E173" s="566"/>
      <c r="F173" s="605"/>
      <c r="G173" s="567"/>
    </row>
    <row r="174" spans="1:7" ht="26.25">
      <c r="A174" s="597" t="s">
        <v>690</v>
      </c>
      <c r="B174" s="585" t="s">
        <v>691</v>
      </c>
      <c r="C174" s="585" t="s">
        <v>674</v>
      </c>
      <c r="D174" s="585">
        <v>70</v>
      </c>
      <c r="E174" s="566"/>
      <c r="F174" s="605">
        <f>E174*D174</f>
        <v>0</v>
      </c>
      <c r="G174" s="567"/>
    </row>
    <row r="175" spans="1:7" ht="15">
      <c r="A175" s="597"/>
      <c r="B175" s="585"/>
      <c r="C175" s="585"/>
      <c r="D175" s="585"/>
      <c r="E175" s="566"/>
      <c r="F175" s="605"/>
      <c r="G175" s="563"/>
    </row>
    <row r="176" spans="1:7" ht="51">
      <c r="A176" s="589" t="s">
        <v>692</v>
      </c>
      <c r="B176" s="585" t="s">
        <v>693</v>
      </c>
      <c r="C176" s="585" t="s">
        <v>12</v>
      </c>
      <c r="D176" s="585">
        <v>15</v>
      </c>
      <c r="E176" s="566"/>
      <c r="F176" s="605">
        <f>E176*D176</f>
        <v>0</v>
      </c>
      <c r="G176" s="569"/>
    </row>
    <row r="177" spans="1:7" ht="14.45" customHeight="1">
      <c r="A177" s="597"/>
      <c r="B177" s="585"/>
      <c r="C177" s="585"/>
      <c r="D177" s="585"/>
      <c r="E177" s="566"/>
      <c r="F177" s="605"/>
      <c r="G177" s="569"/>
    </row>
    <row r="178" spans="1:7" ht="55.9" customHeight="1">
      <c r="A178" s="597" t="s">
        <v>694</v>
      </c>
      <c r="B178" s="585" t="s">
        <v>1399</v>
      </c>
      <c r="C178" s="585" t="s">
        <v>544</v>
      </c>
      <c r="D178" s="585">
        <v>3.5</v>
      </c>
      <c r="E178" s="566"/>
      <c r="F178" s="605">
        <f>E178*D178</f>
        <v>0</v>
      </c>
      <c r="G178" s="569"/>
    </row>
    <row r="179" spans="1:7" ht="14.45" customHeight="1">
      <c r="A179" s="597"/>
      <c r="B179" s="585"/>
      <c r="C179" s="585"/>
      <c r="D179" s="585"/>
      <c r="E179" s="566"/>
      <c r="F179" s="605"/>
      <c r="G179" s="569"/>
    </row>
    <row r="180" spans="1:7" ht="68.45" customHeight="1">
      <c r="A180" s="597" t="s">
        <v>695</v>
      </c>
      <c r="B180" s="585" t="s">
        <v>696</v>
      </c>
      <c r="C180" s="585" t="s">
        <v>674</v>
      </c>
      <c r="D180" s="585">
        <v>4.5</v>
      </c>
      <c r="E180" s="566"/>
      <c r="F180" s="605">
        <f>E180*D180</f>
        <v>0</v>
      </c>
      <c r="G180" s="569"/>
    </row>
    <row r="181" spans="1:7" ht="10.15" customHeight="1">
      <c r="A181" s="597"/>
      <c r="B181" s="585"/>
      <c r="C181" s="585"/>
      <c r="D181" s="585"/>
      <c r="E181" s="566"/>
      <c r="F181" s="605"/>
      <c r="G181" s="569"/>
    </row>
    <row r="182" spans="1:7" ht="33" customHeight="1">
      <c r="A182" s="597" t="s">
        <v>697</v>
      </c>
      <c r="B182" s="585" t="s">
        <v>698</v>
      </c>
      <c r="C182" s="585" t="s">
        <v>232</v>
      </c>
      <c r="D182" s="585">
        <v>20</v>
      </c>
      <c r="E182" s="566"/>
      <c r="F182" s="605">
        <f>E182*D182</f>
        <v>0</v>
      </c>
      <c r="G182" s="569"/>
    </row>
    <row r="183" spans="1:7" ht="16.149999999999999" customHeight="1">
      <c r="A183" s="597"/>
      <c r="B183" s="593"/>
      <c r="C183" s="585"/>
      <c r="D183" s="585"/>
      <c r="E183" s="566"/>
      <c r="F183" s="605"/>
      <c r="G183" s="569"/>
    </row>
    <row r="184" spans="1:7" ht="81" customHeight="1">
      <c r="A184" s="597" t="s">
        <v>699</v>
      </c>
      <c r="B184" s="585" t="s">
        <v>700</v>
      </c>
      <c r="C184" s="596">
        <v>0.1</v>
      </c>
      <c r="D184" s="585"/>
      <c r="E184" s="566"/>
      <c r="F184" s="605">
        <f>SUM(F156:F182)*0.1</f>
        <v>0</v>
      </c>
      <c r="G184" s="569"/>
    </row>
    <row r="185" spans="1:7" ht="14.45" customHeight="1">
      <c r="A185" s="599"/>
      <c r="B185" s="585"/>
      <c r="C185" s="585"/>
      <c r="D185" s="585"/>
      <c r="E185" s="566"/>
      <c r="F185" s="605"/>
      <c r="G185" s="569"/>
    </row>
    <row r="186" spans="1:7" ht="13.15" customHeight="1">
      <c r="A186" s="585"/>
      <c r="B186" s="584" t="s">
        <v>701</v>
      </c>
      <c r="C186" s="585"/>
      <c r="D186" s="585"/>
      <c r="E186" s="566"/>
      <c r="F186" s="607">
        <f>SUM(F156:F184)</f>
        <v>0</v>
      </c>
      <c r="G186" s="569"/>
    </row>
    <row r="187" spans="1:7">
      <c r="A187" s="600"/>
      <c r="B187" s="600"/>
      <c r="C187" s="600"/>
      <c r="D187" s="600"/>
      <c r="E187" s="571"/>
      <c r="F187" s="609"/>
      <c r="G187" s="569"/>
    </row>
    <row r="188" spans="1:7">
      <c r="A188" s="600"/>
      <c r="B188" s="600"/>
      <c r="C188" s="600"/>
      <c r="D188" s="600"/>
      <c r="E188" s="571"/>
      <c r="F188" s="609"/>
      <c r="G188" s="569"/>
    </row>
    <row r="189" spans="1:7">
      <c r="A189" s="601"/>
      <c r="B189" s="601" t="s">
        <v>702</v>
      </c>
      <c r="C189" s="601"/>
      <c r="D189" s="601"/>
      <c r="E189" s="572"/>
      <c r="F189" s="610"/>
      <c r="G189" s="569"/>
    </row>
    <row r="190" spans="1:7">
      <c r="A190" s="601" t="s">
        <v>538</v>
      </c>
      <c r="B190" s="601"/>
      <c r="C190" s="601"/>
      <c r="D190" s="601"/>
      <c r="E190" s="572"/>
      <c r="F190" s="610"/>
      <c r="G190" s="569"/>
    </row>
    <row r="191" spans="1:7">
      <c r="A191" s="601"/>
      <c r="B191" s="601" t="s">
        <v>539</v>
      </c>
      <c r="C191" s="601"/>
      <c r="D191" s="601"/>
      <c r="E191" s="572"/>
      <c r="F191" s="610">
        <f>F102</f>
        <v>0</v>
      </c>
      <c r="G191" s="569"/>
    </row>
    <row r="192" spans="1:7">
      <c r="A192" s="601" t="s">
        <v>624</v>
      </c>
      <c r="B192" s="601"/>
      <c r="C192" s="601"/>
      <c r="D192" s="601"/>
      <c r="E192" s="572"/>
      <c r="F192" s="610"/>
      <c r="G192" s="569"/>
    </row>
    <row r="193" spans="1:7">
      <c r="A193" s="601"/>
      <c r="B193" s="601" t="s">
        <v>625</v>
      </c>
      <c r="C193" s="601"/>
      <c r="D193" s="601"/>
      <c r="E193" s="572"/>
      <c r="F193" s="610">
        <f>F150</f>
        <v>0</v>
      </c>
      <c r="G193" s="569"/>
    </row>
    <row r="194" spans="1:7">
      <c r="A194" s="601" t="s">
        <v>668</v>
      </c>
      <c r="B194" s="601"/>
      <c r="C194" s="601"/>
      <c r="D194" s="601"/>
      <c r="E194" s="572"/>
      <c r="F194" s="610"/>
      <c r="G194" s="569"/>
    </row>
    <row r="195" spans="1:7">
      <c r="A195" s="601"/>
      <c r="B195" s="601" t="s">
        <v>516</v>
      </c>
      <c r="C195" s="601"/>
      <c r="D195" s="601"/>
      <c r="E195" s="572"/>
      <c r="F195" s="610">
        <f>F186</f>
        <v>0</v>
      </c>
      <c r="G195" s="569"/>
    </row>
    <row r="196" spans="1:7">
      <c r="A196" s="601"/>
      <c r="B196" s="601"/>
      <c r="C196" s="601"/>
      <c r="D196" s="601"/>
      <c r="E196" s="572"/>
      <c r="F196" s="610"/>
      <c r="G196" s="569"/>
    </row>
    <row r="197" spans="1:7">
      <c r="A197" s="601"/>
      <c r="B197" s="601" t="s">
        <v>28</v>
      </c>
      <c r="C197" s="601"/>
      <c r="D197" s="601"/>
      <c r="E197" s="572"/>
      <c r="F197" s="610">
        <f>F191+F193+F195</f>
        <v>0</v>
      </c>
      <c r="G197" s="569"/>
    </row>
    <row r="198" spans="1:7">
      <c r="A198" s="601"/>
      <c r="B198" s="601"/>
      <c r="C198" s="601"/>
      <c r="D198" s="601"/>
      <c r="E198" s="572"/>
      <c r="F198" s="610"/>
      <c r="G198" s="569"/>
    </row>
    <row r="199" spans="1:7">
      <c r="A199" s="601"/>
      <c r="B199" s="601"/>
      <c r="C199" s="601"/>
      <c r="D199" s="601"/>
      <c r="E199" s="572"/>
      <c r="F199" s="610"/>
      <c r="G199" s="569"/>
    </row>
    <row r="200" spans="1:7">
      <c r="A200" s="601"/>
      <c r="B200" s="601"/>
      <c r="C200" s="601"/>
      <c r="D200" s="601"/>
      <c r="E200" s="572"/>
      <c r="F200" s="610"/>
      <c r="G200" s="569"/>
    </row>
    <row r="201" spans="1:7">
      <c r="A201" s="600"/>
      <c r="B201" s="601"/>
      <c r="C201" s="600"/>
      <c r="D201" s="600"/>
      <c r="E201" s="571"/>
      <c r="F201" s="610"/>
      <c r="G201" s="569"/>
    </row>
    <row r="202" spans="1:7">
      <c r="A202" s="585"/>
      <c r="B202" s="585"/>
      <c r="C202" s="585"/>
      <c r="D202" s="585"/>
      <c r="E202" s="566"/>
      <c r="F202" s="605"/>
      <c r="G202" s="569"/>
    </row>
    <row r="203" spans="1:7">
      <c r="A203" s="585"/>
      <c r="B203" s="585"/>
      <c r="C203" s="585"/>
      <c r="D203" s="585"/>
      <c r="E203" s="566"/>
      <c r="F203" s="605"/>
      <c r="G203" s="569"/>
    </row>
    <row r="204" spans="1:7">
      <c r="A204" s="585"/>
      <c r="B204" s="585"/>
      <c r="C204" s="585"/>
      <c r="D204" s="585"/>
      <c r="E204" s="566"/>
      <c r="F204" s="605"/>
      <c r="G204" s="569"/>
    </row>
    <row r="205" spans="1:7">
      <c r="A205" s="585"/>
      <c r="B205" s="585"/>
      <c r="C205" s="585"/>
      <c r="D205" s="585"/>
      <c r="E205" s="566"/>
      <c r="F205" s="605"/>
      <c r="G205" s="569"/>
    </row>
    <row r="206" spans="1:7">
      <c r="A206" s="585"/>
      <c r="B206" s="585"/>
      <c r="C206" s="585"/>
      <c r="D206" s="585"/>
      <c r="E206" s="566"/>
      <c r="F206" s="605"/>
      <c r="G206" s="569"/>
    </row>
    <row r="207" spans="1:7">
      <c r="A207" s="585"/>
      <c r="B207" s="585"/>
      <c r="C207" s="585"/>
      <c r="D207" s="585"/>
      <c r="E207" s="566"/>
      <c r="F207" s="605"/>
      <c r="G207" s="569"/>
    </row>
    <row r="208" spans="1:7">
      <c r="A208" s="585"/>
      <c r="B208" s="585"/>
      <c r="C208" s="585"/>
      <c r="D208" s="585"/>
      <c r="E208" s="566"/>
      <c r="F208" s="605"/>
    </row>
    <row r="209" spans="1:6">
      <c r="A209" s="585"/>
      <c r="B209" s="585"/>
      <c r="C209" s="585"/>
      <c r="D209" s="585"/>
      <c r="E209" s="566"/>
      <c r="F209" s="605"/>
    </row>
    <row r="210" spans="1:6">
      <c r="A210" s="585"/>
      <c r="B210" s="585"/>
      <c r="C210" s="585"/>
      <c r="D210" s="585"/>
      <c r="E210" s="566"/>
      <c r="F210" s="605"/>
    </row>
    <row r="211" spans="1:6">
      <c r="A211" s="585"/>
      <c r="B211" s="585"/>
      <c r="C211" s="585"/>
      <c r="D211" s="585"/>
      <c r="E211" s="566"/>
      <c r="F211" s="605"/>
    </row>
    <row r="212" spans="1:6">
      <c r="A212" s="585"/>
      <c r="B212" s="585"/>
      <c r="C212" s="585"/>
      <c r="D212" s="585"/>
      <c r="E212" s="566"/>
      <c r="F212" s="605"/>
    </row>
    <row r="213" spans="1:6">
      <c r="A213" s="585"/>
      <c r="B213" s="585"/>
      <c r="C213" s="585"/>
      <c r="D213" s="585"/>
      <c r="E213" s="566"/>
      <c r="F213" s="605"/>
    </row>
    <row r="214" spans="1:6">
      <c r="A214" s="585"/>
      <c r="B214" s="585"/>
      <c r="C214" s="585"/>
      <c r="D214" s="585"/>
      <c r="E214" s="566"/>
      <c r="F214" s="605"/>
    </row>
    <row r="215" spans="1:6">
      <c r="A215" s="585"/>
      <c r="B215" s="585"/>
      <c r="C215" s="585"/>
      <c r="D215" s="585"/>
      <c r="E215" s="566"/>
      <c r="F215" s="605"/>
    </row>
    <row r="216" spans="1:6">
      <c r="A216" s="585"/>
      <c r="B216" s="585"/>
      <c r="C216" s="585"/>
      <c r="D216" s="585"/>
      <c r="E216" s="566"/>
      <c r="F216" s="605"/>
    </row>
    <row r="217" spans="1:6">
      <c r="A217" s="585"/>
      <c r="B217" s="585"/>
      <c r="C217" s="585"/>
      <c r="D217" s="585"/>
      <c r="E217" s="566"/>
      <c r="F217" s="605"/>
    </row>
    <row r="218" spans="1:6">
      <c r="A218" s="585"/>
      <c r="B218" s="585"/>
      <c r="C218" s="585"/>
      <c r="D218" s="585"/>
      <c r="E218" s="566"/>
      <c r="F218" s="605"/>
    </row>
    <row r="219" spans="1:6">
      <c r="A219" s="585"/>
      <c r="B219" s="585"/>
      <c r="C219" s="585"/>
      <c r="D219" s="585"/>
      <c r="E219" s="566"/>
      <c r="F219" s="605"/>
    </row>
    <row r="220" spans="1:6">
      <c r="A220" s="585"/>
      <c r="B220" s="585"/>
      <c r="C220" s="585"/>
      <c r="D220" s="585"/>
      <c r="E220" s="566"/>
      <c r="F220" s="605"/>
    </row>
    <row r="221" spans="1:6">
      <c r="A221" s="585"/>
      <c r="B221" s="585"/>
      <c r="C221" s="585"/>
      <c r="D221" s="585"/>
      <c r="E221" s="566"/>
      <c r="F221" s="605"/>
    </row>
    <row r="222" spans="1:6">
      <c r="A222" s="585"/>
      <c r="B222" s="585"/>
      <c r="C222" s="585"/>
      <c r="D222" s="585"/>
      <c r="E222" s="566"/>
      <c r="F222" s="605"/>
    </row>
    <row r="223" spans="1:6">
      <c r="B223" s="585"/>
    </row>
  </sheetData>
  <sheetProtection algorithmName="SHA-512" hashValue="gRxf+OVnxS4e7M7VqX51LaSZb5rMov/WCcQ8j+RgrlT+AUIVgagkJYWmLx1LIsanvGn0lev6L+RUM1yl+vtcSg==" saltValue="JNXk+9vbX+6CEmV6qkNhyg==" spinCount="100000" sheet="1" objects="1" scenarios="1" formatColumns="0"/>
  <pageMargins left="0.75" right="0.75" top="1" bottom="1" header="0" footer="0"/>
  <pageSetup paperSize="9" scale="92" orientation="portrait" horizontalDpi="4294967293" r:id="rId1"/>
  <headerFooter alignWithMargins="0"/>
  <rowBreaks count="2" manualBreakCount="2">
    <brk id="175" max="5" man="1"/>
    <brk id="186"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5"/>
  <sheetViews>
    <sheetView view="pageBreakPreview" zoomScaleNormal="100" zoomScaleSheetLayoutView="100" workbookViewId="0">
      <selection activeCell="G14" sqref="G14"/>
    </sheetView>
  </sheetViews>
  <sheetFormatPr defaultRowHeight="15"/>
  <cols>
    <col min="6" max="6" width="22.140625" customWidth="1"/>
    <col min="7" max="7" width="15.42578125" bestFit="1" customWidth="1"/>
    <col min="8" max="8" width="15.5703125" customWidth="1"/>
  </cols>
  <sheetData>
    <row r="1" spans="1:8" ht="32.25" customHeight="1">
      <c r="A1" s="1353" t="s">
        <v>535</v>
      </c>
      <c r="B1" s="1353"/>
      <c r="C1" s="1353"/>
      <c r="D1" s="1353"/>
      <c r="E1" s="1353"/>
      <c r="F1" s="1353"/>
      <c r="G1" s="1353"/>
    </row>
    <row r="2" spans="1:8">
      <c r="C2" s="1348" t="s">
        <v>768</v>
      </c>
      <c r="D2" s="1348"/>
      <c r="E2" s="1348"/>
      <c r="F2" s="1348"/>
    </row>
    <row r="5" spans="1:8" ht="15.75">
      <c r="B5" s="3"/>
      <c r="C5" s="3"/>
      <c r="D5" s="3"/>
      <c r="E5" s="3"/>
      <c r="F5" s="3"/>
      <c r="G5" s="4"/>
      <c r="H5" s="3"/>
    </row>
    <row r="6" spans="1:8" ht="15.75">
      <c r="B6" s="3"/>
      <c r="C6" s="3"/>
      <c r="D6" s="3"/>
      <c r="E6" s="3"/>
      <c r="F6" s="3"/>
      <c r="G6" s="4"/>
      <c r="H6" s="3"/>
    </row>
    <row r="7" spans="1:8" ht="15.75">
      <c r="B7" s="3"/>
      <c r="C7" s="4" t="s">
        <v>77</v>
      </c>
      <c r="D7" s="4"/>
      <c r="E7" s="4"/>
      <c r="F7" s="3"/>
      <c r="G7" s="4"/>
      <c r="H7" s="3"/>
    </row>
    <row r="8" spans="1:8" ht="16.5" thickBot="1">
      <c r="B8" s="6"/>
      <c r="C8" s="6"/>
      <c r="D8" s="6"/>
      <c r="E8" s="6"/>
      <c r="F8" s="6"/>
      <c r="G8" s="7"/>
      <c r="H8" s="3"/>
    </row>
    <row r="9" spans="1:8" ht="15.75">
      <c r="B9" s="3"/>
      <c r="C9" s="3"/>
      <c r="D9" s="3"/>
      <c r="E9" s="3"/>
      <c r="F9" s="3"/>
      <c r="G9" s="4"/>
      <c r="H9" s="3"/>
    </row>
    <row r="10" spans="1:8" ht="15.75">
      <c r="B10" s="23" t="s">
        <v>0</v>
      </c>
      <c r="C10" s="4" t="str">
        <f>'Predračun - VODOVOD'!B191</f>
        <v>CEVNI MATERIAL</v>
      </c>
      <c r="D10" s="4"/>
      <c r="E10" s="4"/>
      <c r="G10" s="16">
        <f>'Predračun - VODOVOD'!F102</f>
        <v>0</v>
      </c>
      <c r="H10" s="9"/>
    </row>
    <row r="11" spans="1:8" ht="15.75">
      <c r="B11" s="23"/>
      <c r="C11" s="4"/>
      <c r="D11" s="4"/>
      <c r="E11" s="4"/>
      <c r="F11" s="4"/>
      <c r="G11" s="9"/>
      <c r="H11" s="3"/>
    </row>
    <row r="12" spans="1:8" ht="15.75">
      <c r="B12" s="23" t="s">
        <v>29</v>
      </c>
      <c r="C12" s="4" t="str">
        <f>'Predračun - VODOVOD'!B193</f>
        <v>MONTAŽNA DELA</v>
      </c>
      <c r="D12" s="4"/>
      <c r="E12" s="4"/>
      <c r="F12" s="4"/>
      <c r="G12" s="9">
        <f>'Predračun - VODOVOD'!F150</f>
        <v>0</v>
      </c>
      <c r="H12" s="3"/>
    </row>
    <row r="13" spans="1:8" ht="15.75">
      <c r="B13" s="23"/>
      <c r="C13" s="4"/>
      <c r="D13" s="4"/>
      <c r="E13" s="4"/>
      <c r="F13" s="4"/>
      <c r="G13" s="9"/>
      <c r="H13" s="3"/>
    </row>
    <row r="14" spans="1:8" ht="15.75">
      <c r="B14" s="23" t="s">
        <v>36</v>
      </c>
      <c r="C14" s="4" t="str">
        <f>'Predračun - VODOVOD'!B195</f>
        <v>GRADBENA DELA</v>
      </c>
      <c r="D14" s="4"/>
      <c r="E14" s="4"/>
      <c r="F14" s="4"/>
      <c r="G14" s="9">
        <f>'Predračun - VODOVOD'!F186</f>
        <v>0</v>
      </c>
      <c r="H14" s="3"/>
    </row>
    <row r="15" spans="1:8" ht="16.5" thickBot="1">
      <c r="B15" s="6"/>
      <c r="C15" s="6"/>
      <c r="D15" s="6"/>
      <c r="E15" s="6"/>
      <c r="F15" s="6"/>
      <c r="G15" s="7"/>
      <c r="H15" s="3"/>
    </row>
    <row r="16" spans="1:8" ht="15.75">
      <c r="B16" s="3"/>
      <c r="C16" s="3"/>
      <c r="D16" s="3"/>
      <c r="E16" s="3"/>
      <c r="F16" s="3"/>
      <c r="G16" s="4"/>
      <c r="H16" s="3"/>
    </row>
    <row r="17" spans="2:8" ht="15.75">
      <c r="B17" s="3"/>
      <c r="C17" s="3"/>
      <c r="D17" s="3"/>
      <c r="E17" s="3"/>
      <c r="F17" s="3"/>
      <c r="G17" s="4"/>
      <c r="H17" s="3"/>
    </row>
    <row r="18" spans="2:8" ht="15.75">
      <c r="B18" s="3"/>
      <c r="C18" s="4" t="s">
        <v>28</v>
      </c>
      <c r="D18" s="4"/>
      <c r="E18" s="4" t="s">
        <v>79</v>
      </c>
      <c r="F18" s="3"/>
      <c r="G18" s="9">
        <f>SUM(G10:G17)</f>
        <v>0</v>
      </c>
      <c r="H18" s="3"/>
    </row>
    <row r="20" spans="2:8">
      <c r="B20" s="12"/>
      <c r="C20" s="12"/>
      <c r="D20" s="12"/>
      <c r="E20" s="12"/>
      <c r="F20" s="12"/>
      <c r="G20" s="12"/>
    </row>
    <row r="21" spans="2:8">
      <c r="B21" s="26"/>
      <c r="C21" s="26"/>
      <c r="D21" s="26"/>
      <c r="E21" s="26"/>
      <c r="F21" s="26"/>
      <c r="G21" s="27"/>
    </row>
    <row r="22" spans="2:8">
      <c r="B22" s="26"/>
      <c r="C22" s="26"/>
      <c r="D22" s="26"/>
      <c r="E22" s="26"/>
      <c r="F22" s="26"/>
      <c r="G22" s="27"/>
    </row>
    <row r="23" spans="2:8">
      <c r="B23" s="28"/>
      <c r="C23" s="28"/>
      <c r="D23" s="28"/>
      <c r="E23" s="28"/>
      <c r="F23" s="28"/>
      <c r="G23" s="29"/>
    </row>
    <row r="24" spans="2:8">
      <c r="B24" s="28"/>
      <c r="C24" s="28"/>
      <c r="D24" s="28"/>
      <c r="E24" s="28"/>
      <c r="F24" s="28"/>
      <c r="G24" s="29"/>
    </row>
    <row r="25" spans="2:8">
      <c r="B25" s="28"/>
      <c r="C25" s="28"/>
      <c r="D25" s="28"/>
      <c r="E25" s="28"/>
      <c r="F25" s="28"/>
      <c r="G25" s="29"/>
    </row>
    <row r="26" spans="2:8">
      <c r="B26" s="28"/>
      <c r="C26" s="28"/>
      <c r="D26" s="28"/>
      <c r="E26" s="28"/>
      <c r="F26" s="28"/>
      <c r="G26" s="29"/>
    </row>
    <row r="27" spans="2:8">
      <c r="B27" s="28"/>
      <c r="C27" s="28"/>
      <c r="D27" s="28"/>
      <c r="E27" s="28"/>
      <c r="F27" s="28"/>
      <c r="G27" s="29"/>
    </row>
    <row r="28" spans="2:8">
      <c r="B28" s="28"/>
      <c r="C28" s="28"/>
      <c r="D28" s="28"/>
      <c r="E28" s="28"/>
      <c r="F28" s="28"/>
      <c r="G28" s="29"/>
    </row>
    <row r="29" spans="2:8">
      <c r="B29" s="28"/>
      <c r="C29" s="28"/>
      <c r="D29" s="28"/>
      <c r="E29" s="28"/>
      <c r="F29" s="28"/>
      <c r="G29" s="29"/>
    </row>
    <row r="30" spans="2:8">
      <c r="B30" s="28"/>
      <c r="C30" s="28"/>
      <c r="D30" s="28"/>
      <c r="E30" s="28"/>
      <c r="F30" s="28"/>
      <c r="G30" s="29"/>
    </row>
    <row r="31" spans="2:8">
      <c r="B31" s="28"/>
      <c r="C31" s="28"/>
      <c r="D31" s="28"/>
      <c r="E31" s="28"/>
      <c r="F31" s="28"/>
      <c r="G31" s="29"/>
    </row>
    <row r="32" spans="2:8">
      <c r="B32" s="28"/>
      <c r="C32" s="28"/>
      <c r="D32" s="28"/>
      <c r="E32" s="28"/>
      <c r="F32" s="28"/>
      <c r="G32" s="29"/>
    </row>
    <row r="33" spans="2:7">
      <c r="B33" s="28"/>
      <c r="C33" s="28"/>
      <c r="D33" s="28"/>
      <c r="E33" s="28"/>
      <c r="F33" s="28"/>
      <c r="G33" s="29"/>
    </row>
    <row r="34" spans="2:7">
      <c r="B34" s="28"/>
      <c r="C34" s="28"/>
      <c r="D34" s="28"/>
      <c r="E34" s="28"/>
      <c r="F34" s="28"/>
      <c r="G34" s="29"/>
    </row>
    <row r="35" spans="2:7">
      <c r="B35" s="26"/>
      <c r="C35" s="28"/>
      <c r="D35" s="26"/>
      <c r="E35" s="26"/>
      <c r="F35" s="26"/>
      <c r="G35" s="29"/>
    </row>
  </sheetData>
  <sheetProtection algorithmName="SHA-512" hashValue="acLg/4Wzefm+VNiFqMkf4ZUKj8ov/GqYulL0gMO5GvDRGD1OJMvmzD9z4AudoP/3PCRAIBOYeeafZDfyr/wvpg==" saltValue="d9KZLEfjLDgR/vXX1em3Ug==" spinCount="100000" sheet="1" objects="1" scenarios="1" formatColumns="0"/>
  <mergeCells count="2">
    <mergeCell ref="A1:G1"/>
    <mergeCell ref="C2:F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268"/>
  <sheetViews>
    <sheetView view="pageBreakPreview" zoomScale="115" zoomScaleNormal="100" zoomScaleSheetLayoutView="115" workbookViewId="0"/>
  </sheetViews>
  <sheetFormatPr defaultRowHeight="14.25"/>
  <cols>
    <col min="1" max="1" width="4.85546875" style="555" customWidth="1"/>
    <col min="2" max="2" width="49.7109375" style="532" customWidth="1"/>
    <col min="3" max="3" width="0.28515625" style="532" customWidth="1"/>
    <col min="4" max="4" width="6.7109375" style="533" customWidth="1"/>
    <col min="5" max="5" width="9.140625" style="534" customWidth="1"/>
    <col min="6" max="6" width="10.140625" style="522" bestFit="1" customWidth="1"/>
    <col min="7" max="7" width="11.28515625" style="548" bestFit="1" customWidth="1"/>
    <col min="8" max="16384" width="9.140625" style="521"/>
  </cols>
  <sheetData>
    <row r="1" spans="1:7" ht="15.75">
      <c r="A1" s="528" t="s">
        <v>461</v>
      </c>
      <c r="B1" s="529"/>
      <c r="C1" s="529"/>
      <c r="D1" s="529"/>
      <c r="E1" s="529"/>
      <c r="F1" s="526"/>
      <c r="G1" s="529"/>
    </row>
    <row r="2" spans="1:7" ht="15">
      <c r="A2" s="530"/>
      <c r="B2" s="531" t="s">
        <v>462</v>
      </c>
    </row>
    <row r="3" spans="1:7">
      <c r="A3" s="535"/>
      <c r="B3" s="536"/>
      <c r="C3" s="536"/>
      <c r="D3" s="537"/>
      <c r="E3" s="538"/>
      <c r="F3" s="523"/>
      <c r="G3" s="556"/>
    </row>
    <row r="4" spans="1:7" ht="15">
      <c r="A4" s="539" t="s">
        <v>174</v>
      </c>
      <c r="B4" s="540" t="s">
        <v>405</v>
      </c>
      <c r="C4" s="536"/>
      <c r="D4" s="537"/>
      <c r="E4" s="538"/>
      <c r="F4" s="523"/>
      <c r="G4" s="556"/>
    </row>
    <row r="5" spans="1:7">
      <c r="A5" s="535"/>
      <c r="B5" s="541"/>
      <c r="C5" s="536"/>
      <c r="D5" s="537"/>
      <c r="E5" s="538"/>
      <c r="F5" s="523"/>
      <c r="G5" s="556"/>
    </row>
    <row r="6" spans="1:7">
      <c r="A6" s="535"/>
      <c r="B6" s="541"/>
      <c r="C6" s="536"/>
      <c r="D6" s="537"/>
      <c r="E6" s="538"/>
      <c r="F6" s="523"/>
      <c r="G6" s="556"/>
    </row>
    <row r="7" spans="1:7">
      <c r="A7" s="542" t="s">
        <v>2</v>
      </c>
      <c r="B7" s="543" t="s">
        <v>3</v>
      </c>
      <c r="C7" s="543"/>
      <c r="D7" s="537" t="s">
        <v>4</v>
      </c>
      <c r="E7" s="544" t="s">
        <v>5</v>
      </c>
      <c r="F7" s="524" t="s">
        <v>6</v>
      </c>
      <c r="G7" s="557" t="s">
        <v>7</v>
      </c>
    </row>
    <row r="8" spans="1:7">
      <c r="A8" s="535"/>
      <c r="B8" s="541"/>
      <c r="C8" s="536"/>
      <c r="D8" s="537"/>
      <c r="E8" s="538"/>
      <c r="F8" s="523"/>
      <c r="G8" s="556"/>
    </row>
    <row r="9" spans="1:7">
      <c r="A9" s="535"/>
      <c r="B9" s="541"/>
      <c r="C9" s="536"/>
      <c r="D9" s="537"/>
      <c r="E9" s="538"/>
      <c r="F9" s="523"/>
      <c r="G9" s="556"/>
    </row>
    <row r="10" spans="1:7">
      <c r="A10" s="545" t="s">
        <v>387</v>
      </c>
      <c r="B10" s="532" t="s">
        <v>361</v>
      </c>
      <c r="C10" s="546"/>
      <c r="D10" s="532"/>
      <c r="E10" s="532"/>
      <c r="G10" s="532"/>
    </row>
    <row r="11" spans="1:7">
      <c r="A11" s="546"/>
      <c r="B11" s="532" t="s">
        <v>388</v>
      </c>
      <c r="C11" s="546"/>
      <c r="D11" s="537" t="s">
        <v>9</v>
      </c>
      <c r="E11" s="547">
        <v>200</v>
      </c>
      <c r="G11" s="548">
        <f>E11*F11</f>
        <v>0</v>
      </c>
    </row>
    <row r="12" spans="1:7">
      <c r="A12" s="546"/>
      <c r="C12" s="546"/>
      <c r="D12" s="547"/>
      <c r="E12" s="548"/>
      <c r="G12" s="532"/>
    </row>
    <row r="13" spans="1:7">
      <c r="A13" s="545" t="s">
        <v>389</v>
      </c>
      <c r="B13" s="532" t="s">
        <v>390</v>
      </c>
      <c r="C13" s="546"/>
      <c r="D13" s="547"/>
      <c r="E13" s="548"/>
      <c r="G13" s="532"/>
    </row>
    <row r="14" spans="1:7">
      <c r="A14" s="546"/>
      <c r="B14" s="532" t="s">
        <v>450</v>
      </c>
      <c r="C14" s="546"/>
      <c r="D14" s="547"/>
      <c r="E14" s="548"/>
      <c r="G14" s="532"/>
    </row>
    <row r="15" spans="1:7">
      <c r="A15" s="546"/>
      <c r="B15" s="532" t="s">
        <v>391</v>
      </c>
      <c r="D15" s="547"/>
      <c r="E15" s="548"/>
      <c r="G15" s="532"/>
    </row>
    <row r="16" spans="1:7" ht="15">
      <c r="A16" s="546"/>
      <c r="B16" s="532" t="s">
        <v>362</v>
      </c>
      <c r="D16" s="546" t="s">
        <v>363</v>
      </c>
      <c r="E16" s="547">
        <v>490</v>
      </c>
      <c r="G16" s="548">
        <f>E16*F16</f>
        <v>0</v>
      </c>
    </row>
    <row r="17" spans="1:7">
      <c r="A17" s="546"/>
      <c r="C17" s="546"/>
      <c r="D17" s="547"/>
      <c r="E17" s="548"/>
      <c r="G17" s="532"/>
    </row>
    <row r="18" spans="1:7" ht="15">
      <c r="A18" s="545" t="s">
        <v>392</v>
      </c>
      <c r="B18" s="532" t="s">
        <v>393</v>
      </c>
      <c r="D18" s="546" t="s">
        <v>363</v>
      </c>
      <c r="E18" s="547">
        <v>110</v>
      </c>
      <c r="G18" s="548">
        <f>E18*F18</f>
        <v>0</v>
      </c>
    </row>
    <row r="19" spans="1:7">
      <c r="A19" s="546"/>
      <c r="C19" s="546"/>
      <c r="D19" s="547"/>
      <c r="E19" s="548"/>
      <c r="G19" s="532"/>
    </row>
    <row r="20" spans="1:7">
      <c r="A20" s="545" t="s">
        <v>394</v>
      </c>
      <c r="B20" s="532" t="s">
        <v>364</v>
      </c>
      <c r="C20" s="546"/>
      <c r="D20" s="547"/>
      <c r="E20" s="548"/>
      <c r="G20" s="532"/>
    </row>
    <row r="21" spans="1:7">
      <c r="A21" s="546"/>
      <c r="B21" s="532" t="s">
        <v>365</v>
      </c>
      <c r="C21" s="546"/>
      <c r="D21" s="547"/>
      <c r="E21" s="548"/>
      <c r="G21" s="532"/>
    </row>
    <row r="22" spans="1:7">
      <c r="A22" s="546"/>
      <c r="B22" s="532" t="s">
        <v>366</v>
      </c>
      <c r="C22" s="546"/>
      <c r="D22" s="547"/>
      <c r="E22" s="548"/>
      <c r="G22" s="532"/>
    </row>
    <row r="23" spans="1:7">
      <c r="A23" s="546"/>
      <c r="B23" s="532" t="s">
        <v>367</v>
      </c>
      <c r="C23" s="546"/>
      <c r="D23" s="547"/>
      <c r="E23" s="548"/>
      <c r="G23" s="532"/>
    </row>
    <row r="24" spans="1:7">
      <c r="A24" s="546"/>
      <c r="B24" s="532" t="s">
        <v>368</v>
      </c>
      <c r="C24" s="546"/>
      <c r="D24" s="547"/>
      <c r="E24" s="548"/>
      <c r="G24" s="532"/>
    </row>
    <row r="25" spans="1:7">
      <c r="A25" s="546"/>
      <c r="B25" s="532" t="s">
        <v>369</v>
      </c>
      <c r="D25" s="546" t="s">
        <v>9</v>
      </c>
      <c r="E25" s="547">
        <v>36</v>
      </c>
      <c r="G25" s="548">
        <f>E25*F25</f>
        <v>0</v>
      </c>
    </row>
    <row r="26" spans="1:7">
      <c r="A26" s="546"/>
      <c r="C26" s="546"/>
      <c r="D26" s="532"/>
      <c r="E26" s="547"/>
    </row>
    <row r="27" spans="1:7">
      <c r="A27" s="545" t="s">
        <v>395</v>
      </c>
      <c r="B27" s="532" t="s">
        <v>396</v>
      </c>
      <c r="C27" s="546"/>
      <c r="D27" s="532"/>
      <c r="E27" s="547"/>
    </row>
    <row r="28" spans="1:7">
      <c r="A28" s="546"/>
      <c r="B28" s="532" t="s">
        <v>370</v>
      </c>
      <c r="D28" s="546" t="s">
        <v>9</v>
      </c>
      <c r="E28" s="547">
        <v>125</v>
      </c>
      <c r="G28" s="548">
        <f>E28*F28</f>
        <v>0</v>
      </c>
    </row>
    <row r="29" spans="1:7">
      <c r="A29" s="546"/>
      <c r="D29" s="546"/>
      <c r="E29" s="547"/>
    </row>
    <row r="30" spans="1:7">
      <c r="A30" s="545" t="s">
        <v>397</v>
      </c>
      <c r="B30" s="532" t="s">
        <v>398</v>
      </c>
      <c r="C30" s="546"/>
      <c r="D30" s="532"/>
      <c r="E30" s="547"/>
    </row>
    <row r="31" spans="1:7">
      <c r="A31" s="546"/>
      <c r="B31" s="532" t="s">
        <v>370</v>
      </c>
      <c r="D31" s="546" t="s">
        <v>9</v>
      </c>
      <c r="E31" s="547">
        <v>38</v>
      </c>
      <c r="G31" s="548">
        <f>E31*F31</f>
        <v>0</v>
      </c>
    </row>
    <row r="32" spans="1:7">
      <c r="A32" s="546"/>
      <c r="C32" s="546"/>
      <c r="D32" s="532"/>
      <c r="E32" s="547"/>
    </row>
    <row r="33" spans="1:7">
      <c r="A33" s="545" t="s">
        <v>399</v>
      </c>
      <c r="B33" s="532" t="s">
        <v>371</v>
      </c>
      <c r="C33" s="546"/>
      <c r="D33" s="532"/>
      <c r="E33" s="547"/>
    </row>
    <row r="34" spans="1:7">
      <c r="A34" s="546"/>
      <c r="B34" s="532" t="s">
        <v>400</v>
      </c>
      <c r="C34" s="546"/>
      <c r="D34" s="532"/>
      <c r="E34" s="547"/>
    </row>
    <row r="35" spans="1:7">
      <c r="A35" s="546"/>
      <c r="B35" s="532" t="s">
        <v>401</v>
      </c>
      <c r="C35" s="546"/>
      <c r="D35" s="532"/>
      <c r="E35" s="547"/>
    </row>
    <row r="36" spans="1:7">
      <c r="A36" s="546"/>
      <c r="B36" s="532" t="s">
        <v>372</v>
      </c>
      <c r="D36" s="532"/>
      <c r="E36" s="547"/>
    </row>
    <row r="37" spans="1:7">
      <c r="A37" s="546"/>
      <c r="B37" s="532" t="s">
        <v>373</v>
      </c>
      <c r="C37" s="546"/>
      <c r="D37" s="532" t="s">
        <v>12</v>
      </c>
      <c r="E37" s="547">
        <v>8</v>
      </c>
      <c r="G37" s="548">
        <f>E37*F37</f>
        <v>0</v>
      </c>
    </row>
    <row r="38" spans="1:7">
      <c r="A38" s="546"/>
      <c r="C38" s="546"/>
      <c r="D38" s="532"/>
      <c r="E38" s="547"/>
    </row>
    <row r="39" spans="1:7">
      <c r="A39" s="545" t="s">
        <v>402</v>
      </c>
      <c r="B39" s="532" t="s">
        <v>374</v>
      </c>
      <c r="C39" s="546"/>
      <c r="D39" s="532"/>
      <c r="E39" s="547"/>
    </row>
    <row r="40" spans="1:7">
      <c r="A40" s="546"/>
      <c r="B40" s="532" t="s">
        <v>375</v>
      </c>
      <c r="C40" s="546"/>
      <c r="D40" s="532"/>
      <c r="E40" s="547"/>
    </row>
    <row r="41" spans="1:7">
      <c r="A41" s="546"/>
      <c r="B41" s="532" t="s">
        <v>376</v>
      </c>
      <c r="C41" s="546"/>
      <c r="D41" s="532"/>
      <c r="E41" s="547"/>
    </row>
    <row r="42" spans="1:7">
      <c r="A42" s="546"/>
      <c r="B42" s="532" t="s">
        <v>377</v>
      </c>
      <c r="C42" s="546"/>
      <c r="D42" s="532"/>
      <c r="E42" s="547"/>
    </row>
    <row r="43" spans="1:7">
      <c r="A43" s="546"/>
      <c r="B43" s="532" t="s">
        <v>378</v>
      </c>
      <c r="C43" s="546"/>
      <c r="D43" s="532"/>
      <c r="E43" s="547"/>
    </row>
    <row r="44" spans="1:7">
      <c r="A44" s="546"/>
      <c r="B44" s="532" t="s">
        <v>379</v>
      </c>
      <c r="D44" s="546" t="s">
        <v>12</v>
      </c>
      <c r="E44" s="547">
        <v>8</v>
      </c>
      <c r="G44" s="548">
        <f>E44*F44</f>
        <v>0</v>
      </c>
    </row>
    <row r="45" spans="1:7">
      <c r="A45" s="546"/>
      <c r="C45" s="546"/>
      <c r="D45" s="547"/>
      <c r="E45" s="548"/>
      <c r="G45" s="532"/>
    </row>
    <row r="46" spans="1:7">
      <c r="A46" s="545" t="s">
        <v>403</v>
      </c>
      <c r="B46" s="532" t="s">
        <v>380</v>
      </c>
      <c r="C46" s="546"/>
      <c r="D46" s="547"/>
      <c r="E46" s="548"/>
      <c r="G46" s="532"/>
    </row>
    <row r="47" spans="1:7">
      <c r="A47" s="546"/>
      <c r="B47" s="532" t="s">
        <v>381</v>
      </c>
      <c r="D47" s="546" t="s">
        <v>12</v>
      </c>
      <c r="E47" s="547">
        <v>5</v>
      </c>
      <c r="G47" s="548">
        <f>E47*F47</f>
        <v>0</v>
      </c>
    </row>
    <row r="48" spans="1:7">
      <c r="A48" s="546"/>
      <c r="D48" s="546"/>
      <c r="E48" s="547"/>
    </row>
    <row r="49" spans="1:7">
      <c r="A49" s="545" t="s">
        <v>404</v>
      </c>
      <c r="B49" s="532" t="s">
        <v>382</v>
      </c>
      <c r="D49" s="546"/>
      <c r="E49" s="547"/>
    </row>
    <row r="50" spans="1:7">
      <c r="A50" s="546"/>
      <c r="B50" s="532" t="s">
        <v>383</v>
      </c>
      <c r="D50" s="546"/>
      <c r="E50" s="547"/>
    </row>
    <row r="51" spans="1:7">
      <c r="A51" s="546"/>
      <c r="B51" s="532" t="s">
        <v>384</v>
      </c>
      <c r="D51" s="546"/>
      <c r="E51" s="547"/>
    </row>
    <row r="52" spans="1:7">
      <c r="A52" s="546"/>
      <c r="B52" s="532" t="s">
        <v>385</v>
      </c>
      <c r="D52" s="546"/>
      <c r="E52" s="547"/>
    </row>
    <row r="53" spans="1:7">
      <c r="A53" s="546"/>
      <c r="B53" s="532" t="s">
        <v>386</v>
      </c>
      <c r="D53" s="546" t="s">
        <v>66</v>
      </c>
      <c r="E53" s="547">
        <v>1</v>
      </c>
      <c r="G53" s="548">
        <f>E53*F53</f>
        <v>0</v>
      </c>
    </row>
    <row r="54" spans="1:7">
      <c r="A54" s="546"/>
      <c r="C54" s="546"/>
      <c r="D54" s="547"/>
      <c r="E54" s="548"/>
      <c r="G54" s="532"/>
    </row>
    <row r="55" spans="1:7">
      <c r="A55" s="546"/>
      <c r="C55" s="546"/>
      <c r="D55" s="547"/>
      <c r="E55" s="548"/>
      <c r="G55" s="532"/>
    </row>
    <row r="56" spans="1:7">
      <c r="A56" s="542" t="s">
        <v>2</v>
      </c>
      <c r="B56" s="543" t="s">
        <v>3</v>
      </c>
      <c r="C56" s="543"/>
      <c r="D56" s="537" t="s">
        <v>4</v>
      </c>
      <c r="E56" s="544" t="s">
        <v>5</v>
      </c>
      <c r="F56" s="524" t="s">
        <v>6</v>
      </c>
      <c r="G56" s="557" t="s">
        <v>7</v>
      </c>
    </row>
    <row r="57" spans="1:7">
      <c r="A57" s="546"/>
      <c r="C57" s="546"/>
      <c r="D57" s="547"/>
      <c r="E57" s="548"/>
      <c r="G57" s="532"/>
    </row>
    <row r="58" spans="1:7">
      <c r="A58" s="546"/>
      <c r="C58" s="546"/>
      <c r="D58" s="547"/>
      <c r="E58" s="548"/>
      <c r="G58" s="532"/>
    </row>
    <row r="59" spans="1:7">
      <c r="A59" s="545" t="s">
        <v>406</v>
      </c>
      <c r="B59" s="532" t="s">
        <v>407</v>
      </c>
      <c r="C59" s="546"/>
      <c r="D59" s="547"/>
      <c r="E59" s="548"/>
      <c r="G59" s="532"/>
    </row>
    <row r="60" spans="1:7">
      <c r="A60" s="545"/>
      <c r="B60" s="532" t="s">
        <v>408</v>
      </c>
      <c r="C60" s="546"/>
      <c r="D60" s="532"/>
      <c r="E60" s="532"/>
      <c r="G60" s="532"/>
    </row>
    <row r="61" spans="1:7" ht="15">
      <c r="A61" s="546"/>
      <c r="B61" s="532" t="s">
        <v>409</v>
      </c>
      <c r="C61" s="546"/>
      <c r="D61" s="546" t="s">
        <v>363</v>
      </c>
      <c r="E61" s="547">
        <v>240</v>
      </c>
      <c r="G61" s="548">
        <f>E61*F61</f>
        <v>0</v>
      </c>
    </row>
    <row r="62" spans="1:7">
      <c r="A62" s="546"/>
      <c r="D62" s="546"/>
      <c r="E62" s="547"/>
    </row>
    <row r="63" spans="1:7">
      <c r="A63" s="545" t="s">
        <v>410</v>
      </c>
      <c r="B63" s="532" t="s">
        <v>411</v>
      </c>
      <c r="C63" s="546"/>
      <c r="D63" s="546" t="s">
        <v>9</v>
      </c>
      <c r="E63" s="547">
        <v>200</v>
      </c>
      <c r="G63" s="558">
        <f>E63*F63</f>
        <v>0</v>
      </c>
    </row>
    <row r="64" spans="1:7">
      <c r="A64" s="546"/>
      <c r="C64" s="546"/>
      <c r="D64" s="547"/>
      <c r="E64" s="548"/>
      <c r="G64" s="532"/>
    </row>
    <row r="65" spans="1:7">
      <c r="A65" s="546"/>
      <c r="C65" s="546"/>
      <c r="D65" s="547"/>
      <c r="E65" s="548"/>
      <c r="G65" s="532"/>
    </row>
    <row r="66" spans="1:7" ht="15">
      <c r="A66" s="546"/>
      <c r="B66" s="532" t="s">
        <v>28</v>
      </c>
      <c r="C66" s="546"/>
      <c r="D66" s="547"/>
      <c r="E66" s="548"/>
      <c r="G66" s="559">
        <f>SUM(G11:G65)</f>
        <v>0</v>
      </c>
    </row>
    <row r="67" spans="1:7">
      <c r="A67" s="549"/>
      <c r="B67" s="550"/>
      <c r="C67" s="551"/>
      <c r="D67" s="552"/>
      <c r="E67" s="553"/>
      <c r="F67" s="525"/>
      <c r="G67" s="560"/>
    </row>
    <row r="68" spans="1:7">
      <c r="A68" s="549"/>
      <c r="B68" s="550"/>
      <c r="C68" s="551"/>
      <c r="D68" s="552"/>
      <c r="E68" s="553"/>
      <c r="F68" s="525"/>
      <c r="G68" s="560"/>
    </row>
    <row r="69" spans="1:7">
      <c r="A69" s="549"/>
      <c r="B69" s="550"/>
      <c r="C69" s="551"/>
      <c r="D69" s="552"/>
      <c r="E69" s="553"/>
      <c r="F69" s="525"/>
      <c r="G69" s="560"/>
    </row>
    <row r="70" spans="1:7">
      <c r="A70" s="549"/>
      <c r="B70" s="550"/>
      <c r="C70" s="551"/>
      <c r="D70" s="552"/>
      <c r="E70" s="553"/>
      <c r="F70" s="525"/>
      <c r="G70" s="560"/>
    </row>
    <row r="71" spans="1:7">
      <c r="A71" s="549"/>
      <c r="B71" s="550"/>
      <c r="C71" s="551"/>
      <c r="D71" s="552"/>
      <c r="E71" s="553"/>
      <c r="F71" s="525"/>
      <c r="G71" s="560"/>
    </row>
    <row r="72" spans="1:7">
      <c r="A72" s="549"/>
      <c r="B72" s="550"/>
      <c r="C72" s="551"/>
      <c r="D72" s="552"/>
      <c r="E72" s="553"/>
      <c r="F72" s="525"/>
      <c r="G72" s="560"/>
    </row>
    <row r="73" spans="1:7">
      <c r="A73" s="549"/>
      <c r="B73" s="550"/>
      <c r="C73" s="551"/>
      <c r="D73" s="552"/>
      <c r="E73" s="553"/>
      <c r="F73" s="525"/>
      <c r="G73" s="560"/>
    </row>
    <row r="74" spans="1:7">
      <c r="A74" s="549"/>
      <c r="B74" s="550"/>
      <c r="C74" s="551"/>
      <c r="D74" s="552"/>
      <c r="E74" s="553"/>
      <c r="F74" s="525"/>
      <c r="G74" s="560"/>
    </row>
    <row r="75" spans="1:7">
      <c r="A75" s="549"/>
      <c r="B75" s="550"/>
      <c r="C75" s="551"/>
      <c r="D75" s="552"/>
      <c r="E75" s="553"/>
      <c r="F75" s="525"/>
      <c r="G75" s="560"/>
    </row>
    <row r="76" spans="1:7">
      <c r="A76" s="549"/>
      <c r="B76" s="550"/>
      <c r="C76" s="551"/>
      <c r="D76" s="552"/>
      <c r="E76" s="553"/>
      <c r="F76" s="525"/>
      <c r="G76" s="560"/>
    </row>
    <row r="77" spans="1:7">
      <c r="A77" s="549"/>
      <c r="B77" s="550"/>
      <c r="C77" s="551"/>
      <c r="D77" s="552"/>
      <c r="E77" s="553"/>
      <c r="F77" s="525"/>
      <c r="G77" s="560"/>
    </row>
    <row r="78" spans="1:7">
      <c r="A78" s="549"/>
      <c r="B78" s="550"/>
      <c r="C78" s="551"/>
      <c r="D78" s="552"/>
      <c r="E78" s="553"/>
      <c r="F78" s="525"/>
      <c r="G78" s="560"/>
    </row>
    <row r="79" spans="1:7">
      <c r="A79" s="549"/>
      <c r="B79" s="550"/>
      <c r="C79" s="551"/>
      <c r="D79" s="552"/>
      <c r="E79" s="553"/>
      <c r="F79" s="525"/>
      <c r="G79" s="560"/>
    </row>
    <row r="80" spans="1:7">
      <c r="A80" s="549"/>
      <c r="B80" s="550"/>
      <c r="C80" s="551"/>
      <c r="D80" s="552"/>
      <c r="E80" s="553"/>
      <c r="F80" s="525"/>
      <c r="G80" s="560"/>
    </row>
    <row r="81" spans="1:7">
      <c r="A81" s="549"/>
      <c r="B81" s="550"/>
      <c r="C81" s="551"/>
      <c r="D81" s="552"/>
      <c r="E81" s="553"/>
      <c r="F81" s="525"/>
      <c r="G81" s="560"/>
    </row>
    <row r="82" spans="1:7">
      <c r="A82" s="549"/>
      <c r="B82" s="550"/>
      <c r="C82" s="551"/>
      <c r="D82" s="552"/>
      <c r="E82" s="553"/>
      <c r="F82" s="525"/>
      <c r="G82" s="560"/>
    </row>
    <row r="83" spans="1:7">
      <c r="A83" s="549"/>
      <c r="B83" s="550"/>
      <c r="C83" s="551"/>
      <c r="D83" s="552"/>
      <c r="E83" s="553"/>
      <c r="F83" s="525"/>
      <c r="G83" s="560"/>
    </row>
    <row r="84" spans="1:7">
      <c r="A84" s="549"/>
      <c r="B84" s="550"/>
      <c r="C84" s="551"/>
      <c r="D84" s="552"/>
      <c r="E84" s="553"/>
      <c r="F84" s="525"/>
      <c r="G84" s="560"/>
    </row>
    <row r="85" spans="1:7">
      <c r="A85" s="549"/>
      <c r="B85" s="550"/>
      <c r="C85" s="551"/>
      <c r="D85" s="552"/>
      <c r="E85" s="553"/>
      <c r="F85" s="525"/>
      <c r="G85" s="560"/>
    </row>
    <row r="86" spans="1:7">
      <c r="A86" s="549"/>
      <c r="B86" s="550"/>
      <c r="C86" s="551"/>
      <c r="D86" s="552"/>
      <c r="E86" s="553"/>
      <c r="F86" s="525"/>
      <c r="G86" s="560"/>
    </row>
    <row r="87" spans="1:7">
      <c r="A87" s="549"/>
      <c r="B87" s="550"/>
      <c r="C87" s="551"/>
      <c r="D87" s="552"/>
      <c r="E87" s="553"/>
      <c r="F87" s="525"/>
      <c r="G87" s="560"/>
    </row>
    <row r="88" spans="1:7">
      <c r="A88" s="549"/>
      <c r="B88" s="550"/>
      <c r="C88" s="551"/>
      <c r="D88" s="552"/>
      <c r="E88" s="553"/>
      <c r="F88" s="525"/>
      <c r="G88" s="560"/>
    </row>
    <row r="89" spans="1:7">
      <c r="A89" s="549"/>
      <c r="B89" s="550"/>
      <c r="C89" s="551"/>
      <c r="D89" s="552"/>
      <c r="E89" s="553"/>
      <c r="F89" s="525"/>
      <c r="G89" s="560"/>
    </row>
    <row r="90" spans="1:7">
      <c r="A90" s="549"/>
      <c r="B90" s="550"/>
      <c r="C90" s="551"/>
      <c r="D90" s="552"/>
      <c r="E90" s="553"/>
      <c r="F90" s="525"/>
      <c r="G90" s="560"/>
    </row>
    <row r="91" spans="1:7">
      <c r="A91" s="549"/>
      <c r="B91" s="550"/>
      <c r="C91" s="551"/>
      <c r="D91" s="552"/>
      <c r="E91" s="553"/>
      <c r="F91" s="525"/>
      <c r="G91" s="560"/>
    </row>
    <row r="92" spans="1:7">
      <c r="A92" s="549"/>
      <c r="B92" s="550"/>
      <c r="C92" s="551"/>
      <c r="D92" s="552"/>
      <c r="E92" s="553"/>
      <c r="F92" s="525"/>
      <c r="G92" s="560"/>
    </row>
    <row r="93" spans="1:7">
      <c r="A93" s="549"/>
      <c r="B93" s="550"/>
      <c r="C93" s="551"/>
      <c r="D93" s="552"/>
      <c r="E93" s="553"/>
      <c r="F93" s="525"/>
      <c r="G93" s="560"/>
    </row>
    <row r="94" spans="1:7">
      <c r="A94" s="549"/>
      <c r="B94" s="550"/>
      <c r="C94" s="551"/>
      <c r="D94" s="552"/>
      <c r="E94" s="553"/>
      <c r="F94" s="525"/>
      <c r="G94" s="560"/>
    </row>
    <row r="95" spans="1:7">
      <c r="A95" s="549"/>
      <c r="B95" s="550"/>
      <c r="C95" s="551"/>
      <c r="D95" s="552"/>
      <c r="E95" s="553"/>
      <c r="F95" s="525"/>
      <c r="G95" s="560"/>
    </row>
    <row r="96" spans="1:7">
      <c r="A96" s="549"/>
      <c r="B96" s="550"/>
      <c r="C96" s="551"/>
      <c r="D96" s="552"/>
      <c r="E96" s="553"/>
      <c r="F96" s="525"/>
      <c r="G96" s="560"/>
    </row>
    <row r="97" spans="1:7">
      <c r="A97" s="549"/>
      <c r="B97" s="550"/>
      <c r="C97" s="551"/>
      <c r="D97" s="552"/>
      <c r="E97" s="553"/>
      <c r="F97" s="525"/>
      <c r="G97" s="560"/>
    </row>
    <row r="98" spans="1:7">
      <c r="A98" s="549"/>
      <c r="B98" s="550"/>
      <c r="C98" s="551"/>
      <c r="D98" s="552"/>
      <c r="E98" s="553"/>
      <c r="F98" s="525"/>
      <c r="G98" s="560"/>
    </row>
    <row r="99" spans="1:7">
      <c r="A99" s="549"/>
      <c r="B99" s="550"/>
      <c r="C99" s="551"/>
      <c r="D99" s="552"/>
      <c r="E99" s="553"/>
      <c r="F99" s="525"/>
      <c r="G99" s="560"/>
    </row>
    <row r="100" spans="1:7">
      <c r="A100" s="549"/>
      <c r="B100" s="550"/>
      <c r="C100" s="551"/>
      <c r="D100" s="552"/>
      <c r="E100" s="553"/>
      <c r="F100" s="525"/>
      <c r="G100" s="560"/>
    </row>
    <row r="101" spans="1:7">
      <c r="A101" s="549"/>
      <c r="B101" s="550"/>
      <c r="C101" s="551"/>
      <c r="D101" s="552"/>
      <c r="E101" s="553"/>
      <c r="F101" s="525"/>
      <c r="G101" s="560"/>
    </row>
    <row r="102" spans="1:7">
      <c r="A102" s="549"/>
      <c r="B102" s="550"/>
      <c r="C102" s="551"/>
      <c r="D102" s="552"/>
      <c r="E102" s="553"/>
      <c r="F102" s="525"/>
      <c r="G102" s="560"/>
    </row>
    <row r="103" spans="1:7">
      <c r="A103" s="549"/>
      <c r="B103" s="550"/>
      <c r="C103" s="551"/>
      <c r="D103" s="552"/>
      <c r="E103" s="553"/>
      <c r="F103" s="525"/>
      <c r="G103" s="560"/>
    </row>
    <row r="104" spans="1:7">
      <c r="A104" s="549"/>
      <c r="B104" s="550"/>
      <c r="C104" s="551"/>
      <c r="D104" s="552"/>
      <c r="E104" s="553"/>
      <c r="F104" s="525"/>
      <c r="G104" s="560"/>
    </row>
    <row r="105" spans="1:7">
      <c r="A105" s="549"/>
      <c r="B105" s="550"/>
      <c r="C105" s="551"/>
      <c r="D105" s="552"/>
      <c r="E105" s="553"/>
      <c r="F105" s="525"/>
      <c r="G105" s="560"/>
    </row>
    <row r="106" spans="1:7">
      <c r="A106" s="549"/>
      <c r="B106" s="550"/>
      <c r="C106" s="551"/>
      <c r="D106" s="552"/>
      <c r="E106" s="553"/>
      <c r="F106" s="525"/>
      <c r="G106" s="560"/>
    </row>
    <row r="107" spans="1:7">
      <c r="A107" s="549"/>
      <c r="B107" s="550"/>
      <c r="C107" s="551"/>
      <c r="D107" s="552"/>
      <c r="E107" s="553"/>
      <c r="F107" s="525"/>
      <c r="G107" s="560"/>
    </row>
    <row r="108" spans="1:7">
      <c r="A108" s="549"/>
      <c r="B108" s="550"/>
      <c r="C108" s="551"/>
      <c r="D108" s="552"/>
      <c r="E108" s="553"/>
      <c r="F108" s="525"/>
      <c r="G108" s="560"/>
    </row>
    <row r="109" spans="1:7">
      <c r="A109" s="549"/>
      <c r="B109" s="550"/>
      <c r="C109" s="551"/>
      <c r="D109" s="552"/>
      <c r="E109" s="553"/>
      <c r="F109" s="525"/>
      <c r="G109" s="560"/>
    </row>
    <row r="110" spans="1:7">
      <c r="A110" s="549"/>
      <c r="B110" s="550"/>
      <c r="C110" s="551"/>
      <c r="D110" s="552"/>
      <c r="E110" s="553"/>
      <c r="F110" s="525"/>
      <c r="G110" s="560"/>
    </row>
    <row r="111" spans="1:7">
      <c r="A111" s="549"/>
      <c r="B111" s="550"/>
      <c r="C111" s="551"/>
      <c r="D111" s="552"/>
      <c r="E111" s="553"/>
      <c r="F111" s="525"/>
      <c r="G111" s="560"/>
    </row>
    <row r="112" spans="1:7">
      <c r="A112" s="549"/>
      <c r="B112" s="550"/>
      <c r="C112" s="551"/>
      <c r="D112" s="552"/>
      <c r="E112" s="553"/>
      <c r="F112" s="525"/>
      <c r="G112" s="560"/>
    </row>
    <row r="113" spans="1:7">
      <c r="A113" s="549"/>
      <c r="B113" s="550"/>
      <c r="C113" s="551"/>
      <c r="D113" s="552"/>
      <c r="E113" s="553"/>
      <c r="F113" s="525"/>
      <c r="G113" s="560"/>
    </row>
    <row r="114" spans="1:7">
      <c r="A114" s="549"/>
      <c r="B114" s="550"/>
      <c r="C114" s="551"/>
      <c r="D114" s="552"/>
      <c r="E114" s="553"/>
      <c r="F114" s="525"/>
      <c r="G114" s="560"/>
    </row>
    <row r="115" spans="1:7">
      <c r="A115" s="549"/>
      <c r="B115" s="550"/>
      <c r="C115" s="551"/>
      <c r="D115" s="552"/>
      <c r="E115" s="553"/>
      <c r="F115" s="525"/>
      <c r="G115" s="560"/>
    </row>
    <row r="116" spans="1:7">
      <c r="A116" s="549"/>
      <c r="B116" s="550"/>
      <c r="C116" s="551"/>
      <c r="D116" s="552"/>
      <c r="E116" s="553"/>
      <c r="F116" s="525"/>
      <c r="G116" s="560"/>
    </row>
    <row r="117" spans="1:7">
      <c r="A117" s="549"/>
      <c r="B117" s="550"/>
      <c r="C117" s="551"/>
      <c r="D117" s="552"/>
      <c r="E117" s="553"/>
      <c r="F117" s="525"/>
      <c r="G117" s="560"/>
    </row>
    <row r="118" spans="1:7">
      <c r="A118" s="549"/>
      <c r="B118" s="550"/>
      <c r="C118" s="551"/>
      <c r="D118" s="552"/>
      <c r="E118" s="553"/>
      <c r="F118" s="525"/>
      <c r="G118" s="560"/>
    </row>
    <row r="119" spans="1:7">
      <c r="A119" s="549"/>
      <c r="B119" s="550"/>
      <c r="C119" s="551"/>
      <c r="D119" s="552"/>
      <c r="E119" s="553"/>
      <c r="F119" s="525"/>
      <c r="G119" s="560"/>
    </row>
    <row r="120" spans="1:7">
      <c r="A120" s="549"/>
      <c r="B120" s="550"/>
      <c r="C120" s="551"/>
      <c r="D120" s="552"/>
      <c r="E120" s="553"/>
      <c r="F120" s="525"/>
      <c r="G120" s="560"/>
    </row>
    <row r="121" spans="1:7">
      <c r="A121" s="549"/>
      <c r="B121" s="550"/>
      <c r="C121" s="551"/>
      <c r="D121" s="552"/>
      <c r="E121" s="553"/>
      <c r="F121" s="525"/>
      <c r="G121" s="560"/>
    </row>
    <row r="122" spans="1:7">
      <c r="A122" s="549"/>
      <c r="B122" s="550"/>
      <c r="C122" s="551"/>
      <c r="D122" s="552"/>
      <c r="E122" s="553"/>
      <c r="F122" s="525"/>
      <c r="G122" s="560"/>
    </row>
    <row r="123" spans="1:7">
      <c r="A123" s="549"/>
      <c r="B123" s="550"/>
      <c r="C123" s="551"/>
      <c r="D123" s="552"/>
      <c r="E123" s="553"/>
      <c r="F123" s="525"/>
      <c r="G123" s="560"/>
    </row>
    <row r="124" spans="1:7">
      <c r="A124" s="549"/>
      <c r="B124" s="550"/>
      <c r="C124" s="551"/>
      <c r="D124" s="552"/>
      <c r="E124" s="553"/>
      <c r="F124" s="525"/>
      <c r="G124" s="560"/>
    </row>
    <row r="125" spans="1:7">
      <c r="A125" s="549"/>
      <c r="B125" s="550"/>
      <c r="C125" s="551"/>
      <c r="D125" s="552"/>
      <c r="E125" s="553"/>
      <c r="F125" s="525"/>
      <c r="G125" s="560"/>
    </row>
    <row r="126" spans="1:7">
      <c r="A126" s="549"/>
      <c r="B126" s="550"/>
      <c r="C126" s="551"/>
      <c r="D126" s="552"/>
      <c r="E126" s="553"/>
      <c r="F126" s="525"/>
      <c r="G126" s="560"/>
    </row>
    <row r="127" spans="1:7">
      <c r="A127" s="549"/>
      <c r="B127" s="550"/>
      <c r="C127" s="551"/>
      <c r="D127" s="552"/>
      <c r="E127" s="553"/>
      <c r="F127" s="525"/>
      <c r="G127" s="560"/>
    </row>
    <row r="128" spans="1:7">
      <c r="A128" s="549"/>
      <c r="B128" s="550"/>
      <c r="C128" s="551"/>
      <c r="D128" s="552"/>
      <c r="E128" s="553"/>
      <c r="F128" s="525"/>
      <c r="G128" s="560"/>
    </row>
    <row r="129" spans="1:7">
      <c r="A129" s="549"/>
      <c r="B129" s="550"/>
      <c r="C129" s="551"/>
      <c r="D129" s="552"/>
      <c r="E129" s="553"/>
      <c r="F129" s="525"/>
      <c r="G129" s="560"/>
    </row>
    <row r="130" spans="1:7">
      <c r="A130" s="549"/>
      <c r="B130" s="550"/>
      <c r="C130" s="551"/>
      <c r="D130" s="552"/>
      <c r="E130" s="553"/>
      <c r="F130" s="525"/>
      <c r="G130" s="560"/>
    </row>
    <row r="131" spans="1:7">
      <c r="A131" s="549"/>
      <c r="B131" s="550"/>
      <c r="C131" s="551"/>
      <c r="D131" s="552"/>
      <c r="E131" s="553"/>
      <c r="F131" s="525"/>
      <c r="G131" s="560"/>
    </row>
    <row r="132" spans="1:7">
      <c r="A132" s="549"/>
      <c r="B132" s="550"/>
      <c r="C132" s="551"/>
      <c r="D132" s="552"/>
      <c r="E132" s="553"/>
      <c r="F132" s="525"/>
      <c r="G132" s="560"/>
    </row>
    <row r="133" spans="1:7">
      <c r="A133" s="549"/>
      <c r="B133" s="550"/>
      <c r="C133" s="551"/>
      <c r="D133" s="552"/>
      <c r="E133" s="553"/>
      <c r="F133" s="525"/>
      <c r="G133" s="560"/>
    </row>
    <row r="134" spans="1:7">
      <c r="A134" s="549"/>
      <c r="B134" s="550"/>
      <c r="C134" s="551"/>
      <c r="D134" s="552"/>
      <c r="E134" s="553"/>
      <c r="F134" s="525"/>
      <c r="G134" s="560"/>
    </row>
    <row r="135" spans="1:7">
      <c r="A135" s="549"/>
      <c r="B135" s="550"/>
      <c r="C135" s="551"/>
      <c r="D135" s="552"/>
      <c r="E135" s="553"/>
      <c r="F135" s="525"/>
      <c r="G135" s="560"/>
    </row>
    <row r="136" spans="1:7">
      <c r="A136" s="549"/>
      <c r="B136" s="550"/>
      <c r="C136" s="551"/>
      <c r="D136" s="552"/>
      <c r="E136" s="553"/>
      <c r="F136" s="525"/>
      <c r="G136" s="560"/>
    </row>
    <row r="137" spans="1:7">
      <c r="A137" s="549"/>
      <c r="B137" s="550"/>
      <c r="C137" s="551"/>
      <c r="D137" s="552"/>
      <c r="E137" s="553"/>
      <c r="F137" s="525"/>
      <c r="G137" s="560"/>
    </row>
    <row r="138" spans="1:7">
      <c r="A138" s="549"/>
      <c r="B138" s="550"/>
      <c r="C138" s="551"/>
      <c r="D138" s="552"/>
      <c r="E138" s="553"/>
      <c r="F138" s="525"/>
      <c r="G138" s="560"/>
    </row>
    <row r="139" spans="1:7">
      <c r="A139" s="549"/>
      <c r="B139" s="550"/>
      <c r="C139" s="551"/>
      <c r="D139" s="552"/>
      <c r="E139" s="553"/>
      <c r="F139" s="525"/>
      <c r="G139" s="560"/>
    </row>
    <row r="140" spans="1:7">
      <c r="A140" s="549"/>
      <c r="B140" s="550"/>
      <c r="C140" s="551"/>
      <c r="D140" s="552"/>
      <c r="E140" s="553"/>
      <c r="F140" s="525"/>
      <c r="G140" s="560"/>
    </row>
    <row r="141" spans="1:7">
      <c r="A141" s="549"/>
      <c r="B141" s="550"/>
      <c r="C141" s="551"/>
      <c r="D141" s="552"/>
      <c r="E141" s="553"/>
      <c r="F141" s="525"/>
      <c r="G141" s="560"/>
    </row>
    <row r="142" spans="1:7">
      <c r="A142" s="549"/>
      <c r="B142" s="550"/>
      <c r="C142" s="551"/>
      <c r="D142" s="552"/>
      <c r="E142" s="553"/>
      <c r="F142" s="525"/>
      <c r="G142" s="560"/>
    </row>
    <row r="143" spans="1:7">
      <c r="A143" s="549"/>
      <c r="B143" s="550"/>
      <c r="C143" s="551"/>
      <c r="D143" s="552"/>
      <c r="E143" s="553"/>
      <c r="F143" s="525"/>
      <c r="G143" s="560"/>
    </row>
    <row r="144" spans="1:7">
      <c r="A144" s="549"/>
      <c r="B144" s="550"/>
      <c r="C144" s="551"/>
      <c r="D144" s="552"/>
      <c r="E144" s="553"/>
      <c r="F144" s="525"/>
      <c r="G144" s="560"/>
    </row>
    <row r="145" spans="1:7">
      <c r="A145" s="549"/>
      <c r="B145" s="550"/>
      <c r="C145" s="551"/>
      <c r="D145" s="552"/>
      <c r="E145" s="553"/>
      <c r="F145" s="525"/>
      <c r="G145" s="560"/>
    </row>
    <row r="146" spans="1:7">
      <c r="A146" s="549"/>
      <c r="B146" s="550"/>
      <c r="C146" s="551"/>
      <c r="D146" s="552"/>
      <c r="E146" s="553"/>
      <c r="F146" s="525"/>
      <c r="G146" s="560"/>
    </row>
    <row r="147" spans="1:7">
      <c r="A147" s="549"/>
      <c r="B147" s="550"/>
      <c r="C147" s="551"/>
      <c r="D147" s="552"/>
      <c r="E147" s="553"/>
      <c r="F147" s="525"/>
      <c r="G147" s="560"/>
    </row>
    <row r="148" spans="1:7">
      <c r="A148" s="549"/>
      <c r="B148" s="550"/>
      <c r="C148" s="551"/>
      <c r="D148" s="552"/>
      <c r="E148" s="553"/>
      <c r="F148" s="525"/>
      <c r="G148" s="560"/>
    </row>
    <row r="149" spans="1:7">
      <c r="A149" s="549"/>
      <c r="B149" s="550"/>
      <c r="C149" s="551"/>
      <c r="D149" s="552"/>
      <c r="E149" s="553"/>
      <c r="F149" s="525"/>
      <c r="G149" s="560"/>
    </row>
    <row r="150" spans="1:7">
      <c r="A150" s="549"/>
      <c r="B150" s="550"/>
      <c r="C150" s="551"/>
      <c r="D150" s="552"/>
      <c r="E150" s="553"/>
      <c r="F150" s="525"/>
      <c r="G150" s="560"/>
    </row>
    <row r="151" spans="1:7">
      <c r="A151" s="549"/>
      <c r="B151" s="550"/>
      <c r="C151" s="551"/>
      <c r="D151" s="552"/>
      <c r="E151" s="553"/>
      <c r="F151" s="525"/>
      <c r="G151" s="560"/>
    </row>
    <row r="152" spans="1:7">
      <c r="A152" s="549"/>
      <c r="B152" s="550"/>
      <c r="C152" s="551"/>
      <c r="D152" s="552"/>
      <c r="E152" s="553"/>
      <c r="F152" s="525"/>
      <c r="G152" s="560"/>
    </row>
    <row r="153" spans="1:7">
      <c r="A153" s="549"/>
      <c r="B153" s="550"/>
      <c r="C153" s="551"/>
      <c r="D153" s="552"/>
      <c r="E153" s="553"/>
      <c r="F153" s="525"/>
      <c r="G153" s="560"/>
    </row>
    <row r="154" spans="1:7">
      <c r="A154" s="549"/>
      <c r="B154" s="550"/>
      <c r="C154" s="551"/>
      <c r="D154" s="552"/>
      <c r="E154" s="553"/>
      <c r="F154" s="525"/>
      <c r="G154" s="560"/>
    </row>
    <row r="155" spans="1:7">
      <c r="A155" s="549"/>
      <c r="B155" s="550"/>
      <c r="C155" s="551"/>
      <c r="D155" s="552"/>
      <c r="E155" s="553"/>
      <c r="F155" s="525"/>
      <c r="G155" s="560"/>
    </row>
    <row r="156" spans="1:7">
      <c r="A156" s="549"/>
      <c r="B156" s="550"/>
      <c r="C156" s="551"/>
      <c r="D156" s="552"/>
      <c r="E156" s="553"/>
      <c r="F156" s="525"/>
      <c r="G156" s="560"/>
    </row>
    <row r="157" spans="1:7">
      <c r="A157" s="549"/>
      <c r="B157" s="550"/>
      <c r="C157" s="551"/>
      <c r="D157" s="552"/>
      <c r="E157" s="553"/>
      <c r="F157" s="525"/>
      <c r="G157" s="560"/>
    </row>
    <row r="158" spans="1:7">
      <c r="A158" s="549"/>
      <c r="B158" s="550"/>
      <c r="C158" s="551"/>
      <c r="D158" s="552"/>
      <c r="E158" s="553"/>
      <c r="F158" s="525"/>
      <c r="G158" s="560"/>
    </row>
    <row r="159" spans="1:7">
      <c r="A159" s="549"/>
      <c r="B159" s="550"/>
      <c r="C159" s="551"/>
      <c r="D159" s="552"/>
      <c r="E159" s="553"/>
      <c r="F159" s="525"/>
      <c r="G159" s="560"/>
    </row>
    <row r="160" spans="1:7">
      <c r="A160" s="549"/>
      <c r="B160" s="550"/>
      <c r="C160" s="551"/>
      <c r="D160" s="552"/>
      <c r="E160" s="553"/>
      <c r="F160" s="525"/>
      <c r="G160" s="560"/>
    </row>
    <row r="161" spans="1:7">
      <c r="A161" s="549"/>
      <c r="B161" s="550"/>
      <c r="C161" s="551"/>
      <c r="D161" s="552"/>
      <c r="E161" s="553"/>
      <c r="F161" s="525"/>
      <c r="G161" s="560"/>
    </row>
    <row r="162" spans="1:7">
      <c r="A162" s="549"/>
      <c r="B162" s="550"/>
      <c r="C162" s="551"/>
      <c r="D162" s="552"/>
      <c r="E162" s="553"/>
      <c r="F162" s="525"/>
      <c r="G162" s="560"/>
    </row>
    <row r="163" spans="1:7">
      <c r="A163" s="549"/>
      <c r="B163" s="550"/>
      <c r="C163" s="551"/>
      <c r="D163" s="552"/>
      <c r="E163" s="553"/>
      <c r="F163" s="525"/>
      <c r="G163" s="560"/>
    </row>
    <row r="164" spans="1:7">
      <c r="A164" s="549"/>
      <c r="B164" s="550"/>
      <c r="C164" s="551"/>
      <c r="D164" s="552"/>
      <c r="E164" s="553"/>
      <c r="F164" s="525"/>
      <c r="G164" s="560"/>
    </row>
    <row r="165" spans="1:7">
      <c r="A165" s="549"/>
      <c r="B165" s="550"/>
      <c r="C165" s="551"/>
      <c r="D165" s="552"/>
      <c r="E165" s="553"/>
      <c r="F165" s="525"/>
      <c r="G165" s="560"/>
    </row>
    <row r="166" spans="1:7">
      <c r="A166" s="549"/>
      <c r="B166" s="550"/>
      <c r="C166" s="551"/>
      <c r="D166" s="552"/>
      <c r="E166" s="553"/>
      <c r="F166" s="525"/>
      <c r="G166" s="560"/>
    </row>
    <row r="167" spans="1:7">
      <c r="A167" s="549"/>
      <c r="B167" s="550"/>
      <c r="C167" s="551"/>
      <c r="D167" s="552"/>
      <c r="E167" s="553"/>
      <c r="F167" s="525"/>
      <c r="G167" s="560"/>
    </row>
    <row r="168" spans="1:7">
      <c r="A168" s="549"/>
      <c r="B168" s="550"/>
      <c r="C168" s="551"/>
      <c r="D168" s="552"/>
      <c r="E168" s="553"/>
      <c r="F168" s="525"/>
      <c r="G168" s="560"/>
    </row>
    <row r="169" spans="1:7">
      <c r="A169" s="549"/>
      <c r="B169" s="550"/>
      <c r="C169" s="551"/>
      <c r="D169" s="552"/>
      <c r="E169" s="553"/>
      <c r="F169" s="525"/>
      <c r="G169" s="560"/>
    </row>
    <row r="170" spans="1:7">
      <c r="A170" s="549"/>
      <c r="B170" s="550"/>
      <c r="C170" s="551"/>
      <c r="D170" s="552"/>
      <c r="E170" s="553"/>
      <c r="F170" s="525"/>
      <c r="G170" s="560"/>
    </row>
    <row r="171" spans="1:7">
      <c r="A171" s="549"/>
      <c r="B171" s="550"/>
      <c r="C171" s="551"/>
      <c r="D171" s="552"/>
      <c r="E171" s="553"/>
      <c r="F171" s="525"/>
      <c r="G171" s="560"/>
    </row>
    <row r="172" spans="1:7">
      <c r="A172" s="549"/>
      <c r="B172" s="550"/>
      <c r="C172" s="551"/>
      <c r="D172" s="552"/>
      <c r="E172" s="553"/>
      <c r="F172" s="525"/>
      <c r="G172" s="560"/>
    </row>
    <row r="173" spans="1:7">
      <c r="A173" s="549"/>
      <c r="B173" s="550"/>
      <c r="C173" s="551"/>
      <c r="D173" s="552"/>
      <c r="E173" s="553"/>
      <c r="F173" s="525"/>
      <c r="G173" s="560"/>
    </row>
    <row r="174" spans="1:7">
      <c r="A174" s="549"/>
      <c r="B174" s="550"/>
      <c r="C174" s="551"/>
      <c r="D174" s="552"/>
      <c r="E174" s="553"/>
      <c r="F174" s="525"/>
      <c r="G174" s="560"/>
    </row>
    <row r="175" spans="1:7">
      <c r="A175" s="549"/>
      <c r="B175" s="550"/>
      <c r="C175" s="551"/>
      <c r="D175" s="552"/>
      <c r="E175" s="553"/>
      <c r="F175" s="525"/>
      <c r="G175" s="560"/>
    </row>
    <row r="176" spans="1:7">
      <c r="A176" s="549"/>
      <c r="B176" s="550"/>
      <c r="C176" s="551"/>
      <c r="D176" s="552"/>
      <c r="E176" s="553"/>
      <c r="F176" s="525"/>
      <c r="G176" s="560"/>
    </row>
    <row r="177" spans="1:7">
      <c r="A177" s="549"/>
      <c r="B177" s="550"/>
      <c r="C177" s="551"/>
      <c r="D177" s="552"/>
      <c r="E177" s="553"/>
      <c r="F177" s="525"/>
      <c r="G177" s="560"/>
    </row>
    <row r="178" spans="1:7">
      <c r="A178" s="549"/>
      <c r="B178" s="550"/>
      <c r="C178" s="551"/>
      <c r="D178" s="552"/>
      <c r="E178" s="553"/>
      <c r="F178" s="525"/>
      <c r="G178" s="560"/>
    </row>
    <row r="179" spans="1:7">
      <c r="A179" s="549"/>
      <c r="B179" s="550"/>
      <c r="C179" s="551"/>
      <c r="D179" s="552"/>
      <c r="E179" s="553"/>
      <c r="F179" s="525"/>
      <c r="G179" s="560"/>
    </row>
    <row r="180" spans="1:7">
      <c r="A180" s="549"/>
      <c r="B180" s="550"/>
      <c r="C180" s="551"/>
      <c r="D180" s="552"/>
      <c r="E180" s="553"/>
      <c r="F180" s="525"/>
      <c r="G180" s="560"/>
    </row>
    <row r="181" spans="1:7">
      <c r="A181" s="549"/>
      <c r="B181" s="550"/>
      <c r="C181" s="551"/>
      <c r="D181" s="552"/>
      <c r="E181" s="553"/>
      <c r="F181" s="525"/>
      <c r="G181" s="560"/>
    </row>
    <row r="182" spans="1:7">
      <c r="A182" s="549"/>
      <c r="B182" s="550"/>
      <c r="C182" s="551"/>
      <c r="D182" s="552"/>
      <c r="E182" s="553"/>
      <c r="F182" s="525"/>
      <c r="G182" s="560"/>
    </row>
    <row r="183" spans="1:7">
      <c r="A183" s="549"/>
      <c r="B183" s="550"/>
      <c r="C183" s="551"/>
      <c r="D183" s="552"/>
      <c r="E183" s="553"/>
      <c r="F183" s="525"/>
      <c r="G183" s="560"/>
    </row>
    <row r="184" spans="1:7">
      <c r="A184" s="549"/>
      <c r="B184" s="550"/>
      <c r="C184" s="551"/>
      <c r="D184" s="552"/>
      <c r="E184" s="553"/>
      <c r="F184" s="525"/>
      <c r="G184" s="560"/>
    </row>
    <row r="185" spans="1:7">
      <c r="A185" s="549"/>
      <c r="B185" s="550"/>
      <c r="C185" s="551"/>
      <c r="D185" s="552"/>
      <c r="E185" s="553"/>
      <c r="F185" s="525"/>
      <c r="G185" s="560"/>
    </row>
    <row r="186" spans="1:7">
      <c r="A186" s="549"/>
      <c r="B186" s="550"/>
      <c r="C186" s="551"/>
      <c r="D186" s="552"/>
      <c r="E186" s="553"/>
      <c r="F186" s="525"/>
      <c r="G186" s="560"/>
    </row>
    <row r="187" spans="1:7">
      <c r="A187" s="549"/>
      <c r="B187" s="550"/>
      <c r="C187" s="551"/>
      <c r="D187" s="552"/>
      <c r="E187" s="553"/>
      <c r="F187" s="525"/>
      <c r="G187" s="560"/>
    </row>
    <row r="188" spans="1:7">
      <c r="A188" s="549"/>
      <c r="B188" s="550"/>
      <c r="C188" s="551"/>
      <c r="D188" s="552"/>
      <c r="E188" s="553"/>
      <c r="F188" s="525"/>
      <c r="G188" s="560"/>
    </row>
    <row r="189" spans="1:7">
      <c r="A189" s="549"/>
      <c r="B189" s="550"/>
      <c r="C189" s="551"/>
      <c r="D189" s="552"/>
      <c r="E189" s="553"/>
      <c r="F189" s="525"/>
      <c r="G189" s="560"/>
    </row>
    <row r="190" spans="1:7">
      <c r="A190" s="549"/>
      <c r="B190" s="550"/>
      <c r="C190" s="551"/>
      <c r="D190" s="552"/>
      <c r="E190" s="553"/>
      <c r="F190" s="525"/>
      <c r="G190" s="560"/>
    </row>
    <row r="191" spans="1:7">
      <c r="A191" s="549"/>
      <c r="B191" s="550"/>
      <c r="C191" s="551"/>
      <c r="D191" s="552"/>
      <c r="E191" s="553"/>
      <c r="F191" s="525"/>
      <c r="G191" s="560"/>
    </row>
    <row r="192" spans="1:7">
      <c r="A192" s="549"/>
      <c r="B192" s="550"/>
      <c r="C192" s="551"/>
      <c r="D192" s="552"/>
      <c r="E192" s="553"/>
      <c r="F192" s="525"/>
      <c r="G192" s="560"/>
    </row>
    <row r="193" spans="1:7">
      <c r="A193" s="549"/>
      <c r="B193" s="550"/>
      <c r="C193" s="551"/>
      <c r="D193" s="552"/>
      <c r="E193" s="553"/>
      <c r="F193" s="525"/>
      <c r="G193" s="560"/>
    </row>
    <row r="194" spans="1:7">
      <c r="A194" s="549"/>
      <c r="B194" s="550"/>
      <c r="C194" s="551"/>
      <c r="D194" s="552"/>
      <c r="E194" s="553"/>
      <c r="F194" s="525"/>
      <c r="G194" s="560"/>
    </row>
    <row r="195" spans="1:7">
      <c r="A195" s="549"/>
      <c r="B195" s="550"/>
      <c r="C195" s="551"/>
      <c r="D195" s="552"/>
      <c r="E195" s="553"/>
      <c r="F195" s="525"/>
      <c r="G195" s="560"/>
    </row>
    <row r="196" spans="1:7">
      <c r="A196" s="549"/>
      <c r="B196" s="550"/>
      <c r="C196" s="551"/>
      <c r="D196" s="552"/>
      <c r="E196" s="553"/>
      <c r="F196" s="525"/>
      <c r="G196" s="560"/>
    </row>
    <row r="197" spans="1:7">
      <c r="A197" s="549"/>
      <c r="B197" s="550"/>
      <c r="C197" s="551"/>
      <c r="D197" s="552"/>
      <c r="E197" s="553"/>
      <c r="F197" s="525"/>
      <c r="G197" s="560"/>
    </row>
    <row r="198" spans="1:7">
      <c r="A198" s="549"/>
      <c r="B198" s="550"/>
      <c r="C198" s="551"/>
      <c r="D198" s="552"/>
      <c r="E198" s="553"/>
      <c r="F198" s="525"/>
      <c r="G198" s="560"/>
    </row>
    <row r="199" spans="1:7">
      <c r="A199" s="549"/>
      <c r="B199" s="550"/>
      <c r="C199" s="551"/>
      <c r="D199" s="552"/>
      <c r="E199" s="553"/>
      <c r="F199" s="525"/>
      <c r="G199" s="560"/>
    </row>
    <row r="200" spans="1:7">
      <c r="A200" s="549"/>
      <c r="B200" s="550"/>
      <c r="C200" s="551"/>
      <c r="D200" s="552"/>
      <c r="E200" s="553"/>
      <c r="F200" s="525"/>
      <c r="G200" s="560"/>
    </row>
    <row r="201" spans="1:7">
      <c r="A201" s="549"/>
      <c r="B201" s="550"/>
      <c r="C201" s="551"/>
      <c r="D201" s="552"/>
      <c r="E201" s="553"/>
      <c r="F201" s="525"/>
      <c r="G201" s="560"/>
    </row>
    <row r="202" spans="1:7">
      <c r="A202" s="549"/>
      <c r="B202" s="550"/>
      <c r="C202" s="551"/>
      <c r="D202" s="552"/>
      <c r="E202" s="553"/>
      <c r="F202" s="525"/>
      <c r="G202" s="560"/>
    </row>
    <row r="203" spans="1:7">
      <c r="A203" s="549"/>
      <c r="B203" s="550"/>
      <c r="C203" s="551"/>
      <c r="D203" s="552"/>
      <c r="E203" s="553"/>
      <c r="F203" s="525"/>
      <c r="G203" s="560"/>
    </row>
    <row r="204" spans="1:7">
      <c r="A204" s="549"/>
      <c r="B204" s="550"/>
      <c r="C204" s="551"/>
      <c r="D204" s="552"/>
      <c r="E204" s="553"/>
      <c r="F204" s="525"/>
      <c r="G204" s="560"/>
    </row>
    <row r="205" spans="1:7">
      <c r="A205" s="549"/>
      <c r="B205" s="550"/>
      <c r="C205" s="551"/>
      <c r="D205" s="552"/>
      <c r="E205" s="553"/>
      <c r="F205" s="525"/>
      <c r="G205" s="560"/>
    </row>
    <row r="206" spans="1:7">
      <c r="A206" s="549"/>
      <c r="B206" s="550"/>
      <c r="C206" s="551"/>
      <c r="D206" s="552"/>
      <c r="E206" s="553"/>
      <c r="F206" s="525"/>
      <c r="G206" s="560"/>
    </row>
    <row r="207" spans="1:7">
      <c r="A207" s="549"/>
      <c r="B207" s="550"/>
      <c r="C207" s="551"/>
      <c r="D207" s="552"/>
      <c r="E207" s="553"/>
      <c r="F207" s="525"/>
      <c r="G207" s="560"/>
    </row>
    <row r="208" spans="1:7">
      <c r="A208" s="549"/>
      <c r="B208" s="550"/>
      <c r="C208" s="551"/>
      <c r="D208" s="552"/>
      <c r="E208" s="553"/>
      <c r="F208" s="525"/>
      <c r="G208" s="560"/>
    </row>
    <row r="209" spans="1:7">
      <c r="A209" s="549"/>
      <c r="B209" s="550"/>
      <c r="C209" s="551"/>
      <c r="D209" s="552"/>
      <c r="E209" s="553"/>
      <c r="F209" s="525"/>
      <c r="G209" s="560"/>
    </row>
    <row r="210" spans="1:7">
      <c r="A210" s="549"/>
      <c r="B210" s="550"/>
      <c r="C210" s="551"/>
      <c r="D210" s="552"/>
      <c r="E210" s="553"/>
      <c r="F210" s="525"/>
      <c r="G210" s="560"/>
    </row>
    <row r="211" spans="1:7">
      <c r="A211" s="549"/>
      <c r="B211" s="550"/>
      <c r="C211" s="551"/>
      <c r="D211" s="552"/>
      <c r="E211" s="553"/>
      <c r="F211" s="525"/>
      <c r="G211" s="560"/>
    </row>
    <row r="212" spans="1:7">
      <c r="A212" s="549"/>
      <c r="B212" s="550"/>
      <c r="C212" s="551"/>
      <c r="D212" s="552"/>
      <c r="E212" s="553"/>
      <c r="F212" s="525"/>
      <c r="G212" s="560"/>
    </row>
    <row r="213" spans="1:7">
      <c r="A213" s="549"/>
      <c r="B213" s="550"/>
      <c r="C213" s="551"/>
      <c r="D213" s="552"/>
      <c r="E213" s="553"/>
      <c r="F213" s="525"/>
      <c r="G213" s="560"/>
    </row>
    <row r="214" spans="1:7">
      <c r="A214" s="549"/>
      <c r="B214" s="550"/>
      <c r="C214" s="551"/>
      <c r="D214" s="552"/>
      <c r="E214" s="553"/>
      <c r="F214" s="525"/>
      <c r="G214" s="560"/>
    </row>
    <row r="215" spans="1:7">
      <c r="A215" s="549"/>
      <c r="B215" s="550"/>
      <c r="C215" s="551"/>
      <c r="D215" s="552"/>
      <c r="E215" s="553"/>
      <c r="F215" s="525"/>
      <c r="G215" s="560"/>
    </row>
    <row r="216" spans="1:7">
      <c r="A216" s="549"/>
      <c r="B216" s="550"/>
      <c r="C216" s="551"/>
      <c r="D216" s="552"/>
      <c r="E216" s="553"/>
      <c r="F216" s="525"/>
      <c r="G216" s="560"/>
    </row>
    <row r="217" spans="1:7">
      <c r="A217" s="549"/>
      <c r="B217" s="550"/>
      <c r="C217" s="551"/>
      <c r="D217" s="552"/>
      <c r="E217" s="553"/>
      <c r="F217" s="525"/>
      <c r="G217" s="560"/>
    </row>
    <row r="218" spans="1:7">
      <c r="A218" s="549"/>
      <c r="B218" s="550"/>
      <c r="C218" s="551"/>
      <c r="D218" s="552"/>
      <c r="E218" s="553"/>
      <c r="F218" s="525"/>
      <c r="G218" s="560"/>
    </row>
    <row r="219" spans="1:7">
      <c r="A219" s="549"/>
      <c r="B219" s="550"/>
      <c r="C219" s="551"/>
      <c r="D219" s="552"/>
      <c r="E219" s="553"/>
      <c r="F219" s="525"/>
      <c r="G219" s="560"/>
    </row>
    <row r="220" spans="1:7">
      <c r="A220" s="549"/>
      <c r="B220" s="550"/>
      <c r="C220" s="551"/>
      <c r="D220" s="552"/>
      <c r="E220" s="553"/>
      <c r="F220" s="525"/>
      <c r="G220" s="560"/>
    </row>
    <row r="221" spans="1:7">
      <c r="A221" s="549"/>
      <c r="B221" s="550"/>
      <c r="C221" s="551"/>
      <c r="D221" s="552"/>
      <c r="E221" s="553"/>
      <c r="F221" s="525"/>
      <c r="G221" s="560"/>
    </row>
    <row r="222" spans="1:7">
      <c r="A222" s="549"/>
      <c r="B222" s="550"/>
      <c r="C222" s="551"/>
      <c r="D222" s="552"/>
      <c r="E222" s="553"/>
      <c r="F222" s="525"/>
      <c r="G222" s="560"/>
    </row>
    <row r="223" spans="1:7">
      <c r="A223" s="549"/>
      <c r="B223" s="550"/>
      <c r="C223" s="551"/>
      <c r="D223" s="552"/>
      <c r="E223" s="553"/>
      <c r="F223" s="525"/>
      <c r="G223" s="560"/>
    </row>
    <row r="224" spans="1:7">
      <c r="A224" s="549"/>
      <c r="B224" s="550"/>
      <c r="C224" s="551"/>
      <c r="D224" s="552"/>
      <c r="E224" s="553"/>
      <c r="F224" s="525"/>
      <c r="G224" s="560"/>
    </row>
    <row r="225" spans="1:7">
      <c r="A225" s="549"/>
      <c r="B225" s="550"/>
      <c r="C225" s="551"/>
      <c r="D225" s="552"/>
      <c r="E225" s="553"/>
      <c r="F225" s="525"/>
      <c r="G225" s="560"/>
    </row>
    <row r="226" spans="1:7">
      <c r="A226" s="549"/>
      <c r="B226" s="550"/>
      <c r="C226" s="551"/>
      <c r="D226" s="552"/>
      <c r="E226" s="553"/>
      <c r="F226" s="525"/>
      <c r="G226" s="560"/>
    </row>
    <row r="227" spans="1:7">
      <c r="A227" s="549"/>
      <c r="B227" s="550"/>
      <c r="C227" s="551"/>
      <c r="D227" s="552"/>
      <c r="E227" s="553"/>
      <c r="F227" s="525"/>
      <c r="G227" s="560"/>
    </row>
    <row r="228" spans="1:7">
      <c r="A228" s="549"/>
      <c r="B228" s="550"/>
      <c r="C228" s="551"/>
      <c r="D228" s="552"/>
      <c r="E228" s="553"/>
      <c r="F228" s="525"/>
      <c r="G228" s="560"/>
    </row>
    <row r="229" spans="1:7">
      <c r="A229" s="549"/>
      <c r="B229" s="550"/>
      <c r="C229" s="551"/>
      <c r="D229" s="552"/>
      <c r="E229" s="553"/>
      <c r="F229" s="525"/>
      <c r="G229" s="560"/>
    </row>
    <row r="230" spans="1:7">
      <c r="A230" s="549"/>
      <c r="B230" s="550"/>
      <c r="C230" s="551"/>
      <c r="D230" s="552"/>
      <c r="E230" s="553"/>
      <c r="F230" s="525"/>
      <c r="G230" s="560"/>
    </row>
    <row r="231" spans="1:7">
      <c r="A231" s="549"/>
      <c r="B231" s="550"/>
      <c r="C231" s="551"/>
      <c r="D231" s="552"/>
      <c r="E231" s="553"/>
      <c r="F231" s="525"/>
      <c r="G231" s="560"/>
    </row>
    <row r="232" spans="1:7">
      <c r="A232" s="549"/>
      <c r="B232" s="550"/>
      <c r="C232" s="551"/>
      <c r="D232" s="552"/>
      <c r="E232" s="553"/>
      <c r="F232" s="525"/>
      <c r="G232" s="560"/>
    </row>
    <row r="233" spans="1:7">
      <c r="A233" s="549"/>
      <c r="B233" s="550"/>
      <c r="C233" s="551"/>
      <c r="D233" s="552"/>
      <c r="E233" s="553"/>
      <c r="F233" s="525"/>
      <c r="G233" s="560"/>
    </row>
    <row r="234" spans="1:7">
      <c r="A234" s="549"/>
      <c r="B234" s="550"/>
      <c r="C234" s="551"/>
      <c r="D234" s="552"/>
      <c r="E234" s="553"/>
      <c r="F234" s="525"/>
      <c r="G234" s="560"/>
    </row>
    <row r="235" spans="1:7">
      <c r="A235" s="549"/>
      <c r="B235" s="550"/>
      <c r="C235" s="551"/>
      <c r="D235" s="552"/>
      <c r="E235" s="553"/>
      <c r="F235" s="525"/>
      <c r="G235" s="560"/>
    </row>
    <row r="236" spans="1:7">
      <c r="A236" s="549"/>
      <c r="B236" s="550"/>
      <c r="C236" s="551"/>
      <c r="D236" s="552"/>
      <c r="E236" s="553"/>
      <c r="F236" s="525"/>
      <c r="G236" s="560"/>
    </row>
    <row r="237" spans="1:7">
      <c r="A237" s="549"/>
      <c r="B237" s="550"/>
      <c r="C237" s="551"/>
      <c r="D237" s="552"/>
      <c r="E237" s="553"/>
      <c r="F237" s="525"/>
      <c r="G237" s="560"/>
    </row>
    <row r="238" spans="1:7">
      <c r="A238" s="549"/>
      <c r="B238" s="550"/>
      <c r="C238" s="551"/>
      <c r="D238" s="552"/>
      <c r="E238" s="553"/>
      <c r="F238" s="525"/>
      <c r="G238" s="560"/>
    </row>
    <row r="239" spans="1:7">
      <c r="A239" s="549"/>
      <c r="B239" s="550"/>
      <c r="C239" s="551"/>
      <c r="D239" s="552"/>
      <c r="E239" s="553"/>
      <c r="F239" s="525"/>
      <c r="G239" s="560"/>
    </row>
    <row r="240" spans="1:7">
      <c r="A240" s="549"/>
      <c r="B240" s="550"/>
      <c r="C240" s="551"/>
      <c r="D240" s="552"/>
      <c r="E240" s="553"/>
      <c r="F240" s="525"/>
      <c r="G240" s="560"/>
    </row>
    <row r="241" spans="1:7">
      <c r="A241" s="549"/>
      <c r="B241" s="550"/>
      <c r="C241" s="551"/>
      <c r="D241" s="552"/>
      <c r="E241" s="553"/>
      <c r="F241" s="525"/>
      <c r="G241" s="560"/>
    </row>
    <row r="242" spans="1:7">
      <c r="A242" s="549"/>
      <c r="B242" s="550"/>
      <c r="C242" s="551"/>
      <c r="D242" s="552"/>
      <c r="E242" s="553"/>
      <c r="F242" s="525"/>
      <c r="G242" s="560"/>
    </row>
    <row r="243" spans="1:7">
      <c r="A243" s="549"/>
      <c r="B243" s="550"/>
      <c r="C243" s="551"/>
      <c r="D243" s="552"/>
      <c r="E243" s="553"/>
      <c r="F243" s="525"/>
      <c r="G243" s="560"/>
    </row>
    <row r="244" spans="1:7">
      <c r="A244" s="549"/>
      <c r="B244" s="550"/>
      <c r="C244" s="551"/>
      <c r="D244" s="552"/>
      <c r="E244" s="553"/>
      <c r="F244" s="525"/>
      <c r="G244" s="560"/>
    </row>
    <row r="245" spans="1:7">
      <c r="A245" s="549"/>
      <c r="B245" s="550"/>
      <c r="C245" s="551"/>
      <c r="D245" s="552"/>
      <c r="E245" s="553"/>
      <c r="F245" s="525"/>
      <c r="G245" s="560"/>
    </row>
    <row r="246" spans="1:7">
      <c r="A246" s="549"/>
      <c r="B246" s="550"/>
      <c r="C246" s="551"/>
      <c r="D246" s="552"/>
      <c r="E246" s="553"/>
      <c r="F246" s="525"/>
      <c r="G246" s="560"/>
    </row>
    <row r="247" spans="1:7">
      <c r="A247" s="549"/>
      <c r="B247" s="550"/>
      <c r="C247" s="551"/>
      <c r="D247" s="552"/>
      <c r="E247" s="553"/>
      <c r="F247" s="525"/>
      <c r="G247" s="560"/>
    </row>
    <row r="248" spans="1:7">
      <c r="A248" s="549"/>
      <c r="B248" s="550"/>
      <c r="C248" s="551"/>
      <c r="D248" s="552"/>
      <c r="E248" s="553"/>
      <c r="F248" s="525"/>
      <c r="G248" s="560"/>
    </row>
    <row r="249" spans="1:7">
      <c r="A249" s="549"/>
      <c r="B249" s="550"/>
      <c r="C249" s="551"/>
      <c r="D249" s="552"/>
      <c r="E249" s="553"/>
      <c r="F249" s="525"/>
      <c r="G249" s="560"/>
    </row>
    <row r="250" spans="1:7">
      <c r="A250" s="549"/>
      <c r="B250" s="550"/>
      <c r="C250" s="551"/>
      <c r="D250" s="552"/>
      <c r="E250" s="553"/>
      <c r="F250" s="525"/>
      <c r="G250" s="560"/>
    </row>
    <row r="251" spans="1:7">
      <c r="A251" s="549"/>
      <c r="B251" s="550"/>
      <c r="C251" s="551"/>
      <c r="D251" s="552"/>
      <c r="E251" s="553"/>
      <c r="F251" s="525"/>
      <c r="G251" s="560"/>
    </row>
    <row r="252" spans="1:7">
      <c r="A252" s="549"/>
      <c r="B252" s="550"/>
      <c r="C252" s="551"/>
      <c r="D252" s="552"/>
      <c r="E252" s="553"/>
      <c r="F252" s="525"/>
      <c r="G252" s="560"/>
    </row>
    <row r="253" spans="1:7">
      <c r="A253" s="549"/>
      <c r="B253" s="550"/>
      <c r="C253" s="551"/>
      <c r="D253" s="552"/>
      <c r="E253" s="553"/>
      <c r="F253" s="525"/>
      <c r="G253" s="560"/>
    </row>
    <row r="254" spans="1:7">
      <c r="A254" s="549"/>
      <c r="B254" s="550"/>
      <c r="C254" s="551"/>
      <c r="D254" s="552"/>
      <c r="E254" s="553"/>
      <c r="F254" s="525"/>
      <c r="G254" s="560"/>
    </row>
    <row r="255" spans="1:7">
      <c r="A255" s="549"/>
      <c r="B255" s="550"/>
      <c r="C255" s="551"/>
      <c r="D255" s="552"/>
      <c r="E255" s="553"/>
      <c r="F255" s="525"/>
      <c r="G255" s="560"/>
    </row>
    <row r="256" spans="1:7">
      <c r="A256" s="549"/>
      <c r="B256" s="550"/>
      <c r="C256" s="551"/>
      <c r="D256" s="552"/>
      <c r="E256" s="553"/>
      <c r="F256" s="525"/>
      <c r="G256" s="560"/>
    </row>
    <row r="257" spans="1:7">
      <c r="A257" s="549"/>
      <c r="B257" s="550"/>
      <c r="C257" s="551"/>
      <c r="D257" s="552"/>
      <c r="E257" s="553"/>
      <c r="F257" s="525"/>
      <c r="G257" s="560"/>
    </row>
    <row r="258" spans="1:7">
      <c r="A258" s="549"/>
      <c r="B258" s="550"/>
      <c r="C258" s="551"/>
      <c r="D258" s="552"/>
      <c r="E258" s="553"/>
      <c r="F258" s="525"/>
      <c r="G258" s="560"/>
    </row>
    <row r="259" spans="1:7">
      <c r="A259" s="549"/>
      <c r="B259" s="550"/>
      <c r="C259" s="551"/>
      <c r="D259" s="552"/>
      <c r="E259" s="553"/>
      <c r="F259" s="525"/>
      <c r="G259" s="560"/>
    </row>
    <row r="260" spans="1:7">
      <c r="A260" s="549"/>
      <c r="B260" s="550"/>
      <c r="C260" s="551"/>
      <c r="D260" s="552"/>
      <c r="E260" s="553"/>
      <c r="F260" s="525"/>
      <c r="G260" s="560"/>
    </row>
    <row r="261" spans="1:7">
      <c r="A261" s="549"/>
      <c r="B261" s="550"/>
      <c r="C261" s="551"/>
      <c r="D261" s="552"/>
      <c r="E261" s="553"/>
      <c r="F261" s="525"/>
      <c r="G261" s="560"/>
    </row>
    <row r="262" spans="1:7">
      <c r="A262" s="549"/>
      <c r="B262" s="550"/>
      <c r="C262" s="551"/>
      <c r="D262" s="552"/>
      <c r="E262" s="553"/>
      <c r="F262" s="525"/>
      <c r="G262" s="560"/>
    </row>
    <row r="263" spans="1:7">
      <c r="A263" s="549"/>
      <c r="B263" s="550"/>
      <c r="C263" s="551"/>
      <c r="D263" s="552"/>
      <c r="E263" s="553"/>
      <c r="F263" s="525"/>
      <c r="G263" s="560"/>
    </row>
    <row r="264" spans="1:7">
      <c r="A264" s="549"/>
      <c r="B264" s="550"/>
      <c r="C264" s="551"/>
      <c r="D264" s="552"/>
      <c r="E264" s="553"/>
      <c r="F264" s="525"/>
      <c r="G264" s="560"/>
    </row>
    <row r="265" spans="1:7">
      <c r="A265" s="549"/>
      <c r="B265" s="550"/>
      <c r="C265" s="551"/>
      <c r="D265" s="552"/>
      <c r="E265" s="553"/>
      <c r="F265" s="525"/>
      <c r="G265" s="560"/>
    </row>
    <row r="266" spans="1:7">
      <c r="A266" s="549"/>
      <c r="B266" s="550"/>
      <c r="C266" s="551"/>
      <c r="D266" s="552"/>
      <c r="E266" s="553"/>
      <c r="F266" s="525"/>
      <c r="G266" s="560"/>
    </row>
    <row r="267" spans="1:7">
      <c r="A267" s="549"/>
      <c r="B267" s="550"/>
      <c r="C267" s="551"/>
      <c r="D267" s="552"/>
      <c r="E267" s="553"/>
      <c r="F267" s="525"/>
      <c r="G267" s="560"/>
    </row>
    <row r="268" spans="1:7">
      <c r="A268" s="549"/>
      <c r="B268" s="550"/>
      <c r="C268" s="551"/>
      <c r="D268" s="552"/>
      <c r="E268" s="553"/>
      <c r="F268" s="525"/>
      <c r="G268" s="560"/>
    </row>
    <row r="269" spans="1:7">
      <c r="A269" s="549"/>
      <c r="B269" s="550"/>
      <c r="C269" s="551"/>
      <c r="D269" s="552"/>
      <c r="E269" s="553"/>
      <c r="F269" s="525"/>
      <c r="G269" s="560"/>
    </row>
    <row r="270" spans="1:7">
      <c r="A270" s="549"/>
      <c r="B270" s="550"/>
      <c r="C270" s="551"/>
      <c r="D270" s="552"/>
      <c r="E270" s="553"/>
      <c r="F270" s="525"/>
      <c r="G270" s="560"/>
    </row>
    <row r="271" spans="1:7">
      <c r="A271" s="549"/>
      <c r="B271" s="550"/>
      <c r="C271" s="551"/>
      <c r="D271" s="552"/>
      <c r="E271" s="553"/>
      <c r="F271" s="525"/>
      <c r="G271" s="560"/>
    </row>
    <row r="272" spans="1:7">
      <c r="A272" s="549"/>
      <c r="B272" s="550"/>
      <c r="C272" s="551"/>
      <c r="D272" s="552"/>
      <c r="E272" s="553"/>
      <c r="F272" s="525"/>
      <c r="G272" s="560"/>
    </row>
    <row r="273" spans="1:7">
      <c r="A273" s="549"/>
      <c r="B273" s="550"/>
      <c r="C273" s="551"/>
      <c r="D273" s="552"/>
      <c r="E273" s="553"/>
      <c r="F273" s="525"/>
      <c r="G273" s="560"/>
    </row>
    <row r="274" spans="1:7">
      <c r="A274" s="549"/>
      <c r="B274" s="550"/>
      <c r="C274" s="551"/>
      <c r="D274" s="552"/>
      <c r="E274" s="553"/>
      <c r="F274" s="525"/>
      <c r="G274" s="560"/>
    </row>
    <row r="275" spans="1:7">
      <c r="A275" s="549"/>
      <c r="B275" s="550"/>
      <c r="C275" s="551"/>
      <c r="D275" s="552"/>
      <c r="E275" s="553"/>
      <c r="F275" s="525"/>
      <c r="G275" s="560"/>
    </row>
    <row r="276" spans="1:7">
      <c r="A276" s="549"/>
      <c r="B276" s="550"/>
      <c r="C276" s="551"/>
      <c r="D276" s="552"/>
      <c r="E276" s="553"/>
      <c r="F276" s="525"/>
      <c r="G276" s="560"/>
    </row>
    <row r="277" spans="1:7">
      <c r="A277" s="549"/>
      <c r="B277" s="550"/>
      <c r="C277" s="551"/>
      <c r="D277" s="552"/>
      <c r="E277" s="553"/>
      <c r="F277" s="525"/>
      <c r="G277" s="560"/>
    </row>
    <row r="278" spans="1:7">
      <c r="A278" s="549"/>
      <c r="B278" s="550"/>
      <c r="C278" s="551"/>
      <c r="D278" s="552"/>
      <c r="E278" s="553"/>
      <c r="F278" s="525"/>
      <c r="G278" s="560"/>
    </row>
    <row r="279" spans="1:7">
      <c r="A279" s="549"/>
      <c r="B279" s="550"/>
      <c r="C279" s="551"/>
      <c r="D279" s="552"/>
      <c r="E279" s="553"/>
      <c r="F279" s="525"/>
      <c r="G279" s="560"/>
    </row>
    <row r="280" spans="1:7">
      <c r="A280" s="549"/>
      <c r="B280" s="550"/>
      <c r="C280" s="551"/>
      <c r="D280" s="552"/>
      <c r="E280" s="553"/>
      <c r="F280" s="525"/>
      <c r="G280" s="560"/>
    </row>
    <row r="281" spans="1:7">
      <c r="A281" s="549"/>
      <c r="B281" s="550"/>
      <c r="C281" s="551"/>
      <c r="D281" s="552"/>
      <c r="E281" s="553"/>
      <c r="F281" s="525"/>
      <c r="G281" s="560"/>
    </row>
    <row r="282" spans="1:7">
      <c r="A282" s="549"/>
      <c r="B282" s="550"/>
      <c r="C282" s="551"/>
      <c r="D282" s="552"/>
      <c r="E282" s="553"/>
      <c r="F282" s="525"/>
      <c r="G282" s="560"/>
    </row>
    <row r="283" spans="1:7">
      <c r="A283" s="549"/>
      <c r="B283" s="550"/>
      <c r="C283" s="551"/>
      <c r="D283" s="552"/>
      <c r="E283" s="553"/>
      <c r="F283" s="525"/>
      <c r="G283" s="560"/>
    </row>
    <row r="284" spans="1:7">
      <c r="A284" s="549"/>
      <c r="B284" s="550"/>
      <c r="C284" s="551"/>
      <c r="D284" s="552"/>
      <c r="E284" s="553"/>
      <c r="F284" s="525"/>
      <c r="G284" s="560"/>
    </row>
    <row r="285" spans="1:7">
      <c r="A285" s="549"/>
      <c r="B285" s="550"/>
      <c r="C285" s="551"/>
      <c r="D285" s="552"/>
      <c r="E285" s="553"/>
      <c r="F285" s="525"/>
      <c r="G285" s="560"/>
    </row>
    <row r="286" spans="1:7">
      <c r="A286" s="549"/>
      <c r="B286" s="550"/>
      <c r="C286" s="551"/>
      <c r="D286" s="552"/>
      <c r="E286" s="553"/>
      <c r="F286" s="525"/>
      <c r="G286" s="560"/>
    </row>
    <row r="287" spans="1:7">
      <c r="A287" s="549"/>
      <c r="B287" s="550"/>
      <c r="C287" s="551"/>
      <c r="D287" s="552"/>
      <c r="E287" s="553"/>
      <c r="F287" s="525"/>
      <c r="G287" s="560"/>
    </row>
    <row r="288" spans="1:7">
      <c r="A288" s="549"/>
      <c r="B288" s="550"/>
      <c r="C288" s="551"/>
      <c r="D288" s="552"/>
      <c r="E288" s="553"/>
      <c r="F288" s="525"/>
      <c r="G288" s="560"/>
    </row>
    <row r="289" spans="1:7">
      <c r="A289" s="549"/>
      <c r="B289" s="550"/>
      <c r="C289" s="551"/>
      <c r="D289" s="552"/>
      <c r="E289" s="553"/>
      <c r="F289" s="525"/>
      <c r="G289" s="560"/>
    </row>
    <row r="290" spans="1:7">
      <c r="A290" s="549"/>
      <c r="B290" s="550"/>
      <c r="C290" s="551"/>
      <c r="D290" s="552"/>
      <c r="E290" s="553"/>
      <c r="F290" s="525"/>
      <c r="G290" s="560"/>
    </row>
    <row r="291" spans="1:7">
      <c r="A291" s="549"/>
      <c r="B291" s="550"/>
      <c r="C291" s="551"/>
      <c r="D291" s="552"/>
      <c r="E291" s="553"/>
      <c r="F291" s="525"/>
      <c r="G291" s="560"/>
    </row>
    <row r="292" spans="1:7">
      <c r="A292" s="549"/>
      <c r="B292" s="550"/>
      <c r="C292" s="551"/>
      <c r="D292" s="552"/>
      <c r="E292" s="553"/>
      <c r="F292" s="525"/>
      <c r="G292" s="560"/>
    </row>
    <row r="293" spans="1:7">
      <c r="A293" s="549"/>
      <c r="B293" s="550"/>
      <c r="C293" s="551"/>
      <c r="D293" s="552"/>
      <c r="E293" s="553"/>
      <c r="F293" s="525"/>
      <c r="G293" s="560"/>
    </row>
    <row r="294" spans="1:7">
      <c r="A294" s="549"/>
      <c r="B294" s="550"/>
      <c r="C294" s="551"/>
      <c r="D294" s="552"/>
      <c r="E294" s="553"/>
      <c r="F294" s="525"/>
      <c r="G294" s="560"/>
    </row>
    <row r="295" spans="1:7">
      <c r="A295" s="549"/>
      <c r="B295" s="550"/>
      <c r="C295" s="551"/>
      <c r="D295" s="552"/>
      <c r="E295" s="553"/>
      <c r="F295" s="525"/>
      <c r="G295" s="560"/>
    </row>
    <row r="296" spans="1:7">
      <c r="A296" s="549"/>
      <c r="B296" s="550"/>
      <c r="C296" s="551"/>
      <c r="D296" s="552"/>
      <c r="E296" s="553"/>
      <c r="F296" s="525"/>
      <c r="G296" s="560"/>
    </row>
    <row r="297" spans="1:7">
      <c r="A297" s="549"/>
      <c r="B297" s="550"/>
      <c r="C297" s="551"/>
      <c r="D297" s="552"/>
      <c r="E297" s="553"/>
      <c r="F297" s="525"/>
      <c r="G297" s="560"/>
    </row>
    <row r="298" spans="1:7">
      <c r="A298" s="549"/>
      <c r="B298" s="550"/>
      <c r="C298" s="551"/>
      <c r="D298" s="552"/>
      <c r="E298" s="553"/>
      <c r="F298" s="525"/>
      <c r="G298" s="560"/>
    </row>
    <row r="299" spans="1:7">
      <c r="A299" s="549"/>
      <c r="B299" s="550"/>
      <c r="C299" s="551"/>
      <c r="D299" s="552"/>
      <c r="E299" s="553"/>
      <c r="F299" s="525"/>
      <c r="G299" s="560"/>
    </row>
    <row r="300" spans="1:7">
      <c r="A300" s="549"/>
      <c r="B300" s="550"/>
      <c r="C300" s="551"/>
      <c r="D300" s="552"/>
      <c r="E300" s="553"/>
      <c r="F300" s="525"/>
      <c r="G300" s="560"/>
    </row>
    <row r="301" spans="1:7">
      <c r="A301" s="549"/>
      <c r="B301" s="550"/>
      <c r="C301" s="551"/>
      <c r="D301" s="552"/>
      <c r="E301" s="553"/>
      <c r="F301" s="525"/>
      <c r="G301" s="560"/>
    </row>
    <row r="302" spans="1:7">
      <c r="A302" s="549"/>
      <c r="B302" s="550"/>
      <c r="C302" s="551"/>
      <c r="D302" s="552"/>
      <c r="E302" s="553"/>
      <c r="F302" s="525"/>
      <c r="G302" s="560"/>
    </row>
    <row r="303" spans="1:7">
      <c r="A303" s="549"/>
      <c r="B303" s="550"/>
      <c r="C303" s="551"/>
      <c r="D303" s="552"/>
      <c r="E303" s="553"/>
      <c r="F303" s="525"/>
      <c r="G303" s="560"/>
    </row>
    <row r="304" spans="1:7">
      <c r="A304" s="549"/>
      <c r="B304" s="550"/>
      <c r="C304" s="551"/>
      <c r="D304" s="552"/>
      <c r="E304" s="553"/>
      <c r="F304" s="525"/>
      <c r="G304" s="560"/>
    </row>
    <row r="305" spans="1:7">
      <c r="A305" s="549"/>
      <c r="B305" s="550"/>
      <c r="C305" s="551"/>
      <c r="D305" s="552"/>
      <c r="E305" s="553"/>
      <c r="F305" s="525"/>
      <c r="G305" s="560"/>
    </row>
    <row r="306" spans="1:7">
      <c r="A306" s="549"/>
      <c r="B306" s="550"/>
      <c r="C306" s="551"/>
      <c r="D306" s="552"/>
      <c r="E306" s="553"/>
      <c r="F306" s="525"/>
      <c r="G306" s="560"/>
    </row>
    <row r="307" spans="1:7">
      <c r="A307" s="549"/>
      <c r="B307" s="550"/>
      <c r="C307" s="551"/>
      <c r="D307" s="552"/>
      <c r="E307" s="553"/>
      <c r="F307" s="525"/>
      <c r="G307" s="560"/>
    </row>
    <row r="308" spans="1:7">
      <c r="A308" s="549"/>
      <c r="B308" s="550"/>
      <c r="C308" s="551"/>
      <c r="D308" s="552"/>
      <c r="E308" s="553"/>
      <c r="F308" s="525"/>
      <c r="G308" s="560"/>
    </row>
    <row r="309" spans="1:7">
      <c r="A309" s="549"/>
      <c r="B309" s="550"/>
      <c r="C309" s="551"/>
      <c r="D309" s="552"/>
      <c r="E309" s="553"/>
      <c r="F309" s="525"/>
      <c r="G309" s="560"/>
    </row>
    <row r="310" spans="1:7">
      <c r="A310" s="549"/>
      <c r="B310" s="550"/>
      <c r="C310" s="551"/>
      <c r="D310" s="552"/>
      <c r="E310" s="553"/>
      <c r="F310" s="525"/>
      <c r="G310" s="560"/>
    </row>
    <row r="311" spans="1:7">
      <c r="A311" s="549"/>
      <c r="B311" s="550"/>
      <c r="C311" s="551"/>
      <c r="D311" s="552"/>
      <c r="E311" s="553"/>
      <c r="F311" s="525"/>
      <c r="G311" s="560"/>
    </row>
    <row r="312" spans="1:7">
      <c r="A312" s="549"/>
      <c r="B312" s="550"/>
      <c r="C312" s="551"/>
      <c r="D312" s="552"/>
      <c r="E312" s="553"/>
      <c r="F312" s="525"/>
      <c r="G312" s="560"/>
    </row>
    <row r="313" spans="1:7" ht="16.5" customHeight="1">
      <c r="A313" s="549"/>
      <c r="B313" s="550"/>
      <c r="C313" s="551"/>
      <c r="D313" s="552"/>
      <c r="E313" s="553"/>
      <c r="F313" s="525"/>
      <c r="G313" s="560"/>
    </row>
    <row r="314" spans="1:7" ht="16.5" customHeight="1">
      <c r="A314" s="549"/>
      <c r="B314" s="550"/>
      <c r="C314" s="551"/>
      <c r="D314" s="552"/>
      <c r="E314" s="553"/>
      <c r="F314" s="525"/>
      <c r="G314" s="560"/>
    </row>
    <row r="315" spans="1:7" ht="16.5" customHeight="1">
      <c r="A315" s="549"/>
      <c r="B315" s="550"/>
      <c r="C315" s="551"/>
      <c r="D315" s="552"/>
      <c r="E315" s="553"/>
      <c r="F315" s="525"/>
      <c r="G315" s="560"/>
    </row>
    <row r="316" spans="1:7" ht="16.5" customHeight="1">
      <c r="A316" s="549"/>
      <c r="B316" s="550"/>
      <c r="C316" s="551"/>
      <c r="D316" s="552"/>
      <c r="E316" s="553"/>
      <c r="F316" s="525"/>
      <c r="G316" s="560"/>
    </row>
    <row r="317" spans="1:7" ht="16.5" customHeight="1">
      <c r="A317" s="549"/>
      <c r="B317" s="550"/>
      <c r="C317" s="551"/>
      <c r="D317" s="552"/>
      <c r="E317" s="553"/>
      <c r="F317" s="525"/>
      <c r="G317" s="560"/>
    </row>
    <row r="318" spans="1:7" ht="16.5" customHeight="1">
      <c r="A318" s="549"/>
      <c r="B318" s="550"/>
      <c r="C318" s="551"/>
      <c r="D318" s="552"/>
      <c r="E318" s="553"/>
      <c r="F318" s="525"/>
      <c r="G318" s="560"/>
    </row>
    <row r="319" spans="1:7">
      <c r="A319" s="549"/>
      <c r="B319" s="550"/>
      <c r="C319" s="551"/>
      <c r="D319" s="552"/>
      <c r="E319" s="553"/>
      <c r="F319" s="525"/>
      <c r="G319" s="560"/>
    </row>
    <row r="320" spans="1:7">
      <c r="A320" s="549"/>
      <c r="B320" s="550"/>
      <c r="C320" s="551"/>
      <c r="D320" s="552"/>
      <c r="E320" s="553"/>
      <c r="F320" s="525"/>
      <c r="G320" s="560"/>
    </row>
    <row r="321" spans="1:7">
      <c r="A321" s="549"/>
      <c r="B321" s="550"/>
      <c r="C321" s="551"/>
      <c r="D321" s="552"/>
      <c r="E321" s="553"/>
      <c r="F321" s="525"/>
      <c r="G321" s="560"/>
    </row>
    <row r="322" spans="1:7">
      <c r="A322" s="549"/>
      <c r="B322" s="550"/>
      <c r="C322" s="551"/>
      <c r="D322" s="552"/>
      <c r="E322" s="553"/>
      <c r="F322" s="525"/>
      <c r="G322" s="560"/>
    </row>
    <row r="323" spans="1:7">
      <c r="A323" s="549"/>
      <c r="B323" s="550"/>
      <c r="C323" s="551"/>
      <c r="D323" s="552"/>
      <c r="E323" s="553"/>
      <c r="F323" s="525"/>
      <c r="G323" s="560"/>
    </row>
    <row r="324" spans="1:7">
      <c r="A324" s="549"/>
      <c r="B324" s="550"/>
      <c r="C324" s="551"/>
      <c r="D324" s="552"/>
      <c r="E324" s="553"/>
      <c r="F324" s="525"/>
      <c r="G324" s="560"/>
    </row>
    <row r="325" spans="1:7">
      <c r="A325" s="549"/>
      <c r="B325" s="550"/>
      <c r="C325" s="551"/>
      <c r="D325" s="552"/>
      <c r="E325" s="553"/>
      <c r="F325" s="525"/>
      <c r="G325" s="560"/>
    </row>
    <row r="326" spans="1:7">
      <c r="A326" s="549"/>
      <c r="B326" s="550"/>
      <c r="C326" s="551"/>
      <c r="D326" s="552"/>
      <c r="E326" s="553"/>
      <c r="F326" s="525"/>
      <c r="G326" s="560"/>
    </row>
    <row r="327" spans="1:7">
      <c r="A327" s="549"/>
      <c r="B327" s="550"/>
      <c r="C327" s="551"/>
      <c r="D327" s="552"/>
      <c r="E327" s="553"/>
      <c r="F327" s="525"/>
      <c r="G327" s="560"/>
    </row>
    <row r="328" spans="1:7">
      <c r="A328" s="549"/>
      <c r="B328" s="550"/>
      <c r="C328" s="551"/>
      <c r="D328" s="552"/>
      <c r="E328" s="553"/>
      <c r="F328" s="525"/>
      <c r="G328" s="560"/>
    </row>
    <row r="329" spans="1:7">
      <c r="A329" s="549"/>
      <c r="B329" s="550"/>
      <c r="C329" s="551"/>
      <c r="D329" s="552"/>
      <c r="E329" s="553"/>
      <c r="F329" s="525"/>
      <c r="G329" s="560"/>
    </row>
    <row r="330" spans="1:7">
      <c r="A330" s="549"/>
      <c r="B330" s="550"/>
      <c r="C330" s="551"/>
      <c r="D330" s="552"/>
      <c r="E330" s="553"/>
      <c r="F330" s="525"/>
      <c r="G330" s="560"/>
    </row>
    <row r="331" spans="1:7">
      <c r="A331" s="549"/>
      <c r="B331" s="550"/>
      <c r="C331" s="551"/>
      <c r="D331" s="552"/>
      <c r="E331" s="553"/>
      <c r="F331" s="525"/>
      <c r="G331" s="560"/>
    </row>
    <row r="332" spans="1:7">
      <c r="A332" s="549"/>
      <c r="B332" s="550"/>
      <c r="C332" s="551"/>
      <c r="D332" s="552"/>
      <c r="E332" s="553"/>
      <c r="F332" s="525"/>
      <c r="G332" s="560"/>
    </row>
    <row r="333" spans="1:7">
      <c r="A333" s="549"/>
      <c r="B333" s="550"/>
      <c r="C333" s="551"/>
      <c r="D333" s="552"/>
      <c r="E333" s="553"/>
      <c r="F333" s="525"/>
      <c r="G333" s="560"/>
    </row>
    <row r="334" spans="1:7">
      <c r="A334" s="549"/>
      <c r="B334" s="550"/>
      <c r="C334" s="551"/>
      <c r="D334" s="552"/>
      <c r="E334" s="553"/>
      <c r="F334" s="525"/>
      <c r="G334" s="560"/>
    </row>
    <row r="335" spans="1:7">
      <c r="A335" s="549"/>
      <c r="B335" s="550"/>
      <c r="C335" s="551"/>
      <c r="D335" s="552"/>
      <c r="E335" s="553"/>
      <c r="F335" s="525"/>
      <c r="G335" s="560"/>
    </row>
    <row r="336" spans="1:7">
      <c r="A336" s="549"/>
      <c r="B336" s="550"/>
      <c r="C336" s="551"/>
      <c r="D336" s="552"/>
      <c r="E336" s="553"/>
      <c r="F336" s="525"/>
      <c r="G336" s="560"/>
    </row>
    <row r="337" spans="1:7">
      <c r="A337" s="549"/>
      <c r="B337" s="550"/>
      <c r="C337" s="551"/>
      <c r="D337" s="552"/>
      <c r="E337" s="553"/>
      <c r="F337" s="525"/>
      <c r="G337" s="560"/>
    </row>
    <row r="338" spans="1:7">
      <c r="A338" s="549"/>
      <c r="B338" s="550"/>
      <c r="C338" s="551"/>
      <c r="D338" s="552"/>
      <c r="E338" s="553"/>
      <c r="F338" s="525"/>
      <c r="G338" s="560"/>
    </row>
    <row r="339" spans="1:7">
      <c r="A339" s="549"/>
      <c r="B339" s="550"/>
      <c r="C339" s="551"/>
      <c r="D339" s="552"/>
      <c r="E339" s="553"/>
      <c r="F339" s="525"/>
      <c r="G339" s="560"/>
    </row>
    <row r="340" spans="1:7">
      <c r="A340" s="549"/>
      <c r="B340" s="550"/>
      <c r="C340" s="551"/>
      <c r="D340" s="552"/>
      <c r="E340" s="553"/>
      <c r="F340" s="525"/>
      <c r="G340" s="560"/>
    </row>
    <row r="341" spans="1:7">
      <c r="A341" s="549"/>
      <c r="B341" s="550"/>
      <c r="C341" s="551"/>
      <c r="D341" s="552"/>
      <c r="E341" s="553"/>
      <c r="F341" s="525"/>
      <c r="G341" s="560"/>
    </row>
    <row r="342" spans="1:7">
      <c r="A342" s="549"/>
      <c r="B342" s="550"/>
      <c r="C342" s="551"/>
      <c r="D342" s="552"/>
      <c r="E342" s="553"/>
      <c r="F342" s="525"/>
      <c r="G342" s="560"/>
    </row>
    <row r="343" spans="1:7">
      <c r="A343" s="549"/>
      <c r="B343" s="550"/>
      <c r="C343" s="551"/>
      <c r="D343" s="552"/>
      <c r="E343" s="553"/>
      <c r="F343" s="525"/>
      <c r="G343" s="560"/>
    </row>
    <row r="344" spans="1:7">
      <c r="A344" s="549"/>
      <c r="B344" s="550"/>
      <c r="C344" s="551"/>
      <c r="D344" s="552"/>
      <c r="E344" s="553"/>
      <c r="F344" s="525"/>
      <c r="G344" s="560"/>
    </row>
    <row r="345" spans="1:7">
      <c r="A345" s="549"/>
      <c r="B345" s="550"/>
      <c r="C345" s="551"/>
      <c r="D345" s="552"/>
      <c r="E345" s="553"/>
      <c r="F345" s="525"/>
      <c r="G345" s="560"/>
    </row>
    <row r="346" spans="1:7">
      <c r="A346" s="549"/>
      <c r="B346" s="550"/>
      <c r="C346" s="551"/>
      <c r="D346" s="552"/>
      <c r="E346" s="553"/>
      <c r="F346" s="525"/>
      <c r="G346" s="560"/>
    </row>
    <row r="347" spans="1:7">
      <c r="A347" s="549"/>
      <c r="B347" s="550"/>
      <c r="C347" s="551"/>
      <c r="D347" s="552"/>
      <c r="E347" s="553"/>
      <c r="F347" s="525"/>
      <c r="G347" s="560"/>
    </row>
    <row r="348" spans="1:7">
      <c r="A348" s="549"/>
      <c r="B348" s="550"/>
      <c r="C348" s="551"/>
      <c r="D348" s="552"/>
      <c r="E348" s="553"/>
      <c r="F348" s="525"/>
      <c r="G348" s="560"/>
    </row>
    <row r="349" spans="1:7">
      <c r="A349" s="549"/>
      <c r="B349" s="550"/>
      <c r="C349" s="551"/>
      <c r="D349" s="552"/>
      <c r="E349" s="553"/>
      <c r="F349" s="525"/>
      <c r="G349" s="560"/>
    </row>
    <row r="350" spans="1:7">
      <c r="A350" s="549"/>
      <c r="B350" s="550"/>
      <c r="C350" s="551"/>
      <c r="D350" s="552"/>
      <c r="E350" s="553"/>
      <c r="F350" s="525"/>
      <c r="G350" s="560"/>
    </row>
    <row r="351" spans="1:7">
      <c r="A351" s="549"/>
      <c r="B351" s="550"/>
      <c r="C351" s="551"/>
      <c r="D351" s="552"/>
      <c r="E351" s="553"/>
      <c r="F351" s="525"/>
      <c r="G351" s="560"/>
    </row>
    <row r="352" spans="1:7">
      <c r="A352" s="549"/>
      <c r="B352" s="550"/>
      <c r="C352" s="551"/>
      <c r="D352" s="552"/>
      <c r="E352" s="553"/>
      <c r="F352" s="525"/>
      <c r="G352" s="560"/>
    </row>
    <row r="353" spans="1:7">
      <c r="A353" s="549"/>
      <c r="B353" s="550"/>
      <c r="C353" s="551"/>
      <c r="D353" s="552"/>
      <c r="E353" s="553"/>
      <c r="F353" s="525"/>
      <c r="G353" s="560"/>
    </row>
    <row r="354" spans="1:7">
      <c r="A354" s="549"/>
      <c r="B354" s="550"/>
      <c r="C354" s="551"/>
      <c r="D354" s="552"/>
      <c r="E354" s="553"/>
      <c r="F354" s="525"/>
      <c r="G354" s="560"/>
    </row>
    <row r="355" spans="1:7">
      <c r="A355" s="549"/>
      <c r="B355" s="550"/>
      <c r="C355" s="551"/>
      <c r="D355" s="552"/>
      <c r="E355" s="553"/>
      <c r="F355" s="525"/>
      <c r="G355" s="560"/>
    </row>
    <row r="356" spans="1:7">
      <c r="A356" s="549"/>
      <c r="B356" s="550"/>
      <c r="C356" s="551"/>
      <c r="D356" s="552"/>
      <c r="E356" s="553"/>
      <c r="F356" s="525"/>
      <c r="G356" s="560"/>
    </row>
    <row r="357" spans="1:7">
      <c r="A357" s="549"/>
      <c r="B357" s="550"/>
      <c r="C357" s="551"/>
      <c r="D357" s="552"/>
      <c r="E357" s="553"/>
      <c r="F357" s="525"/>
      <c r="G357" s="560"/>
    </row>
    <row r="358" spans="1:7">
      <c r="A358" s="549"/>
      <c r="B358" s="550"/>
      <c r="C358" s="551"/>
      <c r="D358" s="552"/>
      <c r="E358" s="553"/>
      <c r="F358" s="525"/>
      <c r="G358" s="560"/>
    </row>
    <row r="359" spans="1:7">
      <c r="A359" s="549"/>
      <c r="B359" s="550"/>
      <c r="C359" s="551"/>
      <c r="D359" s="552"/>
      <c r="E359" s="553"/>
      <c r="F359" s="525"/>
      <c r="G359" s="560"/>
    </row>
    <row r="360" spans="1:7">
      <c r="A360" s="549"/>
      <c r="B360" s="550"/>
      <c r="C360" s="551"/>
      <c r="D360" s="552"/>
      <c r="E360" s="553"/>
      <c r="F360" s="525"/>
      <c r="G360" s="560"/>
    </row>
    <row r="361" spans="1:7">
      <c r="A361" s="549"/>
      <c r="B361" s="550"/>
      <c r="C361" s="551"/>
      <c r="D361" s="552"/>
      <c r="E361" s="553"/>
      <c r="F361" s="525"/>
      <c r="G361" s="560"/>
    </row>
    <row r="362" spans="1:7">
      <c r="A362" s="549"/>
      <c r="B362" s="550"/>
      <c r="C362" s="551"/>
      <c r="D362" s="552"/>
      <c r="E362" s="553"/>
      <c r="F362" s="525"/>
      <c r="G362" s="560"/>
    </row>
    <row r="363" spans="1:7">
      <c r="A363" s="549"/>
      <c r="B363" s="550"/>
      <c r="C363" s="551"/>
      <c r="D363" s="552"/>
      <c r="E363" s="553"/>
      <c r="F363" s="525"/>
      <c r="G363" s="560"/>
    </row>
    <row r="364" spans="1:7">
      <c r="A364" s="549"/>
      <c r="B364" s="550"/>
      <c r="C364" s="551"/>
      <c r="D364" s="552"/>
      <c r="E364" s="553"/>
      <c r="F364" s="525"/>
      <c r="G364" s="560"/>
    </row>
    <row r="365" spans="1:7">
      <c r="A365" s="549"/>
      <c r="B365" s="550"/>
      <c r="C365" s="551"/>
      <c r="D365" s="552"/>
      <c r="E365" s="553"/>
      <c r="F365" s="525"/>
      <c r="G365" s="560"/>
    </row>
    <row r="366" spans="1:7">
      <c r="A366" s="549"/>
      <c r="B366" s="550"/>
      <c r="C366" s="551"/>
      <c r="D366" s="552"/>
      <c r="E366" s="553"/>
      <c r="F366" s="525"/>
      <c r="G366" s="560"/>
    </row>
    <row r="367" spans="1:7">
      <c r="A367" s="549"/>
      <c r="B367" s="550"/>
      <c r="C367" s="551"/>
      <c r="D367" s="552"/>
      <c r="E367" s="553"/>
      <c r="F367" s="525"/>
      <c r="G367" s="560"/>
    </row>
    <row r="368" spans="1:7">
      <c r="A368" s="549"/>
      <c r="B368" s="550"/>
      <c r="C368" s="551"/>
      <c r="D368" s="552"/>
      <c r="E368" s="553"/>
      <c r="F368" s="525"/>
      <c r="G368" s="560"/>
    </row>
    <row r="369" spans="1:7">
      <c r="A369" s="549"/>
      <c r="B369" s="550"/>
      <c r="C369" s="551"/>
      <c r="D369" s="552"/>
      <c r="E369" s="553"/>
      <c r="F369" s="525"/>
      <c r="G369" s="560"/>
    </row>
    <row r="370" spans="1:7">
      <c r="A370" s="549"/>
      <c r="B370" s="550"/>
      <c r="C370" s="551"/>
      <c r="D370" s="552"/>
      <c r="E370" s="553"/>
      <c r="F370" s="525"/>
      <c r="G370" s="560"/>
    </row>
    <row r="371" spans="1:7">
      <c r="A371" s="549"/>
      <c r="B371" s="550"/>
      <c r="C371" s="551"/>
      <c r="D371" s="552"/>
      <c r="E371" s="553"/>
      <c r="F371" s="525"/>
      <c r="G371" s="560"/>
    </row>
    <row r="372" spans="1:7">
      <c r="A372" s="549"/>
      <c r="B372" s="550"/>
      <c r="C372" s="551"/>
      <c r="D372" s="552"/>
      <c r="E372" s="553"/>
      <c r="F372" s="525"/>
      <c r="G372" s="560"/>
    </row>
    <row r="373" spans="1:7">
      <c r="A373" s="549"/>
      <c r="B373" s="550"/>
      <c r="C373" s="551"/>
      <c r="D373" s="552"/>
      <c r="E373" s="553"/>
      <c r="F373" s="525"/>
      <c r="G373" s="560"/>
    </row>
    <row r="374" spans="1:7">
      <c r="A374" s="549"/>
      <c r="B374" s="550"/>
      <c r="C374" s="551"/>
      <c r="D374" s="552"/>
      <c r="E374" s="553"/>
      <c r="F374" s="525"/>
      <c r="G374" s="560"/>
    </row>
    <row r="375" spans="1:7">
      <c r="A375" s="549"/>
      <c r="B375" s="550"/>
      <c r="C375" s="551"/>
      <c r="D375" s="552"/>
      <c r="E375" s="553"/>
      <c r="F375" s="525"/>
      <c r="G375" s="560"/>
    </row>
    <row r="376" spans="1:7">
      <c r="A376" s="549"/>
      <c r="B376" s="550"/>
      <c r="C376" s="551"/>
      <c r="D376" s="552"/>
      <c r="E376" s="553"/>
      <c r="F376" s="525"/>
      <c r="G376" s="560"/>
    </row>
    <row r="377" spans="1:7">
      <c r="A377" s="549"/>
      <c r="B377" s="550"/>
      <c r="C377" s="551"/>
      <c r="D377" s="552"/>
      <c r="E377" s="553"/>
      <c r="F377" s="525"/>
      <c r="G377" s="560"/>
    </row>
    <row r="378" spans="1:7">
      <c r="A378" s="549"/>
      <c r="B378" s="550"/>
      <c r="C378" s="551"/>
      <c r="D378" s="552"/>
      <c r="E378" s="553"/>
      <c r="F378" s="525"/>
      <c r="G378" s="560"/>
    </row>
    <row r="379" spans="1:7">
      <c r="A379" s="549"/>
      <c r="B379" s="550"/>
      <c r="C379" s="551"/>
      <c r="D379" s="552"/>
      <c r="E379" s="553"/>
      <c r="F379" s="525"/>
      <c r="G379" s="560"/>
    </row>
    <row r="380" spans="1:7">
      <c r="A380" s="549"/>
      <c r="B380" s="550"/>
      <c r="C380" s="551"/>
      <c r="D380" s="552"/>
      <c r="E380" s="553"/>
      <c r="F380" s="525"/>
      <c r="G380" s="560"/>
    </row>
    <row r="381" spans="1:7">
      <c r="A381" s="549"/>
      <c r="B381" s="550"/>
      <c r="C381" s="551"/>
      <c r="D381" s="552"/>
      <c r="E381" s="553"/>
      <c r="F381" s="525"/>
      <c r="G381" s="560"/>
    </row>
    <row r="382" spans="1:7">
      <c r="A382" s="549"/>
      <c r="B382" s="550"/>
      <c r="C382" s="551"/>
      <c r="D382" s="552"/>
      <c r="E382" s="553"/>
      <c r="F382" s="525"/>
      <c r="G382" s="560"/>
    </row>
    <row r="383" spans="1:7">
      <c r="A383" s="549"/>
      <c r="B383" s="550"/>
      <c r="C383" s="551"/>
      <c r="D383" s="552"/>
      <c r="E383" s="553"/>
      <c r="F383" s="525"/>
      <c r="G383" s="560"/>
    </row>
    <row r="384" spans="1:7">
      <c r="A384" s="549"/>
      <c r="B384" s="550"/>
      <c r="C384" s="551"/>
      <c r="D384" s="552"/>
      <c r="E384" s="553"/>
      <c r="F384" s="525"/>
      <c r="G384" s="560"/>
    </row>
    <row r="385" spans="1:7">
      <c r="A385" s="549"/>
      <c r="B385" s="550"/>
      <c r="C385" s="551"/>
      <c r="D385" s="552"/>
      <c r="E385" s="553"/>
      <c r="F385" s="525"/>
      <c r="G385" s="560"/>
    </row>
    <row r="386" spans="1:7">
      <c r="A386" s="549"/>
      <c r="B386" s="550"/>
      <c r="C386" s="551"/>
      <c r="D386" s="552"/>
      <c r="E386" s="553"/>
      <c r="F386" s="525"/>
      <c r="G386" s="560"/>
    </row>
    <row r="387" spans="1:7">
      <c r="A387" s="549"/>
      <c r="B387" s="550"/>
      <c r="C387" s="551"/>
      <c r="D387" s="552"/>
      <c r="E387" s="553"/>
      <c r="F387" s="525"/>
      <c r="G387" s="560"/>
    </row>
    <row r="388" spans="1:7">
      <c r="A388" s="549"/>
      <c r="B388" s="550"/>
      <c r="C388" s="551"/>
      <c r="D388" s="552"/>
      <c r="E388" s="553"/>
      <c r="F388" s="525"/>
      <c r="G388" s="560"/>
    </row>
    <row r="389" spans="1:7">
      <c r="A389" s="549"/>
      <c r="B389" s="550"/>
      <c r="C389" s="551"/>
      <c r="D389" s="552"/>
      <c r="E389" s="553"/>
      <c r="F389" s="525"/>
      <c r="G389" s="560"/>
    </row>
    <row r="390" spans="1:7">
      <c r="A390" s="549"/>
      <c r="B390" s="550"/>
      <c r="C390" s="551"/>
      <c r="D390" s="552"/>
      <c r="E390" s="553"/>
      <c r="F390" s="525"/>
      <c r="G390" s="560"/>
    </row>
    <row r="391" spans="1:7">
      <c r="A391" s="549"/>
      <c r="B391" s="550"/>
      <c r="C391" s="551"/>
      <c r="D391" s="552"/>
      <c r="E391" s="553"/>
      <c r="F391" s="525"/>
      <c r="G391" s="560"/>
    </row>
    <row r="392" spans="1:7">
      <c r="A392" s="549"/>
      <c r="B392" s="550"/>
      <c r="C392" s="551"/>
      <c r="D392" s="552"/>
      <c r="E392" s="553"/>
      <c r="F392" s="525"/>
      <c r="G392" s="560"/>
    </row>
    <row r="393" spans="1:7">
      <c r="A393" s="549"/>
      <c r="B393" s="550"/>
      <c r="C393" s="551"/>
      <c r="D393" s="552"/>
      <c r="E393" s="553"/>
      <c r="F393" s="525"/>
      <c r="G393" s="560"/>
    </row>
    <row r="394" spans="1:7">
      <c r="A394" s="549"/>
      <c r="B394" s="550"/>
      <c r="C394" s="551"/>
      <c r="D394" s="552"/>
      <c r="E394" s="553"/>
      <c r="F394" s="525"/>
      <c r="G394" s="560"/>
    </row>
    <row r="395" spans="1:7">
      <c r="A395" s="549"/>
      <c r="B395" s="550"/>
      <c r="C395" s="551"/>
      <c r="D395" s="552"/>
      <c r="E395" s="553"/>
      <c r="F395" s="525"/>
      <c r="G395" s="560"/>
    </row>
    <row r="396" spans="1:7">
      <c r="A396" s="549"/>
      <c r="B396" s="550"/>
      <c r="C396" s="551"/>
      <c r="D396" s="552"/>
      <c r="E396" s="553"/>
      <c r="F396" s="525"/>
      <c r="G396" s="560"/>
    </row>
    <row r="397" spans="1:7">
      <c r="A397" s="549"/>
      <c r="B397" s="550"/>
      <c r="C397" s="551"/>
      <c r="D397" s="552"/>
      <c r="E397" s="553"/>
      <c r="F397" s="525"/>
      <c r="G397" s="560"/>
    </row>
    <row r="398" spans="1:7">
      <c r="A398" s="549"/>
      <c r="B398" s="550"/>
      <c r="C398" s="551"/>
      <c r="D398" s="552"/>
      <c r="E398" s="553"/>
      <c r="F398" s="525"/>
      <c r="G398" s="560"/>
    </row>
    <row r="399" spans="1:7">
      <c r="A399" s="549"/>
      <c r="B399" s="550"/>
      <c r="C399" s="551"/>
      <c r="D399" s="552"/>
      <c r="E399" s="553"/>
      <c r="F399" s="525"/>
      <c r="G399" s="560"/>
    </row>
    <row r="400" spans="1:7">
      <c r="A400" s="549"/>
      <c r="B400" s="550"/>
      <c r="C400" s="551"/>
      <c r="D400" s="552"/>
      <c r="E400" s="553"/>
      <c r="F400" s="525"/>
      <c r="G400" s="560"/>
    </row>
    <row r="401" spans="1:7">
      <c r="A401" s="549"/>
      <c r="B401" s="550"/>
      <c r="C401" s="551"/>
      <c r="D401" s="552"/>
      <c r="E401" s="553"/>
      <c r="F401" s="525"/>
      <c r="G401" s="560"/>
    </row>
    <row r="402" spans="1:7">
      <c r="A402" s="549"/>
      <c r="B402" s="550"/>
      <c r="C402" s="551"/>
      <c r="D402" s="552"/>
      <c r="E402" s="553"/>
      <c r="F402" s="525"/>
      <c r="G402" s="560"/>
    </row>
    <row r="403" spans="1:7">
      <c r="A403" s="549"/>
      <c r="B403" s="550"/>
      <c r="C403" s="551"/>
      <c r="D403" s="552"/>
      <c r="E403" s="553"/>
      <c r="F403" s="525"/>
      <c r="G403" s="560"/>
    </row>
    <row r="404" spans="1:7">
      <c r="A404" s="549"/>
      <c r="B404" s="550"/>
      <c r="C404" s="551"/>
      <c r="D404" s="552"/>
      <c r="E404" s="553"/>
      <c r="F404" s="525"/>
      <c r="G404" s="560"/>
    </row>
    <row r="405" spans="1:7">
      <c r="A405" s="549"/>
      <c r="B405" s="550"/>
      <c r="C405" s="551"/>
      <c r="D405" s="552"/>
      <c r="E405" s="553"/>
      <c r="F405" s="525"/>
      <c r="G405" s="560"/>
    </row>
    <row r="406" spans="1:7">
      <c r="A406" s="549"/>
      <c r="B406" s="550"/>
      <c r="C406" s="551"/>
      <c r="D406" s="552"/>
      <c r="E406" s="553"/>
      <c r="F406" s="525"/>
      <c r="G406" s="560"/>
    </row>
    <row r="407" spans="1:7">
      <c r="A407" s="549"/>
      <c r="B407" s="550"/>
      <c r="C407" s="551"/>
      <c r="D407" s="552"/>
      <c r="E407" s="553"/>
      <c r="F407" s="525"/>
      <c r="G407" s="560"/>
    </row>
    <row r="408" spans="1:7">
      <c r="A408" s="549"/>
      <c r="B408" s="550"/>
      <c r="C408" s="551"/>
      <c r="D408" s="552"/>
      <c r="E408" s="553"/>
      <c r="F408" s="525"/>
      <c r="G408" s="560"/>
    </row>
    <row r="409" spans="1:7">
      <c r="A409" s="549"/>
      <c r="B409" s="550"/>
      <c r="C409" s="551"/>
      <c r="D409" s="552"/>
      <c r="E409" s="553"/>
      <c r="F409" s="525"/>
      <c r="G409" s="560"/>
    </row>
    <row r="410" spans="1:7">
      <c r="A410" s="549"/>
      <c r="B410" s="550"/>
      <c r="C410" s="551"/>
      <c r="D410" s="552"/>
      <c r="E410" s="553"/>
      <c r="F410" s="525"/>
      <c r="G410" s="560"/>
    </row>
    <row r="411" spans="1:7">
      <c r="A411" s="549"/>
      <c r="B411" s="550"/>
      <c r="C411" s="551"/>
      <c r="D411" s="552"/>
      <c r="E411" s="553"/>
      <c r="F411" s="525"/>
      <c r="G411" s="560"/>
    </row>
    <row r="412" spans="1:7">
      <c r="A412" s="549"/>
      <c r="B412" s="550"/>
      <c r="C412" s="551"/>
      <c r="D412" s="552"/>
      <c r="E412" s="553"/>
      <c r="F412" s="525"/>
      <c r="G412" s="560"/>
    </row>
    <row r="413" spans="1:7">
      <c r="A413" s="549"/>
      <c r="B413" s="550"/>
      <c r="C413" s="551"/>
      <c r="D413" s="552"/>
      <c r="E413" s="553"/>
      <c r="F413" s="525"/>
      <c r="G413" s="560"/>
    </row>
    <row r="414" spans="1:7">
      <c r="A414" s="549"/>
      <c r="B414" s="550"/>
      <c r="C414" s="551"/>
      <c r="D414" s="552"/>
      <c r="E414" s="553"/>
      <c r="F414" s="525"/>
      <c r="G414" s="560"/>
    </row>
    <row r="415" spans="1:7">
      <c r="A415" s="549"/>
      <c r="B415" s="550"/>
      <c r="C415" s="551"/>
      <c r="D415" s="552"/>
      <c r="E415" s="553"/>
      <c r="F415" s="525"/>
      <c r="G415" s="560"/>
    </row>
    <row r="416" spans="1:7">
      <c r="A416" s="549"/>
      <c r="B416" s="550"/>
      <c r="C416" s="551"/>
      <c r="D416" s="552"/>
      <c r="E416" s="553"/>
      <c r="F416" s="525"/>
      <c r="G416" s="560"/>
    </row>
    <row r="417" spans="1:7">
      <c r="A417" s="549"/>
      <c r="B417" s="550"/>
      <c r="C417" s="551"/>
      <c r="D417" s="552"/>
      <c r="E417" s="553"/>
      <c r="F417" s="525"/>
      <c r="G417" s="560"/>
    </row>
    <row r="418" spans="1:7">
      <c r="A418" s="549"/>
      <c r="B418" s="550"/>
      <c r="C418" s="551"/>
      <c r="D418" s="552"/>
      <c r="E418" s="553"/>
      <c r="F418" s="525"/>
      <c r="G418" s="560"/>
    </row>
    <row r="419" spans="1:7">
      <c r="A419" s="549"/>
      <c r="B419" s="550"/>
      <c r="C419" s="551"/>
      <c r="D419" s="552"/>
      <c r="E419" s="553"/>
      <c r="F419" s="525"/>
      <c r="G419" s="560"/>
    </row>
    <row r="420" spans="1:7">
      <c r="A420" s="549"/>
      <c r="B420" s="550"/>
      <c r="C420" s="551"/>
      <c r="D420" s="552"/>
      <c r="E420" s="553"/>
      <c r="F420" s="525"/>
      <c r="G420" s="560"/>
    </row>
    <row r="421" spans="1:7">
      <c r="A421" s="549"/>
      <c r="B421" s="550"/>
      <c r="C421" s="551"/>
      <c r="D421" s="552"/>
      <c r="E421" s="553"/>
      <c r="F421" s="525"/>
      <c r="G421" s="560"/>
    </row>
    <row r="422" spans="1:7">
      <c r="A422" s="549"/>
      <c r="B422" s="550"/>
      <c r="C422" s="551"/>
      <c r="D422" s="552"/>
      <c r="E422" s="553"/>
      <c r="F422" s="525"/>
      <c r="G422" s="560"/>
    </row>
    <row r="423" spans="1:7">
      <c r="A423" s="549"/>
      <c r="B423" s="550"/>
      <c r="C423" s="551"/>
      <c r="D423" s="552"/>
      <c r="E423" s="553"/>
      <c r="F423" s="525"/>
      <c r="G423" s="560"/>
    </row>
    <row r="424" spans="1:7">
      <c r="A424" s="549"/>
      <c r="B424" s="550"/>
      <c r="C424" s="551"/>
      <c r="D424" s="552"/>
      <c r="E424" s="553"/>
      <c r="F424" s="525"/>
      <c r="G424" s="560"/>
    </row>
    <row r="425" spans="1:7">
      <c r="A425" s="549"/>
      <c r="B425" s="550"/>
      <c r="C425" s="551"/>
      <c r="D425" s="552"/>
      <c r="E425" s="553"/>
      <c r="F425" s="525"/>
      <c r="G425" s="560"/>
    </row>
    <row r="426" spans="1:7">
      <c r="A426" s="549"/>
      <c r="B426" s="550"/>
      <c r="C426" s="551"/>
      <c r="D426" s="552"/>
      <c r="E426" s="553"/>
      <c r="F426" s="525"/>
      <c r="G426" s="560"/>
    </row>
    <row r="427" spans="1:7">
      <c r="A427" s="549"/>
      <c r="B427" s="550"/>
      <c r="C427" s="551"/>
      <c r="D427" s="552"/>
      <c r="E427" s="553"/>
      <c r="F427" s="525"/>
      <c r="G427" s="560"/>
    </row>
    <row r="428" spans="1:7">
      <c r="A428" s="549"/>
      <c r="B428" s="550"/>
      <c r="C428" s="551"/>
      <c r="D428" s="552"/>
      <c r="E428" s="553"/>
      <c r="F428" s="525"/>
      <c r="G428" s="560"/>
    </row>
    <row r="429" spans="1:7">
      <c r="A429" s="549"/>
      <c r="B429" s="550"/>
      <c r="C429" s="551"/>
      <c r="D429" s="552"/>
      <c r="E429" s="553"/>
      <c r="F429" s="525"/>
      <c r="G429" s="560"/>
    </row>
    <row r="430" spans="1:7">
      <c r="A430" s="549"/>
      <c r="B430" s="550"/>
      <c r="C430" s="551"/>
      <c r="D430" s="552"/>
      <c r="E430" s="553"/>
      <c r="F430" s="525"/>
      <c r="G430" s="560"/>
    </row>
    <row r="431" spans="1:7">
      <c r="A431" s="549"/>
      <c r="B431" s="550"/>
      <c r="C431" s="551"/>
      <c r="D431" s="552"/>
      <c r="E431" s="553"/>
      <c r="F431" s="525"/>
      <c r="G431" s="560"/>
    </row>
    <row r="432" spans="1:7">
      <c r="A432" s="549"/>
      <c r="B432" s="550"/>
      <c r="C432" s="551"/>
      <c r="D432" s="552"/>
      <c r="E432" s="553"/>
      <c r="F432" s="525"/>
      <c r="G432" s="560"/>
    </row>
    <row r="433" spans="1:7">
      <c r="A433" s="549"/>
      <c r="B433" s="550"/>
      <c r="C433" s="551"/>
      <c r="D433" s="552"/>
      <c r="E433" s="553"/>
      <c r="F433" s="525"/>
      <c r="G433" s="560"/>
    </row>
    <row r="434" spans="1:7">
      <c r="A434" s="549"/>
      <c r="B434" s="550"/>
      <c r="C434" s="551"/>
      <c r="D434" s="552"/>
      <c r="E434" s="553"/>
      <c r="F434" s="525"/>
      <c r="G434" s="560"/>
    </row>
    <row r="435" spans="1:7">
      <c r="A435" s="549"/>
      <c r="B435" s="550"/>
      <c r="C435" s="551"/>
      <c r="D435" s="552"/>
      <c r="E435" s="553"/>
      <c r="F435" s="525"/>
      <c r="G435" s="560"/>
    </row>
    <row r="436" spans="1:7">
      <c r="A436" s="549"/>
      <c r="B436" s="550"/>
      <c r="C436" s="551"/>
      <c r="D436" s="552"/>
      <c r="E436" s="553"/>
      <c r="F436" s="525"/>
      <c r="G436" s="560"/>
    </row>
    <row r="437" spans="1:7">
      <c r="A437" s="549"/>
      <c r="B437" s="550"/>
      <c r="C437" s="551"/>
      <c r="D437" s="552"/>
      <c r="E437" s="553"/>
      <c r="F437" s="525"/>
      <c r="G437" s="560"/>
    </row>
    <row r="438" spans="1:7">
      <c r="A438" s="549"/>
      <c r="B438" s="550"/>
      <c r="C438" s="551"/>
      <c r="D438" s="552"/>
      <c r="E438" s="553"/>
      <c r="F438" s="525"/>
      <c r="G438" s="560"/>
    </row>
    <row r="439" spans="1:7">
      <c r="A439" s="549"/>
      <c r="B439" s="550"/>
      <c r="C439" s="551"/>
      <c r="D439" s="552"/>
      <c r="E439" s="553"/>
      <c r="F439" s="525"/>
      <c r="G439" s="560"/>
    </row>
    <row r="440" spans="1:7">
      <c r="A440" s="549"/>
      <c r="B440" s="550"/>
      <c r="C440" s="551"/>
      <c r="D440" s="552"/>
      <c r="E440" s="553"/>
      <c r="F440" s="525"/>
      <c r="G440" s="560"/>
    </row>
    <row r="441" spans="1:7">
      <c r="A441" s="549"/>
      <c r="B441" s="550"/>
      <c r="C441" s="551"/>
      <c r="D441" s="552"/>
      <c r="E441" s="553"/>
      <c r="F441" s="525"/>
      <c r="G441" s="560"/>
    </row>
    <row r="442" spans="1:7">
      <c r="A442" s="549"/>
      <c r="B442" s="550"/>
      <c r="C442" s="551"/>
      <c r="D442" s="552"/>
      <c r="E442" s="553"/>
      <c r="F442" s="525"/>
      <c r="G442" s="560"/>
    </row>
    <row r="443" spans="1:7">
      <c r="A443" s="549"/>
      <c r="B443" s="550"/>
      <c r="C443" s="551"/>
      <c r="D443" s="552"/>
      <c r="E443" s="553"/>
      <c r="F443" s="525"/>
      <c r="G443" s="560"/>
    </row>
    <row r="444" spans="1:7">
      <c r="A444" s="549"/>
      <c r="B444" s="550"/>
      <c r="C444" s="551"/>
      <c r="D444" s="552"/>
      <c r="E444" s="553"/>
      <c r="F444" s="525"/>
      <c r="G444" s="560"/>
    </row>
    <row r="445" spans="1:7">
      <c r="A445" s="549"/>
      <c r="B445" s="550"/>
      <c r="C445" s="551"/>
      <c r="D445" s="552"/>
      <c r="E445" s="553"/>
      <c r="F445" s="525"/>
      <c r="G445" s="560"/>
    </row>
    <row r="446" spans="1:7">
      <c r="A446" s="549"/>
      <c r="B446" s="550"/>
      <c r="C446" s="551"/>
      <c r="D446" s="552"/>
      <c r="E446" s="553"/>
      <c r="F446" s="525"/>
      <c r="G446" s="560"/>
    </row>
    <row r="447" spans="1:7">
      <c r="A447" s="549"/>
      <c r="B447" s="550"/>
      <c r="C447" s="551"/>
      <c r="D447" s="552"/>
      <c r="E447" s="553"/>
      <c r="F447" s="525"/>
      <c r="G447" s="560"/>
    </row>
    <row r="448" spans="1:7">
      <c r="A448" s="549"/>
      <c r="B448" s="550"/>
      <c r="C448" s="551"/>
      <c r="D448" s="552"/>
      <c r="E448" s="553"/>
      <c r="F448" s="525"/>
      <c r="G448" s="560"/>
    </row>
    <row r="449" spans="1:7">
      <c r="A449" s="549"/>
      <c r="B449" s="550"/>
      <c r="C449" s="551"/>
      <c r="D449" s="552"/>
      <c r="E449" s="553"/>
      <c r="F449" s="525"/>
      <c r="G449" s="560"/>
    </row>
    <row r="450" spans="1:7">
      <c r="A450" s="549"/>
      <c r="B450" s="550"/>
      <c r="C450" s="551"/>
      <c r="D450" s="552"/>
      <c r="E450" s="553"/>
      <c r="F450" s="525"/>
      <c r="G450" s="560"/>
    </row>
    <row r="451" spans="1:7">
      <c r="A451" s="549"/>
      <c r="B451" s="550"/>
      <c r="C451" s="551"/>
      <c r="D451" s="552"/>
      <c r="E451" s="553"/>
      <c r="F451" s="525"/>
      <c r="G451" s="560"/>
    </row>
    <row r="452" spans="1:7">
      <c r="A452" s="549"/>
      <c r="B452" s="550"/>
      <c r="C452" s="551"/>
      <c r="D452" s="552"/>
      <c r="E452" s="553"/>
      <c r="F452" s="525"/>
      <c r="G452" s="560"/>
    </row>
    <row r="453" spans="1:7">
      <c r="A453" s="549"/>
      <c r="B453" s="550"/>
      <c r="C453" s="551"/>
      <c r="D453" s="552"/>
      <c r="E453" s="553"/>
      <c r="F453" s="525"/>
      <c r="G453" s="560"/>
    </row>
    <row r="454" spans="1:7">
      <c r="A454" s="549"/>
      <c r="B454" s="550"/>
      <c r="C454" s="551"/>
      <c r="D454" s="552"/>
      <c r="E454" s="553"/>
      <c r="F454" s="525"/>
      <c r="G454" s="560"/>
    </row>
    <row r="455" spans="1:7">
      <c r="A455" s="549"/>
      <c r="B455" s="550"/>
      <c r="C455" s="551"/>
      <c r="D455" s="552"/>
      <c r="E455" s="553"/>
      <c r="F455" s="525"/>
      <c r="G455" s="560"/>
    </row>
    <row r="456" spans="1:7">
      <c r="A456" s="549"/>
      <c r="B456" s="550"/>
      <c r="C456" s="551"/>
      <c r="D456" s="552"/>
      <c r="E456" s="553"/>
      <c r="F456" s="525"/>
      <c r="G456" s="560"/>
    </row>
    <row r="457" spans="1:7">
      <c r="A457" s="549"/>
      <c r="B457" s="550"/>
      <c r="C457" s="551"/>
      <c r="D457" s="552"/>
      <c r="E457" s="553"/>
      <c r="F457" s="525"/>
      <c r="G457" s="560"/>
    </row>
    <row r="458" spans="1:7">
      <c r="A458" s="549"/>
      <c r="B458" s="550"/>
      <c r="C458" s="551"/>
      <c r="D458" s="552"/>
      <c r="E458" s="553"/>
      <c r="F458" s="525"/>
      <c r="G458" s="560"/>
    </row>
    <row r="459" spans="1:7">
      <c r="A459" s="549"/>
      <c r="B459" s="550"/>
      <c r="C459" s="551"/>
      <c r="D459" s="552"/>
      <c r="E459" s="553"/>
      <c r="F459" s="525"/>
      <c r="G459" s="560"/>
    </row>
    <row r="460" spans="1:7">
      <c r="A460" s="549"/>
      <c r="B460" s="550"/>
      <c r="C460" s="551"/>
      <c r="D460" s="552"/>
      <c r="E460" s="553"/>
      <c r="F460" s="525"/>
      <c r="G460" s="560"/>
    </row>
    <row r="461" spans="1:7">
      <c r="A461" s="549"/>
      <c r="B461" s="550"/>
      <c r="C461" s="551"/>
      <c r="D461" s="552"/>
      <c r="E461" s="553"/>
      <c r="F461" s="525"/>
      <c r="G461" s="560"/>
    </row>
    <row r="462" spans="1:7">
      <c r="A462" s="549"/>
      <c r="B462" s="550"/>
      <c r="C462" s="551"/>
      <c r="D462" s="552"/>
      <c r="E462" s="553"/>
      <c r="F462" s="525"/>
      <c r="G462" s="560"/>
    </row>
    <row r="463" spans="1:7">
      <c r="A463" s="549"/>
      <c r="B463" s="550"/>
      <c r="C463" s="551"/>
      <c r="D463" s="552"/>
      <c r="E463" s="553"/>
      <c r="F463" s="525"/>
      <c r="G463" s="560"/>
    </row>
    <row r="464" spans="1:7">
      <c r="A464" s="549"/>
      <c r="B464" s="550"/>
      <c r="C464" s="551"/>
      <c r="D464" s="552"/>
      <c r="E464" s="553"/>
      <c r="F464" s="525"/>
      <c r="G464" s="560"/>
    </row>
    <row r="465" spans="1:7">
      <c r="A465" s="549"/>
      <c r="B465" s="550"/>
      <c r="C465" s="551"/>
      <c r="D465" s="552"/>
      <c r="E465" s="553"/>
      <c r="F465" s="525"/>
      <c r="G465" s="560"/>
    </row>
    <row r="466" spans="1:7">
      <c r="A466" s="549"/>
      <c r="B466" s="550"/>
      <c r="C466" s="551"/>
      <c r="D466" s="552"/>
      <c r="E466" s="553"/>
      <c r="F466" s="525"/>
      <c r="G466" s="560"/>
    </row>
    <row r="467" spans="1:7">
      <c r="A467" s="549"/>
      <c r="B467" s="550"/>
      <c r="C467" s="551"/>
      <c r="D467" s="552"/>
      <c r="E467" s="553"/>
      <c r="F467" s="525"/>
      <c r="G467" s="560"/>
    </row>
    <row r="468" spans="1:7">
      <c r="A468" s="549"/>
      <c r="B468" s="550"/>
      <c r="C468" s="551"/>
      <c r="D468" s="552"/>
      <c r="E468" s="553"/>
      <c r="F468" s="525"/>
      <c r="G468" s="560"/>
    </row>
    <row r="469" spans="1:7">
      <c r="A469" s="549"/>
      <c r="B469" s="550"/>
      <c r="C469" s="551"/>
      <c r="D469" s="552"/>
      <c r="E469" s="553"/>
      <c r="F469" s="525"/>
      <c r="G469" s="560"/>
    </row>
    <row r="470" spans="1:7">
      <c r="A470" s="549"/>
      <c r="B470" s="550"/>
      <c r="C470" s="551"/>
      <c r="D470" s="552"/>
      <c r="E470" s="553"/>
      <c r="F470" s="525"/>
      <c r="G470" s="560"/>
    </row>
    <row r="471" spans="1:7">
      <c r="A471" s="549"/>
      <c r="B471" s="550"/>
      <c r="C471" s="551"/>
      <c r="D471" s="552"/>
      <c r="E471" s="553"/>
      <c r="F471" s="525"/>
      <c r="G471" s="560"/>
    </row>
    <row r="472" spans="1:7">
      <c r="A472" s="549"/>
      <c r="B472" s="550"/>
      <c r="C472" s="551"/>
      <c r="D472" s="552"/>
      <c r="E472" s="553"/>
      <c r="F472" s="525"/>
      <c r="G472" s="560"/>
    </row>
    <row r="473" spans="1:7">
      <c r="A473" s="549"/>
      <c r="B473" s="550"/>
      <c r="C473" s="551"/>
      <c r="D473" s="552"/>
      <c r="E473" s="553"/>
      <c r="F473" s="525"/>
      <c r="G473" s="560"/>
    </row>
    <row r="474" spans="1:7">
      <c r="A474" s="549"/>
      <c r="B474" s="550"/>
      <c r="C474" s="551"/>
      <c r="D474" s="552"/>
      <c r="E474" s="553"/>
      <c r="F474" s="525"/>
      <c r="G474" s="560"/>
    </row>
    <row r="475" spans="1:7">
      <c r="A475" s="549"/>
      <c r="B475" s="550"/>
      <c r="C475" s="551"/>
      <c r="D475" s="552"/>
      <c r="E475" s="553"/>
      <c r="F475" s="525"/>
      <c r="G475" s="560"/>
    </row>
    <row r="476" spans="1:7">
      <c r="A476" s="549"/>
      <c r="B476" s="550"/>
      <c r="C476" s="551"/>
      <c r="D476" s="552"/>
      <c r="E476" s="553"/>
      <c r="F476" s="525"/>
      <c r="G476" s="560"/>
    </row>
    <row r="477" spans="1:7">
      <c r="A477" s="549"/>
      <c r="B477" s="550"/>
      <c r="C477" s="551"/>
      <c r="D477" s="552"/>
      <c r="E477" s="553"/>
      <c r="F477" s="525"/>
      <c r="G477" s="560"/>
    </row>
    <row r="478" spans="1:7">
      <c r="A478" s="549"/>
      <c r="B478" s="550"/>
      <c r="C478" s="551"/>
      <c r="D478" s="552"/>
      <c r="E478" s="553"/>
      <c r="F478" s="525"/>
      <c r="G478" s="560"/>
    </row>
    <row r="479" spans="1:7">
      <c r="A479" s="549"/>
      <c r="B479" s="550"/>
      <c r="C479" s="551"/>
      <c r="D479" s="552"/>
      <c r="E479" s="553"/>
      <c r="F479" s="525"/>
      <c r="G479" s="560"/>
    </row>
    <row r="480" spans="1:7">
      <c r="A480" s="549"/>
      <c r="B480" s="550"/>
      <c r="C480" s="551"/>
      <c r="D480" s="552"/>
      <c r="E480" s="553"/>
      <c r="F480" s="525"/>
      <c r="G480" s="560"/>
    </row>
    <row r="481" spans="1:7">
      <c r="A481" s="549"/>
      <c r="B481" s="550"/>
      <c r="C481" s="551"/>
      <c r="D481" s="552"/>
      <c r="E481" s="553"/>
      <c r="F481" s="525"/>
      <c r="G481" s="560"/>
    </row>
    <row r="482" spans="1:7">
      <c r="A482" s="549"/>
      <c r="B482" s="550"/>
      <c r="C482" s="551"/>
      <c r="D482" s="552"/>
      <c r="E482" s="553"/>
      <c r="F482" s="525"/>
      <c r="G482" s="560"/>
    </row>
    <row r="483" spans="1:7">
      <c r="A483" s="549"/>
      <c r="B483" s="550"/>
      <c r="C483" s="551"/>
      <c r="D483" s="552"/>
      <c r="E483" s="553"/>
      <c r="F483" s="525"/>
      <c r="G483" s="560"/>
    </row>
    <row r="484" spans="1:7">
      <c r="A484" s="549"/>
      <c r="B484" s="550"/>
      <c r="C484" s="551"/>
      <c r="D484" s="552"/>
      <c r="E484" s="553"/>
      <c r="F484" s="525"/>
      <c r="G484" s="560"/>
    </row>
    <row r="485" spans="1:7">
      <c r="A485" s="549"/>
      <c r="B485" s="550"/>
      <c r="C485" s="551"/>
      <c r="D485" s="552"/>
      <c r="E485" s="553"/>
      <c r="F485" s="525"/>
      <c r="G485" s="560"/>
    </row>
    <row r="486" spans="1:7">
      <c r="A486" s="549"/>
      <c r="B486" s="550"/>
      <c r="C486" s="551"/>
      <c r="D486" s="552"/>
      <c r="E486" s="553"/>
      <c r="F486" s="525"/>
      <c r="G486" s="560"/>
    </row>
    <row r="487" spans="1:7">
      <c r="A487" s="549"/>
      <c r="B487" s="550"/>
      <c r="C487" s="551"/>
      <c r="D487" s="552"/>
      <c r="E487" s="553"/>
      <c r="F487" s="525"/>
      <c r="G487" s="560"/>
    </row>
    <row r="488" spans="1:7">
      <c r="A488" s="549"/>
      <c r="B488" s="550"/>
      <c r="C488" s="551"/>
      <c r="D488" s="552"/>
      <c r="E488" s="553"/>
      <c r="F488" s="525"/>
      <c r="G488" s="560"/>
    </row>
    <row r="489" spans="1:7">
      <c r="A489" s="549"/>
      <c r="B489" s="550"/>
      <c r="C489" s="551"/>
      <c r="D489" s="552"/>
      <c r="E489" s="553"/>
      <c r="F489" s="525"/>
      <c r="G489" s="560"/>
    </row>
    <row r="490" spans="1:7">
      <c r="A490" s="549"/>
      <c r="B490" s="550"/>
      <c r="C490" s="551"/>
      <c r="D490" s="552"/>
      <c r="E490" s="553"/>
      <c r="F490" s="525"/>
      <c r="G490" s="560"/>
    </row>
    <row r="491" spans="1:7">
      <c r="A491" s="549"/>
      <c r="B491" s="550"/>
      <c r="C491" s="551"/>
      <c r="D491" s="552"/>
      <c r="E491" s="553"/>
      <c r="F491" s="525"/>
      <c r="G491" s="560"/>
    </row>
    <row r="492" spans="1:7">
      <c r="A492" s="549"/>
      <c r="B492" s="550"/>
      <c r="C492" s="551"/>
      <c r="D492" s="552"/>
      <c r="E492" s="553"/>
      <c r="F492" s="525"/>
      <c r="G492" s="560"/>
    </row>
    <row r="493" spans="1:7">
      <c r="A493" s="549"/>
      <c r="B493" s="550"/>
      <c r="C493" s="551"/>
      <c r="D493" s="552"/>
      <c r="E493" s="553"/>
      <c r="F493" s="525"/>
      <c r="G493" s="560"/>
    </row>
    <row r="494" spans="1:7">
      <c r="A494" s="549"/>
      <c r="B494" s="550"/>
      <c r="C494" s="551"/>
      <c r="D494" s="552"/>
      <c r="E494" s="553"/>
      <c r="F494" s="525"/>
      <c r="G494" s="560"/>
    </row>
    <row r="495" spans="1:7">
      <c r="A495" s="549"/>
      <c r="B495" s="550"/>
      <c r="C495" s="551"/>
      <c r="D495" s="552"/>
      <c r="E495" s="553"/>
      <c r="F495" s="525"/>
      <c r="G495" s="560"/>
    </row>
    <row r="496" spans="1:7">
      <c r="A496" s="549"/>
      <c r="B496" s="550"/>
      <c r="C496" s="551"/>
      <c r="D496" s="552"/>
      <c r="E496" s="553"/>
      <c r="F496" s="525"/>
      <c r="G496" s="560"/>
    </row>
    <row r="497" spans="1:7">
      <c r="A497" s="549"/>
      <c r="B497" s="550"/>
      <c r="C497" s="551"/>
      <c r="D497" s="552"/>
      <c r="E497" s="553"/>
      <c r="F497" s="525"/>
      <c r="G497" s="560"/>
    </row>
    <row r="498" spans="1:7">
      <c r="A498" s="549"/>
      <c r="B498" s="550"/>
      <c r="C498" s="551"/>
      <c r="D498" s="552"/>
      <c r="E498" s="553"/>
      <c r="F498" s="525"/>
      <c r="G498" s="560"/>
    </row>
    <row r="499" spans="1:7">
      <c r="A499" s="549"/>
      <c r="B499" s="550"/>
      <c r="C499" s="551"/>
      <c r="D499" s="552"/>
      <c r="E499" s="553"/>
      <c r="F499" s="525"/>
      <c r="G499" s="560"/>
    </row>
    <row r="500" spans="1:7">
      <c r="A500" s="549"/>
      <c r="B500" s="550"/>
      <c r="C500" s="551"/>
      <c r="D500" s="552"/>
      <c r="E500" s="553"/>
      <c r="F500" s="525"/>
      <c r="G500" s="560"/>
    </row>
    <row r="501" spans="1:7">
      <c r="A501" s="549"/>
      <c r="B501" s="550"/>
      <c r="C501" s="551"/>
      <c r="D501" s="552"/>
      <c r="E501" s="553"/>
      <c r="F501" s="525"/>
      <c r="G501" s="560"/>
    </row>
    <row r="502" spans="1:7">
      <c r="A502" s="549"/>
      <c r="B502" s="550"/>
      <c r="C502" s="551"/>
      <c r="D502" s="552"/>
      <c r="E502" s="553"/>
      <c r="F502" s="525"/>
      <c r="G502" s="560"/>
    </row>
    <row r="503" spans="1:7">
      <c r="A503" s="549"/>
      <c r="B503" s="550"/>
      <c r="C503" s="551"/>
      <c r="D503" s="552"/>
      <c r="E503" s="553"/>
      <c r="F503" s="525"/>
      <c r="G503" s="560"/>
    </row>
    <row r="504" spans="1:7">
      <c r="A504" s="549"/>
      <c r="B504" s="550"/>
      <c r="C504" s="551"/>
      <c r="D504" s="552"/>
      <c r="E504" s="553"/>
      <c r="F504" s="525"/>
      <c r="G504" s="560"/>
    </row>
    <row r="505" spans="1:7">
      <c r="A505" s="549"/>
      <c r="B505" s="550"/>
      <c r="C505" s="551"/>
      <c r="D505" s="552"/>
      <c r="E505" s="553"/>
      <c r="F505" s="525"/>
      <c r="G505" s="560"/>
    </row>
    <row r="506" spans="1:7">
      <c r="A506" s="549"/>
      <c r="B506" s="550"/>
      <c r="C506" s="551"/>
      <c r="D506" s="552"/>
      <c r="E506" s="553"/>
      <c r="F506" s="525"/>
      <c r="G506" s="560"/>
    </row>
    <row r="507" spans="1:7">
      <c r="A507" s="549"/>
      <c r="B507" s="550"/>
      <c r="C507" s="551"/>
      <c r="D507" s="552"/>
      <c r="E507" s="553"/>
      <c r="F507" s="525"/>
      <c r="G507" s="560"/>
    </row>
    <row r="508" spans="1:7">
      <c r="A508" s="549"/>
      <c r="B508" s="550"/>
      <c r="C508" s="551"/>
      <c r="D508" s="552"/>
      <c r="E508" s="553"/>
      <c r="F508" s="525"/>
      <c r="G508" s="560"/>
    </row>
    <row r="509" spans="1:7">
      <c r="A509" s="549"/>
      <c r="B509" s="550"/>
      <c r="C509" s="551"/>
      <c r="D509" s="552"/>
      <c r="E509" s="553"/>
      <c r="F509" s="525"/>
      <c r="G509" s="560"/>
    </row>
    <row r="510" spans="1:7">
      <c r="A510" s="549"/>
      <c r="B510" s="550"/>
      <c r="C510" s="551"/>
      <c r="D510" s="552"/>
      <c r="E510" s="553"/>
      <c r="F510" s="525"/>
      <c r="G510" s="560"/>
    </row>
    <row r="511" spans="1:7">
      <c r="A511" s="549"/>
      <c r="B511" s="550"/>
      <c r="C511" s="551"/>
      <c r="D511" s="552"/>
      <c r="E511" s="553"/>
      <c r="F511" s="525"/>
      <c r="G511" s="560"/>
    </row>
    <row r="512" spans="1:7">
      <c r="A512" s="549"/>
      <c r="B512" s="550"/>
      <c r="C512" s="551"/>
      <c r="D512" s="552"/>
      <c r="E512" s="553"/>
      <c r="F512" s="525"/>
      <c r="G512" s="560"/>
    </row>
    <row r="513" spans="1:7">
      <c r="A513" s="549"/>
      <c r="B513" s="550"/>
      <c r="C513" s="551"/>
      <c r="D513" s="552"/>
      <c r="E513" s="553"/>
      <c r="F513" s="525"/>
      <c r="G513" s="560"/>
    </row>
    <row r="514" spans="1:7">
      <c r="A514" s="549"/>
      <c r="B514" s="550"/>
      <c r="C514" s="551"/>
      <c r="D514" s="552"/>
      <c r="E514" s="553"/>
      <c r="F514" s="525"/>
      <c r="G514" s="560"/>
    </row>
    <row r="515" spans="1:7">
      <c r="A515" s="549"/>
      <c r="B515" s="550"/>
      <c r="C515" s="551"/>
      <c r="D515" s="552"/>
      <c r="E515" s="553"/>
      <c r="F515" s="525"/>
      <c r="G515" s="560"/>
    </row>
    <row r="516" spans="1:7">
      <c r="A516" s="549"/>
      <c r="B516" s="550"/>
      <c r="C516" s="551"/>
      <c r="D516" s="552"/>
      <c r="E516" s="553"/>
      <c r="F516" s="525"/>
      <c r="G516" s="560"/>
    </row>
    <row r="517" spans="1:7">
      <c r="A517" s="549"/>
      <c r="B517" s="550"/>
      <c r="C517" s="551"/>
      <c r="D517" s="552"/>
      <c r="E517" s="553"/>
      <c r="F517" s="525"/>
      <c r="G517" s="560"/>
    </row>
    <row r="518" spans="1:7">
      <c r="A518" s="549"/>
      <c r="B518" s="550"/>
      <c r="C518" s="551"/>
      <c r="D518" s="552"/>
      <c r="E518" s="553"/>
      <c r="F518" s="525"/>
      <c r="G518" s="560"/>
    </row>
    <row r="519" spans="1:7">
      <c r="A519" s="549"/>
      <c r="B519" s="550"/>
      <c r="C519" s="551"/>
      <c r="D519" s="552"/>
      <c r="E519" s="553"/>
      <c r="F519" s="525"/>
      <c r="G519" s="560"/>
    </row>
    <row r="520" spans="1:7">
      <c r="A520" s="549"/>
      <c r="B520" s="550"/>
      <c r="C520" s="551"/>
      <c r="D520" s="552"/>
      <c r="E520" s="553"/>
      <c r="F520" s="525"/>
      <c r="G520" s="560"/>
    </row>
    <row r="521" spans="1:7">
      <c r="A521" s="549"/>
      <c r="B521" s="550"/>
      <c r="C521" s="551"/>
      <c r="D521" s="552"/>
      <c r="E521" s="553"/>
      <c r="F521" s="525"/>
      <c r="G521" s="560"/>
    </row>
    <row r="522" spans="1:7">
      <c r="A522" s="549"/>
      <c r="B522" s="550"/>
      <c r="C522" s="551"/>
      <c r="D522" s="552"/>
      <c r="E522" s="553"/>
      <c r="F522" s="525"/>
      <c r="G522" s="560"/>
    </row>
    <row r="523" spans="1:7">
      <c r="A523" s="549"/>
      <c r="B523" s="550"/>
      <c r="C523" s="551"/>
      <c r="D523" s="552"/>
      <c r="E523" s="553"/>
      <c r="F523" s="525"/>
      <c r="G523" s="560"/>
    </row>
    <row r="524" spans="1:7">
      <c r="A524" s="549"/>
      <c r="B524" s="550"/>
      <c r="C524" s="551"/>
      <c r="D524" s="552"/>
      <c r="E524" s="553"/>
      <c r="F524" s="525"/>
      <c r="G524" s="560"/>
    </row>
    <row r="525" spans="1:7">
      <c r="A525" s="549"/>
      <c r="B525" s="550"/>
      <c r="C525" s="551"/>
      <c r="D525" s="552"/>
      <c r="E525" s="553"/>
      <c r="F525" s="525"/>
      <c r="G525" s="560"/>
    </row>
    <row r="526" spans="1:7">
      <c r="A526" s="549"/>
      <c r="B526" s="550"/>
      <c r="C526" s="551"/>
      <c r="D526" s="552"/>
      <c r="E526" s="553"/>
      <c r="F526" s="525"/>
      <c r="G526" s="560"/>
    </row>
    <row r="527" spans="1:7">
      <c r="A527" s="549"/>
      <c r="B527" s="550"/>
      <c r="C527" s="551"/>
      <c r="D527" s="552"/>
      <c r="E527" s="553"/>
      <c r="F527" s="525"/>
      <c r="G527" s="560"/>
    </row>
    <row r="528" spans="1:7">
      <c r="A528" s="549"/>
      <c r="B528" s="550"/>
      <c r="C528" s="551"/>
      <c r="D528" s="552"/>
      <c r="E528" s="553"/>
      <c r="F528" s="525"/>
      <c r="G528" s="560"/>
    </row>
    <row r="529" spans="1:7">
      <c r="A529" s="549"/>
      <c r="B529" s="550"/>
      <c r="C529" s="551"/>
      <c r="D529" s="552"/>
      <c r="E529" s="553"/>
      <c r="F529" s="525"/>
      <c r="G529" s="560"/>
    </row>
    <row r="530" spans="1:7">
      <c r="A530" s="549"/>
      <c r="B530" s="550"/>
      <c r="C530" s="551"/>
      <c r="D530" s="552"/>
      <c r="E530" s="553"/>
      <c r="F530" s="525"/>
      <c r="G530" s="560"/>
    </row>
    <row r="531" spans="1:7">
      <c r="A531" s="549"/>
      <c r="B531" s="550"/>
      <c r="C531" s="551"/>
      <c r="D531" s="552"/>
      <c r="E531" s="553"/>
      <c r="F531" s="525"/>
      <c r="G531" s="560"/>
    </row>
    <row r="532" spans="1:7">
      <c r="A532" s="549"/>
      <c r="B532" s="550"/>
      <c r="C532" s="551"/>
      <c r="D532" s="552"/>
      <c r="E532" s="553"/>
      <c r="F532" s="525"/>
      <c r="G532" s="560"/>
    </row>
    <row r="533" spans="1:7">
      <c r="A533" s="549"/>
      <c r="B533" s="550"/>
      <c r="C533" s="551"/>
      <c r="D533" s="552"/>
      <c r="E533" s="553"/>
      <c r="F533" s="525"/>
      <c r="G533" s="560"/>
    </row>
    <row r="534" spans="1:7">
      <c r="A534" s="549"/>
      <c r="B534" s="550"/>
      <c r="C534" s="551"/>
      <c r="D534" s="552"/>
      <c r="E534" s="553"/>
      <c r="F534" s="525"/>
      <c r="G534" s="560"/>
    </row>
    <row r="535" spans="1:7">
      <c r="A535" s="549"/>
      <c r="B535" s="550"/>
      <c r="C535" s="551"/>
      <c r="D535" s="552"/>
      <c r="E535" s="553"/>
      <c r="F535" s="525"/>
      <c r="G535" s="560"/>
    </row>
    <row r="536" spans="1:7">
      <c r="A536" s="549"/>
      <c r="B536" s="550"/>
      <c r="C536" s="551"/>
      <c r="D536" s="552"/>
      <c r="E536" s="553"/>
      <c r="F536" s="525"/>
      <c r="G536" s="560"/>
    </row>
    <row r="537" spans="1:7">
      <c r="A537" s="549"/>
      <c r="B537" s="550"/>
      <c r="C537" s="551"/>
      <c r="D537" s="552"/>
      <c r="E537" s="553"/>
      <c r="F537" s="525"/>
      <c r="G537" s="560"/>
    </row>
    <row r="538" spans="1:7">
      <c r="A538" s="549"/>
      <c r="B538" s="550"/>
      <c r="C538" s="551"/>
      <c r="D538" s="552"/>
      <c r="E538" s="553"/>
      <c r="F538" s="525"/>
      <c r="G538" s="560"/>
    </row>
    <row r="539" spans="1:7">
      <c r="A539" s="549"/>
      <c r="B539" s="550"/>
      <c r="C539" s="551"/>
      <c r="D539" s="552"/>
      <c r="E539" s="553"/>
      <c r="F539" s="525"/>
      <c r="G539" s="560"/>
    </row>
    <row r="540" spans="1:7">
      <c r="A540" s="549"/>
      <c r="B540" s="550"/>
      <c r="C540" s="551"/>
      <c r="D540" s="552"/>
      <c r="E540" s="553"/>
      <c r="F540" s="525"/>
      <c r="G540" s="560"/>
    </row>
    <row r="541" spans="1:7">
      <c r="A541" s="549"/>
      <c r="B541" s="550"/>
      <c r="C541" s="551"/>
      <c r="D541" s="552"/>
      <c r="E541" s="553"/>
      <c r="F541" s="525"/>
      <c r="G541" s="560"/>
    </row>
    <row r="542" spans="1:7">
      <c r="A542" s="549"/>
      <c r="B542" s="550"/>
      <c r="C542" s="551"/>
      <c r="D542" s="552"/>
      <c r="E542" s="553"/>
      <c r="F542" s="525"/>
      <c r="G542" s="560"/>
    </row>
    <row r="543" spans="1:7">
      <c r="A543" s="549"/>
      <c r="B543" s="550"/>
      <c r="C543" s="551"/>
      <c r="D543" s="552"/>
      <c r="E543" s="553"/>
      <c r="F543" s="525"/>
      <c r="G543" s="560"/>
    </row>
    <row r="544" spans="1:7">
      <c r="A544" s="549"/>
      <c r="B544" s="550"/>
      <c r="C544" s="551"/>
      <c r="D544" s="552"/>
      <c r="E544" s="553"/>
      <c r="F544" s="525"/>
      <c r="G544" s="560"/>
    </row>
    <row r="545" spans="1:7">
      <c r="A545" s="549"/>
      <c r="B545" s="550"/>
      <c r="C545" s="551"/>
      <c r="D545" s="552"/>
      <c r="E545" s="553"/>
      <c r="F545" s="525"/>
      <c r="G545" s="560"/>
    </row>
    <row r="546" spans="1:7">
      <c r="A546" s="549"/>
      <c r="B546" s="550"/>
      <c r="C546" s="551"/>
      <c r="D546" s="552"/>
      <c r="E546" s="553"/>
      <c r="F546" s="525"/>
      <c r="G546" s="560"/>
    </row>
    <row r="547" spans="1:7">
      <c r="A547" s="549"/>
      <c r="B547" s="550"/>
      <c r="C547" s="551"/>
      <c r="D547" s="552"/>
      <c r="E547" s="553"/>
      <c r="F547" s="525"/>
      <c r="G547" s="560"/>
    </row>
    <row r="548" spans="1:7">
      <c r="A548" s="549"/>
      <c r="B548" s="550"/>
      <c r="C548" s="551"/>
      <c r="D548" s="552"/>
      <c r="E548" s="553"/>
      <c r="F548" s="525"/>
      <c r="G548" s="560"/>
    </row>
    <row r="549" spans="1:7">
      <c r="A549" s="549"/>
      <c r="B549" s="550"/>
      <c r="C549" s="551"/>
      <c r="D549" s="552"/>
      <c r="E549" s="553"/>
      <c r="F549" s="525"/>
      <c r="G549" s="560"/>
    </row>
    <row r="550" spans="1:7">
      <c r="A550" s="549"/>
      <c r="B550" s="550"/>
      <c r="C550" s="551"/>
      <c r="D550" s="552"/>
      <c r="E550" s="553"/>
      <c r="F550" s="525"/>
      <c r="G550" s="560"/>
    </row>
    <row r="551" spans="1:7">
      <c r="A551" s="549"/>
      <c r="B551" s="550"/>
      <c r="C551" s="551"/>
      <c r="D551" s="552"/>
      <c r="E551" s="553"/>
      <c r="F551" s="525"/>
      <c r="G551" s="560"/>
    </row>
    <row r="552" spans="1:7">
      <c r="A552" s="549"/>
      <c r="B552" s="550"/>
      <c r="C552" s="551"/>
      <c r="D552" s="552"/>
      <c r="E552" s="553"/>
      <c r="F552" s="525"/>
      <c r="G552" s="560"/>
    </row>
    <row r="553" spans="1:7">
      <c r="A553" s="549"/>
      <c r="B553" s="550"/>
      <c r="C553" s="551"/>
      <c r="D553" s="552"/>
      <c r="E553" s="553"/>
      <c r="F553" s="525"/>
      <c r="G553" s="560"/>
    </row>
    <row r="554" spans="1:7">
      <c r="A554" s="549"/>
      <c r="B554" s="550"/>
      <c r="C554" s="551"/>
      <c r="D554" s="552"/>
      <c r="E554" s="553"/>
      <c r="F554" s="525"/>
      <c r="G554" s="560"/>
    </row>
    <row r="555" spans="1:7">
      <c r="A555" s="549"/>
      <c r="B555" s="550"/>
      <c r="C555" s="551"/>
      <c r="D555" s="552"/>
      <c r="E555" s="553"/>
      <c r="F555" s="525"/>
      <c r="G555" s="560"/>
    </row>
    <row r="556" spans="1:7">
      <c r="A556" s="549"/>
      <c r="B556" s="550"/>
      <c r="C556" s="551"/>
      <c r="D556" s="552"/>
      <c r="E556" s="553"/>
      <c r="F556" s="525"/>
      <c r="G556" s="560"/>
    </row>
    <row r="557" spans="1:7">
      <c r="A557" s="549"/>
      <c r="B557" s="550"/>
      <c r="C557" s="551"/>
      <c r="D557" s="552"/>
      <c r="E557" s="553"/>
      <c r="F557" s="525"/>
      <c r="G557" s="560"/>
    </row>
    <row r="558" spans="1:7">
      <c r="A558" s="549"/>
      <c r="B558" s="550"/>
      <c r="C558" s="551"/>
      <c r="D558" s="552"/>
      <c r="E558" s="553"/>
      <c r="F558" s="525"/>
      <c r="G558" s="560"/>
    </row>
    <row r="559" spans="1:7">
      <c r="A559" s="549"/>
      <c r="B559" s="550"/>
      <c r="C559" s="551"/>
      <c r="D559" s="552"/>
      <c r="E559" s="553"/>
      <c r="F559" s="525"/>
      <c r="G559" s="560"/>
    </row>
    <row r="560" spans="1:7">
      <c r="A560" s="549"/>
      <c r="B560" s="550"/>
      <c r="C560" s="551"/>
      <c r="D560" s="552"/>
      <c r="E560" s="553"/>
      <c r="F560" s="525"/>
      <c r="G560" s="560"/>
    </row>
    <row r="561" spans="1:7">
      <c r="A561" s="549"/>
      <c r="B561" s="550"/>
      <c r="C561" s="551"/>
      <c r="D561" s="552"/>
      <c r="E561" s="553"/>
      <c r="F561" s="525"/>
      <c r="G561" s="560"/>
    </row>
    <row r="562" spans="1:7">
      <c r="A562" s="549"/>
      <c r="B562" s="550"/>
      <c r="C562" s="551"/>
      <c r="D562" s="552"/>
      <c r="E562" s="553"/>
      <c r="F562" s="525"/>
      <c r="G562" s="560"/>
    </row>
    <row r="563" spans="1:7">
      <c r="A563" s="549"/>
      <c r="B563" s="550"/>
      <c r="C563" s="551"/>
      <c r="D563" s="552"/>
      <c r="E563" s="553"/>
      <c r="F563" s="525"/>
      <c r="G563" s="560"/>
    </row>
    <row r="564" spans="1:7">
      <c r="A564" s="549"/>
      <c r="B564" s="550"/>
      <c r="C564" s="551"/>
      <c r="D564" s="552"/>
      <c r="E564" s="553"/>
      <c r="F564" s="525"/>
      <c r="G564" s="560"/>
    </row>
    <row r="565" spans="1:7">
      <c r="A565" s="549"/>
      <c r="B565" s="550"/>
      <c r="C565" s="551"/>
      <c r="D565" s="552"/>
      <c r="E565" s="553"/>
      <c r="F565" s="525"/>
      <c r="G565" s="560"/>
    </row>
    <row r="566" spans="1:7">
      <c r="A566" s="549"/>
      <c r="B566" s="550"/>
      <c r="C566" s="551"/>
      <c r="D566" s="552"/>
      <c r="E566" s="553"/>
      <c r="F566" s="525"/>
      <c r="G566" s="560"/>
    </row>
    <row r="567" spans="1:7">
      <c r="A567" s="549"/>
      <c r="B567" s="550"/>
      <c r="C567" s="551"/>
      <c r="D567" s="552"/>
      <c r="E567" s="553"/>
      <c r="F567" s="525"/>
      <c r="G567" s="560"/>
    </row>
    <row r="568" spans="1:7">
      <c r="A568" s="549"/>
      <c r="B568" s="550"/>
      <c r="C568" s="551"/>
      <c r="D568" s="552"/>
      <c r="E568" s="553"/>
      <c r="F568" s="525"/>
      <c r="G568" s="560"/>
    </row>
    <row r="569" spans="1:7">
      <c r="A569" s="549"/>
      <c r="B569" s="550"/>
      <c r="C569" s="551"/>
      <c r="D569" s="552"/>
      <c r="E569" s="553"/>
      <c r="F569" s="525"/>
      <c r="G569" s="560"/>
    </row>
    <row r="570" spans="1:7">
      <c r="A570" s="549"/>
      <c r="B570" s="550"/>
      <c r="C570" s="551"/>
      <c r="D570" s="552"/>
      <c r="E570" s="553"/>
      <c r="F570" s="525"/>
      <c r="G570" s="560"/>
    </row>
    <row r="571" spans="1:7">
      <c r="A571" s="549"/>
      <c r="B571" s="550"/>
      <c r="C571" s="551"/>
      <c r="D571" s="552"/>
      <c r="E571" s="553"/>
      <c r="F571" s="525"/>
      <c r="G571" s="560"/>
    </row>
    <row r="572" spans="1:7">
      <c r="A572" s="549"/>
      <c r="B572" s="550"/>
      <c r="C572" s="551"/>
      <c r="D572" s="552"/>
      <c r="E572" s="553"/>
      <c r="F572" s="525"/>
      <c r="G572" s="560"/>
    </row>
    <row r="573" spans="1:7">
      <c r="A573" s="549"/>
      <c r="B573" s="550"/>
      <c r="C573" s="551"/>
      <c r="D573" s="552"/>
      <c r="E573" s="553"/>
      <c r="F573" s="525"/>
      <c r="G573" s="560"/>
    </row>
    <row r="574" spans="1:7">
      <c r="A574" s="549"/>
      <c r="B574" s="550"/>
      <c r="C574" s="551"/>
      <c r="D574" s="552"/>
      <c r="E574" s="553"/>
      <c r="F574" s="525"/>
      <c r="G574" s="560"/>
    </row>
    <row r="575" spans="1:7">
      <c r="A575" s="549"/>
      <c r="B575" s="550"/>
      <c r="C575" s="551"/>
      <c r="D575" s="552"/>
      <c r="E575" s="553"/>
      <c r="F575" s="525"/>
      <c r="G575" s="560"/>
    </row>
    <row r="576" spans="1:7">
      <c r="A576" s="549"/>
      <c r="B576" s="550"/>
      <c r="C576" s="551"/>
      <c r="D576" s="552"/>
      <c r="E576" s="553"/>
      <c r="F576" s="525"/>
      <c r="G576" s="560"/>
    </row>
    <row r="577" spans="1:7">
      <c r="A577" s="549"/>
      <c r="B577" s="550"/>
      <c r="C577" s="551"/>
      <c r="D577" s="552"/>
      <c r="E577" s="553"/>
      <c r="F577" s="525"/>
      <c r="G577" s="560"/>
    </row>
    <row r="578" spans="1:7">
      <c r="A578" s="549"/>
      <c r="B578" s="550"/>
      <c r="C578" s="551"/>
      <c r="D578" s="552"/>
      <c r="E578" s="553"/>
      <c r="F578" s="525"/>
      <c r="G578" s="560"/>
    </row>
    <row r="579" spans="1:7">
      <c r="A579" s="549"/>
      <c r="B579" s="550"/>
      <c r="C579" s="551"/>
      <c r="D579" s="552"/>
      <c r="E579" s="553"/>
      <c r="F579" s="525"/>
      <c r="G579" s="560"/>
    </row>
    <row r="580" spans="1:7">
      <c r="A580" s="549"/>
      <c r="B580" s="550"/>
      <c r="C580" s="551"/>
      <c r="D580" s="552"/>
      <c r="E580" s="553"/>
      <c r="F580" s="525"/>
      <c r="G580" s="560"/>
    </row>
    <row r="581" spans="1:7">
      <c r="A581" s="549"/>
      <c r="B581" s="550"/>
      <c r="C581" s="551"/>
      <c r="D581" s="552"/>
      <c r="E581" s="553"/>
      <c r="F581" s="525"/>
      <c r="G581" s="560"/>
    </row>
    <row r="582" spans="1:7">
      <c r="A582" s="549"/>
      <c r="B582" s="550"/>
      <c r="C582" s="551"/>
      <c r="D582" s="552"/>
      <c r="E582" s="553"/>
      <c r="F582" s="525"/>
      <c r="G582" s="560"/>
    </row>
    <row r="583" spans="1:7">
      <c r="A583" s="549"/>
      <c r="B583" s="550"/>
      <c r="C583" s="551"/>
      <c r="D583" s="552"/>
      <c r="E583" s="553"/>
      <c r="F583" s="525"/>
      <c r="G583" s="560"/>
    </row>
    <row r="584" spans="1:7">
      <c r="A584" s="549"/>
      <c r="B584" s="550"/>
      <c r="C584" s="551"/>
      <c r="D584" s="552"/>
      <c r="E584" s="553"/>
      <c r="F584" s="525"/>
      <c r="G584" s="560"/>
    </row>
    <row r="585" spans="1:7">
      <c r="A585" s="549"/>
      <c r="B585" s="550"/>
      <c r="C585" s="551"/>
      <c r="D585" s="552"/>
      <c r="E585" s="553"/>
      <c r="F585" s="525"/>
      <c r="G585" s="560"/>
    </row>
    <row r="586" spans="1:7">
      <c r="A586" s="549"/>
      <c r="B586" s="550"/>
      <c r="C586" s="551"/>
      <c r="D586" s="552"/>
      <c r="E586" s="553"/>
      <c r="F586" s="525"/>
      <c r="G586" s="560"/>
    </row>
    <row r="587" spans="1:7">
      <c r="A587" s="549"/>
      <c r="B587" s="550"/>
      <c r="C587" s="551"/>
      <c r="D587" s="552"/>
      <c r="E587" s="553"/>
      <c r="F587" s="525"/>
      <c r="G587" s="560"/>
    </row>
    <row r="588" spans="1:7">
      <c r="A588" s="549"/>
      <c r="B588" s="550"/>
      <c r="C588" s="551"/>
      <c r="D588" s="552"/>
      <c r="E588" s="553"/>
      <c r="F588" s="525"/>
      <c r="G588" s="560"/>
    </row>
    <row r="589" spans="1:7">
      <c r="A589" s="549"/>
      <c r="B589" s="550"/>
      <c r="C589" s="551"/>
      <c r="D589" s="552"/>
      <c r="E589" s="553"/>
      <c r="F589" s="525"/>
      <c r="G589" s="560"/>
    </row>
    <row r="590" spans="1:7">
      <c r="A590" s="549"/>
      <c r="B590" s="550"/>
      <c r="C590" s="551"/>
      <c r="D590" s="552"/>
      <c r="E590" s="553"/>
      <c r="F590" s="525"/>
      <c r="G590" s="560"/>
    </row>
    <row r="591" spans="1:7">
      <c r="A591" s="549"/>
      <c r="B591" s="550"/>
      <c r="C591" s="551"/>
      <c r="D591" s="552"/>
      <c r="E591" s="553"/>
      <c r="F591" s="525"/>
      <c r="G591" s="560"/>
    </row>
    <row r="592" spans="1:7">
      <c r="A592" s="549"/>
      <c r="B592" s="550"/>
      <c r="C592" s="551"/>
      <c r="D592" s="552"/>
      <c r="E592" s="553"/>
      <c r="F592" s="525"/>
      <c r="G592" s="560"/>
    </row>
    <row r="593" spans="1:7">
      <c r="A593" s="549"/>
      <c r="B593" s="550"/>
      <c r="C593" s="551"/>
      <c r="D593" s="552"/>
      <c r="E593" s="553"/>
      <c r="F593" s="525"/>
      <c r="G593" s="560"/>
    </row>
    <row r="594" spans="1:7">
      <c r="A594" s="549"/>
      <c r="B594" s="550"/>
      <c r="C594" s="551"/>
      <c r="D594" s="552"/>
      <c r="E594" s="553"/>
      <c r="F594" s="525"/>
      <c r="G594" s="560"/>
    </row>
    <row r="595" spans="1:7">
      <c r="A595" s="549"/>
      <c r="B595" s="550"/>
      <c r="C595" s="551"/>
      <c r="D595" s="552"/>
      <c r="E595" s="553"/>
      <c r="F595" s="525"/>
      <c r="G595" s="560"/>
    </row>
    <row r="596" spans="1:7">
      <c r="A596" s="549"/>
      <c r="B596" s="550"/>
      <c r="C596" s="551"/>
      <c r="D596" s="552"/>
      <c r="E596" s="553"/>
      <c r="F596" s="525"/>
      <c r="G596" s="560"/>
    </row>
    <row r="597" spans="1:7">
      <c r="A597" s="549"/>
      <c r="B597" s="550"/>
      <c r="C597" s="551"/>
      <c r="D597" s="552"/>
      <c r="E597" s="553"/>
      <c r="F597" s="525"/>
      <c r="G597" s="560"/>
    </row>
    <row r="598" spans="1:7">
      <c r="A598" s="549"/>
      <c r="B598" s="550"/>
      <c r="C598" s="551"/>
      <c r="D598" s="552"/>
      <c r="E598" s="553"/>
      <c r="F598" s="525"/>
      <c r="G598" s="560"/>
    </row>
    <row r="599" spans="1:7">
      <c r="A599" s="549"/>
      <c r="B599" s="550"/>
      <c r="C599" s="551"/>
      <c r="D599" s="552"/>
      <c r="E599" s="553"/>
      <c r="F599" s="525"/>
      <c r="G599" s="560"/>
    </row>
    <row r="600" spans="1:7">
      <c r="A600" s="549"/>
      <c r="B600" s="550"/>
      <c r="C600" s="551"/>
      <c r="D600" s="552"/>
      <c r="E600" s="553"/>
      <c r="F600" s="525"/>
      <c r="G600" s="560"/>
    </row>
    <row r="601" spans="1:7">
      <c r="A601" s="549"/>
      <c r="B601" s="550"/>
      <c r="C601" s="551"/>
      <c r="D601" s="552"/>
      <c r="E601" s="553"/>
      <c r="F601" s="525"/>
      <c r="G601" s="560"/>
    </row>
    <row r="602" spans="1:7">
      <c r="A602" s="549"/>
      <c r="B602" s="550"/>
      <c r="C602" s="551"/>
      <c r="D602" s="552"/>
      <c r="E602" s="553"/>
      <c r="F602" s="525"/>
      <c r="G602" s="560"/>
    </row>
    <row r="603" spans="1:7">
      <c r="A603" s="549"/>
      <c r="B603" s="550"/>
      <c r="C603" s="551"/>
      <c r="D603" s="552"/>
      <c r="E603" s="553"/>
      <c r="F603" s="525"/>
      <c r="G603" s="560"/>
    </row>
    <row r="604" spans="1:7">
      <c r="A604" s="549"/>
      <c r="B604" s="550"/>
      <c r="C604" s="551"/>
      <c r="D604" s="552"/>
      <c r="E604" s="553"/>
      <c r="F604" s="525"/>
      <c r="G604" s="560"/>
    </row>
    <row r="605" spans="1:7">
      <c r="A605" s="549"/>
      <c r="B605" s="550"/>
      <c r="C605" s="551"/>
      <c r="D605" s="552"/>
      <c r="E605" s="553"/>
      <c r="F605" s="525"/>
      <c r="G605" s="560"/>
    </row>
    <row r="606" spans="1:7">
      <c r="A606" s="549"/>
      <c r="B606" s="550"/>
      <c r="C606" s="551"/>
      <c r="D606" s="552"/>
      <c r="E606" s="553"/>
      <c r="F606" s="525"/>
      <c r="G606" s="560"/>
    </row>
    <row r="607" spans="1:7">
      <c r="A607" s="549"/>
      <c r="B607" s="550"/>
      <c r="C607" s="551"/>
      <c r="D607" s="552"/>
      <c r="E607" s="553"/>
      <c r="F607" s="525"/>
      <c r="G607" s="560"/>
    </row>
    <row r="608" spans="1:7">
      <c r="A608" s="549"/>
      <c r="B608" s="550"/>
      <c r="C608" s="551"/>
      <c r="D608" s="552"/>
      <c r="E608" s="553"/>
      <c r="F608" s="525"/>
      <c r="G608" s="560"/>
    </row>
    <row r="609" spans="1:7">
      <c r="A609" s="549"/>
      <c r="B609" s="550"/>
      <c r="C609" s="551"/>
      <c r="D609" s="552"/>
      <c r="E609" s="553"/>
      <c r="F609" s="525"/>
      <c r="G609" s="560"/>
    </row>
    <row r="610" spans="1:7">
      <c r="A610" s="549"/>
      <c r="B610" s="550"/>
      <c r="C610" s="551"/>
      <c r="D610" s="552"/>
      <c r="E610" s="553"/>
      <c r="F610" s="525"/>
      <c r="G610" s="560"/>
    </row>
    <row r="611" spans="1:7">
      <c r="A611" s="549"/>
      <c r="B611" s="550"/>
      <c r="C611" s="551"/>
      <c r="D611" s="552"/>
      <c r="E611" s="553"/>
      <c r="F611" s="525"/>
      <c r="G611" s="560"/>
    </row>
    <row r="612" spans="1:7">
      <c r="A612" s="549"/>
      <c r="B612" s="550"/>
      <c r="C612" s="551"/>
      <c r="D612" s="552"/>
      <c r="E612" s="553"/>
      <c r="F612" s="525"/>
      <c r="G612" s="560"/>
    </row>
    <row r="613" spans="1:7">
      <c r="A613" s="549"/>
      <c r="B613" s="550"/>
      <c r="C613" s="551"/>
      <c r="D613" s="552"/>
      <c r="E613" s="553"/>
      <c r="F613" s="525"/>
      <c r="G613" s="560"/>
    </row>
    <row r="614" spans="1:7">
      <c r="A614" s="549"/>
      <c r="B614" s="550"/>
      <c r="C614" s="551"/>
      <c r="D614" s="552"/>
      <c r="E614" s="553"/>
      <c r="F614" s="525"/>
      <c r="G614" s="560"/>
    </row>
    <row r="615" spans="1:7">
      <c r="A615" s="549"/>
      <c r="B615" s="550"/>
      <c r="C615" s="551"/>
      <c r="D615" s="552"/>
      <c r="E615" s="553"/>
      <c r="F615" s="525"/>
      <c r="G615" s="560"/>
    </row>
    <row r="616" spans="1:7">
      <c r="A616" s="549"/>
      <c r="B616" s="550"/>
      <c r="C616" s="551"/>
      <c r="D616" s="552"/>
      <c r="E616" s="553"/>
      <c r="F616" s="525"/>
      <c r="G616" s="560"/>
    </row>
    <row r="617" spans="1:7">
      <c r="A617" s="549"/>
      <c r="B617" s="550"/>
      <c r="C617" s="551"/>
      <c r="D617" s="552"/>
      <c r="E617" s="553"/>
      <c r="F617" s="525"/>
      <c r="G617" s="560"/>
    </row>
    <row r="618" spans="1:7">
      <c r="A618" s="549"/>
      <c r="B618" s="550"/>
      <c r="C618" s="551"/>
      <c r="D618" s="552"/>
      <c r="E618" s="553"/>
      <c r="F618" s="525"/>
      <c r="G618" s="560"/>
    </row>
    <row r="619" spans="1:7">
      <c r="A619" s="549"/>
      <c r="B619" s="550"/>
      <c r="C619" s="551"/>
      <c r="D619" s="552"/>
      <c r="E619" s="553"/>
      <c r="F619" s="525"/>
      <c r="G619" s="560"/>
    </row>
    <row r="620" spans="1:7">
      <c r="A620" s="549"/>
      <c r="B620" s="550"/>
      <c r="C620" s="551"/>
      <c r="D620" s="552"/>
      <c r="E620" s="553"/>
      <c r="F620" s="525"/>
      <c r="G620" s="560"/>
    </row>
    <row r="621" spans="1:7">
      <c r="A621" s="549"/>
      <c r="B621" s="550"/>
      <c r="C621" s="551"/>
      <c r="D621" s="552"/>
      <c r="E621" s="553"/>
      <c r="F621" s="525"/>
      <c r="G621" s="560"/>
    </row>
    <row r="622" spans="1:7">
      <c r="A622" s="549"/>
      <c r="B622" s="550"/>
      <c r="C622" s="551"/>
      <c r="D622" s="552"/>
      <c r="E622" s="553"/>
      <c r="F622" s="525"/>
      <c r="G622" s="560"/>
    </row>
    <row r="623" spans="1:7">
      <c r="A623" s="549"/>
      <c r="B623" s="550"/>
      <c r="C623" s="551"/>
      <c r="D623" s="552"/>
      <c r="E623" s="553"/>
      <c r="F623" s="525"/>
      <c r="G623" s="560"/>
    </row>
    <row r="624" spans="1:7">
      <c r="A624" s="549"/>
      <c r="B624" s="550"/>
      <c r="C624" s="551"/>
      <c r="D624" s="552"/>
      <c r="E624" s="553"/>
      <c r="F624" s="525"/>
      <c r="G624" s="560"/>
    </row>
    <row r="625" spans="1:7">
      <c r="A625" s="549"/>
      <c r="B625" s="550"/>
      <c r="C625" s="551"/>
      <c r="D625" s="552"/>
      <c r="E625" s="553"/>
      <c r="F625" s="525"/>
      <c r="G625" s="560"/>
    </row>
    <row r="626" spans="1:7">
      <c r="A626" s="549"/>
      <c r="B626" s="550"/>
      <c r="C626" s="551"/>
      <c r="D626" s="552"/>
      <c r="E626" s="553"/>
      <c r="F626" s="525"/>
      <c r="G626" s="560"/>
    </row>
    <row r="627" spans="1:7">
      <c r="A627" s="549"/>
      <c r="B627" s="550"/>
      <c r="C627" s="551"/>
      <c r="D627" s="552"/>
      <c r="E627" s="553"/>
      <c r="F627" s="525"/>
      <c r="G627" s="560"/>
    </row>
    <row r="628" spans="1:7">
      <c r="A628" s="549"/>
      <c r="B628" s="550"/>
      <c r="C628" s="551"/>
      <c r="D628" s="552"/>
      <c r="E628" s="553"/>
      <c r="F628" s="525"/>
      <c r="G628" s="560"/>
    </row>
    <row r="629" spans="1:7">
      <c r="A629" s="549"/>
      <c r="B629" s="550"/>
      <c r="C629" s="551"/>
      <c r="D629" s="552"/>
      <c r="E629" s="553"/>
      <c r="F629" s="525"/>
      <c r="G629" s="560"/>
    </row>
    <row r="630" spans="1:7">
      <c r="A630" s="549"/>
      <c r="B630" s="550"/>
      <c r="C630" s="551"/>
      <c r="D630" s="552"/>
      <c r="E630" s="553"/>
      <c r="F630" s="525"/>
      <c r="G630" s="560"/>
    </row>
    <row r="631" spans="1:7">
      <c r="A631" s="549"/>
      <c r="B631" s="550"/>
      <c r="C631" s="551"/>
      <c r="D631" s="552"/>
      <c r="E631" s="553"/>
      <c r="F631" s="525"/>
      <c r="G631" s="560"/>
    </row>
    <row r="632" spans="1:7">
      <c r="A632" s="549"/>
      <c r="B632" s="550"/>
      <c r="C632" s="551"/>
      <c r="D632" s="552"/>
      <c r="E632" s="553"/>
      <c r="F632" s="525"/>
      <c r="G632" s="560"/>
    </row>
    <row r="633" spans="1:7">
      <c r="A633" s="549"/>
      <c r="B633" s="550"/>
      <c r="C633" s="551"/>
      <c r="D633" s="552"/>
      <c r="E633" s="553"/>
      <c r="F633" s="525"/>
      <c r="G633" s="560"/>
    </row>
    <row r="634" spans="1:7">
      <c r="A634" s="549"/>
      <c r="B634" s="550"/>
      <c r="C634" s="551"/>
      <c r="D634" s="552"/>
      <c r="E634" s="553"/>
      <c r="F634" s="525"/>
      <c r="G634" s="560"/>
    </row>
    <row r="635" spans="1:7">
      <c r="A635" s="549"/>
      <c r="B635" s="550"/>
      <c r="C635" s="551"/>
      <c r="D635" s="552"/>
      <c r="E635" s="553"/>
      <c r="F635" s="525"/>
      <c r="G635" s="560"/>
    </row>
    <row r="636" spans="1:7">
      <c r="A636" s="549"/>
      <c r="B636" s="550"/>
      <c r="C636" s="551"/>
      <c r="D636" s="552"/>
      <c r="E636" s="553"/>
      <c r="F636" s="525"/>
      <c r="G636" s="560"/>
    </row>
    <row r="637" spans="1:7">
      <c r="A637" s="549"/>
      <c r="B637" s="550"/>
      <c r="C637" s="551"/>
      <c r="D637" s="552"/>
      <c r="E637" s="553"/>
      <c r="F637" s="525"/>
      <c r="G637" s="560"/>
    </row>
    <row r="638" spans="1:7">
      <c r="A638" s="549"/>
      <c r="B638" s="550"/>
      <c r="C638" s="551"/>
      <c r="D638" s="552"/>
      <c r="E638" s="553"/>
      <c r="F638" s="525"/>
      <c r="G638" s="560"/>
    </row>
    <row r="639" spans="1:7">
      <c r="A639" s="549"/>
      <c r="B639" s="550"/>
      <c r="C639" s="551"/>
      <c r="D639" s="552"/>
      <c r="E639" s="553"/>
      <c r="F639" s="525"/>
      <c r="G639" s="560"/>
    </row>
    <row r="640" spans="1:7">
      <c r="A640" s="549"/>
      <c r="B640" s="550"/>
      <c r="C640" s="551"/>
      <c r="D640" s="552"/>
      <c r="E640" s="553"/>
      <c r="F640" s="525"/>
      <c r="G640" s="560"/>
    </row>
    <row r="641" spans="1:7">
      <c r="A641" s="549"/>
      <c r="B641" s="550"/>
      <c r="C641" s="551"/>
      <c r="D641" s="552"/>
      <c r="E641" s="553"/>
      <c r="F641" s="525"/>
      <c r="G641" s="560"/>
    </row>
    <row r="642" spans="1:7">
      <c r="A642" s="549"/>
      <c r="B642" s="550"/>
      <c r="C642" s="551"/>
      <c r="D642" s="552"/>
      <c r="E642" s="553"/>
      <c r="F642" s="525"/>
      <c r="G642" s="560"/>
    </row>
    <row r="643" spans="1:7">
      <c r="A643" s="549"/>
      <c r="B643" s="550"/>
      <c r="C643" s="551"/>
      <c r="D643" s="552"/>
      <c r="E643" s="553"/>
      <c r="F643" s="525"/>
      <c r="G643" s="560"/>
    </row>
    <row r="644" spans="1:7">
      <c r="A644" s="549"/>
      <c r="B644" s="550"/>
      <c r="C644" s="551"/>
      <c r="D644" s="552"/>
      <c r="E644" s="553"/>
      <c r="F644" s="525"/>
      <c r="G644" s="560"/>
    </row>
    <row r="645" spans="1:7">
      <c r="A645" s="549"/>
      <c r="B645" s="550"/>
      <c r="C645" s="551"/>
      <c r="D645" s="552"/>
      <c r="E645" s="553"/>
      <c r="F645" s="525"/>
      <c r="G645" s="560"/>
    </row>
    <row r="646" spans="1:7">
      <c r="A646" s="549"/>
      <c r="B646" s="550"/>
      <c r="C646" s="551"/>
      <c r="D646" s="552"/>
      <c r="E646" s="553"/>
      <c r="F646" s="525"/>
      <c r="G646" s="560"/>
    </row>
    <row r="647" spans="1:7">
      <c r="A647" s="549"/>
      <c r="B647" s="550"/>
      <c r="C647" s="551"/>
      <c r="D647" s="552"/>
      <c r="E647" s="553"/>
      <c r="F647" s="525"/>
      <c r="G647" s="560"/>
    </row>
    <row r="648" spans="1:7">
      <c r="A648" s="549"/>
      <c r="B648" s="550"/>
      <c r="C648" s="551"/>
      <c r="D648" s="552"/>
      <c r="E648" s="553"/>
      <c r="F648" s="525"/>
      <c r="G648" s="560"/>
    </row>
    <row r="649" spans="1:7">
      <c r="A649" s="549"/>
      <c r="B649" s="550"/>
      <c r="C649" s="551"/>
      <c r="D649" s="552"/>
      <c r="E649" s="553"/>
      <c r="F649" s="525"/>
      <c r="G649" s="560"/>
    </row>
    <row r="650" spans="1:7">
      <c r="A650" s="549"/>
      <c r="B650" s="550"/>
      <c r="C650" s="551"/>
      <c r="D650" s="552"/>
      <c r="E650" s="553"/>
      <c r="F650" s="525"/>
      <c r="G650" s="560"/>
    </row>
    <row r="651" spans="1:7">
      <c r="A651" s="549"/>
      <c r="B651" s="550"/>
      <c r="C651" s="551"/>
      <c r="D651" s="552"/>
      <c r="E651" s="553"/>
      <c r="F651" s="525"/>
      <c r="G651" s="560"/>
    </row>
    <row r="652" spans="1:7">
      <c r="A652" s="549"/>
      <c r="B652" s="550"/>
      <c r="C652" s="551"/>
      <c r="D652" s="552"/>
      <c r="E652" s="553"/>
      <c r="F652" s="525"/>
      <c r="G652" s="560"/>
    </row>
    <row r="653" spans="1:7">
      <c r="A653" s="549"/>
      <c r="B653" s="550"/>
      <c r="C653" s="551"/>
      <c r="D653" s="552"/>
      <c r="E653" s="553"/>
      <c r="F653" s="525"/>
      <c r="G653" s="560"/>
    </row>
    <row r="654" spans="1:7">
      <c r="A654" s="549"/>
      <c r="B654" s="550"/>
      <c r="C654" s="551"/>
      <c r="D654" s="552"/>
      <c r="E654" s="553"/>
      <c r="F654" s="525"/>
      <c r="G654" s="560"/>
    </row>
    <row r="655" spans="1:7">
      <c r="A655" s="549"/>
      <c r="B655" s="550"/>
      <c r="C655" s="551"/>
      <c r="D655" s="552"/>
      <c r="E655" s="553"/>
      <c r="F655" s="525"/>
      <c r="G655" s="560"/>
    </row>
    <row r="656" spans="1:7">
      <c r="A656" s="549"/>
      <c r="B656" s="550"/>
      <c r="C656" s="551"/>
      <c r="D656" s="552"/>
      <c r="E656" s="553"/>
      <c r="F656" s="525"/>
      <c r="G656" s="560"/>
    </row>
    <row r="657" spans="1:7">
      <c r="A657" s="549"/>
      <c r="B657" s="550"/>
      <c r="C657" s="551"/>
      <c r="D657" s="552"/>
      <c r="E657" s="553"/>
      <c r="F657" s="525"/>
      <c r="G657" s="560"/>
    </row>
    <row r="658" spans="1:7">
      <c r="A658" s="549"/>
      <c r="B658" s="550"/>
      <c r="C658" s="551"/>
      <c r="D658" s="552"/>
      <c r="E658" s="553"/>
      <c r="F658" s="525"/>
      <c r="G658" s="560"/>
    </row>
    <row r="659" spans="1:7">
      <c r="A659" s="549"/>
      <c r="B659" s="550"/>
      <c r="C659" s="551"/>
      <c r="D659" s="552"/>
      <c r="E659" s="553"/>
      <c r="F659" s="525"/>
      <c r="G659" s="560"/>
    </row>
    <row r="660" spans="1:7">
      <c r="A660" s="549"/>
      <c r="B660" s="550"/>
      <c r="C660" s="551"/>
      <c r="D660" s="552"/>
      <c r="E660" s="553"/>
      <c r="F660" s="525"/>
      <c r="G660" s="560"/>
    </row>
    <row r="661" spans="1:7">
      <c r="A661" s="549"/>
      <c r="B661" s="550"/>
      <c r="C661" s="551"/>
      <c r="D661" s="552"/>
      <c r="E661" s="553"/>
      <c r="F661" s="525"/>
      <c r="G661" s="560"/>
    </row>
    <row r="662" spans="1:7">
      <c r="A662" s="549"/>
      <c r="B662" s="550"/>
      <c r="C662" s="551"/>
      <c r="D662" s="552"/>
      <c r="E662" s="553"/>
      <c r="F662" s="525"/>
      <c r="G662" s="560"/>
    </row>
    <row r="663" spans="1:7">
      <c r="A663" s="549"/>
      <c r="B663" s="550"/>
      <c r="C663" s="551"/>
      <c r="D663" s="552"/>
      <c r="E663" s="553"/>
      <c r="F663" s="525"/>
      <c r="G663" s="560"/>
    </row>
    <row r="664" spans="1:7">
      <c r="A664" s="549"/>
      <c r="B664" s="550"/>
      <c r="C664" s="551"/>
      <c r="D664" s="552"/>
      <c r="E664" s="553"/>
      <c r="F664" s="525"/>
      <c r="G664" s="560"/>
    </row>
    <row r="665" spans="1:7">
      <c r="A665" s="549"/>
      <c r="B665" s="550"/>
      <c r="C665" s="551"/>
      <c r="D665" s="552"/>
      <c r="E665" s="553"/>
      <c r="F665" s="525"/>
      <c r="G665" s="560"/>
    </row>
    <row r="666" spans="1:7">
      <c r="A666" s="549"/>
      <c r="B666" s="550"/>
      <c r="C666" s="551"/>
      <c r="D666" s="552"/>
      <c r="E666" s="553"/>
      <c r="F666" s="525"/>
      <c r="G666" s="560"/>
    </row>
    <row r="667" spans="1:7">
      <c r="A667" s="549"/>
      <c r="B667" s="550"/>
      <c r="C667" s="551"/>
      <c r="D667" s="552"/>
      <c r="E667" s="553"/>
      <c r="F667" s="525"/>
      <c r="G667" s="560"/>
    </row>
    <row r="668" spans="1:7">
      <c r="A668" s="549"/>
      <c r="B668" s="550"/>
      <c r="C668" s="551"/>
      <c r="D668" s="552"/>
      <c r="E668" s="553"/>
      <c r="F668" s="525"/>
      <c r="G668" s="560"/>
    </row>
    <row r="669" spans="1:7">
      <c r="A669" s="549"/>
      <c r="B669" s="550"/>
      <c r="C669" s="551"/>
      <c r="D669" s="552"/>
      <c r="E669" s="553"/>
      <c r="F669" s="525"/>
      <c r="G669" s="560"/>
    </row>
    <row r="670" spans="1:7">
      <c r="A670" s="549"/>
      <c r="B670" s="550"/>
      <c r="C670" s="551"/>
      <c r="D670" s="552"/>
      <c r="E670" s="553"/>
      <c r="F670" s="525"/>
      <c r="G670" s="560"/>
    </row>
    <row r="671" spans="1:7">
      <c r="A671" s="549"/>
      <c r="B671" s="550"/>
      <c r="C671" s="551"/>
      <c r="D671" s="552"/>
      <c r="E671" s="553"/>
      <c r="F671" s="525"/>
      <c r="G671" s="560"/>
    </row>
    <row r="672" spans="1:7">
      <c r="A672" s="549"/>
      <c r="B672" s="550"/>
      <c r="C672" s="551"/>
      <c r="D672" s="552"/>
      <c r="E672" s="553"/>
      <c r="F672" s="525"/>
      <c r="G672" s="560"/>
    </row>
    <row r="673" spans="1:7">
      <c r="A673" s="549"/>
      <c r="B673" s="550"/>
      <c r="C673" s="551"/>
      <c r="D673" s="552"/>
      <c r="E673" s="553"/>
      <c r="F673" s="525"/>
      <c r="G673" s="560"/>
    </row>
    <row r="674" spans="1:7">
      <c r="A674" s="549"/>
      <c r="B674" s="550"/>
      <c r="C674" s="551"/>
      <c r="D674" s="552"/>
      <c r="E674" s="553"/>
      <c r="F674" s="525"/>
      <c r="G674" s="560"/>
    </row>
    <row r="675" spans="1:7">
      <c r="A675" s="549"/>
      <c r="B675" s="550"/>
      <c r="C675" s="551"/>
      <c r="D675" s="552"/>
      <c r="E675" s="553"/>
      <c r="F675" s="525"/>
      <c r="G675" s="560"/>
    </row>
    <row r="676" spans="1:7">
      <c r="A676" s="549"/>
      <c r="B676" s="550"/>
      <c r="C676" s="551"/>
      <c r="D676" s="552"/>
      <c r="E676" s="553"/>
      <c r="F676" s="525"/>
      <c r="G676" s="560"/>
    </row>
    <row r="677" spans="1:7">
      <c r="A677" s="549"/>
      <c r="B677" s="550"/>
      <c r="C677" s="551"/>
      <c r="D677" s="552"/>
      <c r="E677" s="553"/>
      <c r="F677" s="525"/>
      <c r="G677" s="560"/>
    </row>
    <row r="678" spans="1:7">
      <c r="A678" s="549"/>
      <c r="B678" s="550"/>
      <c r="C678" s="551"/>
      <c r="D678" s="552"/>
      <c r="E678" s="553"/>
      <c r="F678" s="525"/>
      <c r="G678" s="560"/>
    </row>
    <row r="679" spans="1:7">
      <c r="A679" s="549"/>
      <c r="B679" s="550"/>
      <c r="C679" s="551"/>
      <c r="D679" s="552"/>
      <c r="E679" s="553"/>
      <c r="F679" s="525"/>
      <c r="G679" s="560"/>
    </row>
    <row r="680" spans="1:7">
      <c r="A680" s="549"/>
      <c r="B680" s="550"/>
      <c r="C680" s="551"/>
      <c r="D680" s="552"/>
      <c r="E680" s="553"/>
      <c r="F680" s="525"/>
      <c r="G680" s="560"/>
    </row>
    <row r="681" spans="1:7">
      <c r="A681" s="549"/>
      <c r="B681" s="550"/>
      <c r="C681" s="551"/>
      <c r="D681" s="552"/>
      <c r="E681" s="553"/>
      <c r="F681" s="525"/>
      <c r="G681" s="560"/>
    </row>
    <row r="682" spans="1:7">
      <c r="A682" s="549"/>
      <c r="B682" s="550"/>
      <c r="C682" s="551"/>
      <c r="D682" s="552"/>
      <c r="E682" s="553"/>
      <c r="F682" s="525"/>
      <c r="G682" s="560"/>
    </row>
    <row r="683" spans="1:7">
      <c r="A683" s="549"/>
      <c r="B683" s="550"/>
      <c r="C683" s="551"/>
      <c r="D683" s="552"/>
      <c r="E683" s="553"/>
      <c r="F683" s="525"/>
      <c r="G683" s="560"/>
    </row>
    <row r="684" spans="1:7">
      <c r="A684" s="549"/>
      <c r="B684" s="550"/>
      <c r="C684" s="551"/>
      <c r="D684" s="552"/>
      <c r="E684" s="553"/>
      <c r="F684" s="525"/>
      <c r="G684" s="560"/>
    </row>
    <row r="685" spans="1:7">
      <c r="A685" s="549"/>
      <c r="B685" s="550"/>
      <c r="C685" s="551"/>
      <c r="D685" s="552"/>
      <c r="E685" s="553"/>
      <c r="F685" s="525"/>
      <c r="G685" s="560"/>
    </row>
    <row r="686" spans="1:7">
      <c r="A686" s="549"/>
      <c r="B686" s="550"/>
      <c r="C686" s="551"/>
      <c r="D686" s="552"/>
      <c r="E686" s="553"/>
      <c r="F686" s="525"/>
      <c r="G686" s="560"/>
    </row>
    <row r="687" spans="1:7">
      <c r="A687" s="549"/>
      <c r="B687" s="550"/>
      <c r="C687" s="551"/>
      <c r="D687" s="552"/>
      <c r="E687" s="553"/>
      <c r="F687" s="525"/>
      <c r="G687" s="560"/>
    </row>
    <row r="688" spans="1:7">
      <c r="A688" s="549"/>
      <c r="B688" s="550"/>
      <c r="C688" s="551"/>
      <c r="D688" s="552"/>
      <c r="E688" s="553"/>
      <c r="F688" s="525"/>
      <c r="G688" s="560"/>
    </row>
    <row r="689" spans="1:7">
      <c r="A689" s="549"/>
      <c r="B689" s="550"/>
      <c r="C689" s="551"/>
      <c r="D689" s="552"/>
      <c r="E689" s="553"/>
      <c r="F689" s="525"/>
      <c r="G689" s="560"/>
    </row>
    <row r="690" spans="1:7">
      <c r="A690" s="549"/>
      <c r="B690" s="550"/>
      <c r="C690" s="551"/>
      <c r="D690" s="552"/>
      <c r="E690" s="553"/>
      <c r="F690" s="525"/>
      <c r="G690" s="560"/>
    </row>
    <row r="691" spans="1:7">
      <c r="A691" s="549"/>
      <c r="B691" s="550"/>
      <c r="C691" s="551"/>
      <c r="D691" s="552"/>
      <c r="E691" s="553"/>
      <c r="F691" s="525"/>
      <c r="G691" s="560"/>
    </row>
    <row r="692" spans="1:7">
      <c r="A692" s="549"/>
      <c r="B692" s="550"/>
      <c r="C692" s="551"/>
      <c r="D692" s="552"/>
      <c r="E692" s="553"/>
      <c r="F692" s="525"/>
      <c r="G692" s="560"/>
    </row>
    <row r="693" spans="1:7">
      <c r="A693" s="549"/>
      <c r="B693" s="550"/>
      <c r="C693" s="551"/>
      <c r="D693" s="552"/>
      <c r="E693" s="553"/>
      <c r="F693" s="525"/>
      <c r="G693" s="560"/>
    </row>
    <row r="694" spans="1:7">
      <c r="A694" s="549"/>
      <c r="B694" s="550"/>
      <c r="C694" s="551"/>
      <c r="D694" s="552"/>
      <c r="E694" s="553"/>
      <c r="F694" s="525"/>
      <c r="G694" s="560"/>
    </row>
    <row r="695" spans="1:7">
      <c r="A695" s="549"/>
      <c r="B695" s="550"/>
      <c r="C695" s="551"/>
      <c r="D695" s="552"/>
      <c r="E695" s="553"/>
      <c r="F695" s="525"/>
      <c r="G695" s="560"/>
    </row>
    <row r="696" spans="1:7">
      <c r="A696" s="549"/>
      <c r="B696" s="550"/>
      <c r="C696" s="551"/>
      <c r="D696" s="552"/>
      <c r="E696" s="553"/>
      <c r="F696" s="525"/>
      <c r="G696" s="560"/>
    </row>
    <row r="697" spans="1:7">
      <c r="A697" s="549"/>
      <c r="B697" s="550"/>
      <c r="C697" s="551"/>
      <c r="D697" s="552"/>
      <c r="E697" s="553"/>
      <c r="F697" s="525"/>
      <c r="G697" s="560"/>
    </row>
    <row r="698" spans="1:7">
      <c r="A698" s="549"/>
      <c r="B698" s="550"/>
      <c r="C698" s="551"/>
      <c r="D698" s="552"/>
      <c r="E698" s="553"/>
      <c r="F698" s="525"/>
      <c r="G698" s="560"/>
    </row>
    <row r="699" spans="1:7">
      <c r="A699" s="549"/>
      <c r="B699" s="550"/>
      <c r="C699" s="551"/>
      <c r="D699" s="552"/>
      <c r="E699" s="553"/>
      <c r="F699" s="525"/>
      <c r="G699" s="560"/>
    </row>
    <row r="700" spans="1:7">
      <c r="A700" s="549"/>
      <c r="B700" s="550"/>
      <c r="C700" s="551"/>
      <c r="D700" s="552"/>
      <c r="E700" s="553"/>
      <c r="F700" s="525"/>
      <c r="G700" s="560"/>
    </row>
    <row r="701" spans="1:7">
      <c r="A701" s="549"/>
      <c r="B701" s="550"/>
      <c r="C701" s="551"/>
      <c r="D701" s="552"/>
      <c r="E701" s="553"/>
      <c r="F701" s="525"/>
      <c r="G701" s="560"/>
    </row>
    <row r="702" spans="1:7">
      <c r="A702" s="549"/>
      <c r="B702" s="550"/>
      <c r="C702" s="551"/>
      <c r="D702" s="552"/>
      <c r="E702" s="553"/>
      <c r="F702" s="525"/>
      <c r="G702" s="560"/>
    </row>
    <row r="703" spans="1:7">
      <c r="A703" s="549"/>
      <c r="B703" s="550"/>
      <c r="C703" s="551"/>
      <c r="D703" s="552"/>
      <c r="E703" s="553"/>
      <c r="F703" s="525"/>
      <c r="G703" s="560"/>
    </row>
    <row r="704" spans="1:7">
      <c r="A704" s="549"/>
      <c r="B704" s="550"/>
      <c r="C704" s="551"/>
      <c r="D704" s="552"/>
      <c r="E704" s="553"/>
      <c r="F704" s="525"/>
      <c r="G704" s="560"/>
    </row>
    <row r="705" spans="1:7">
      <c r="A705" s="549"/>
      <c r="B705" s="550"/>
      <c r="C705" s="551"/>
      <c r="D705" s="552"/>
      <c r="E705" s="553"/>
      <c r="F705" s="525"/>
      <c r="G705" s="560"/>
    </row>
    <row r="706" spans="1:7">
      <c r="A706" s="549"/>
      <c r="B706" s="550"/>
      <c r="C706" s="551"/>
      <c r="D706" s="552"/>
      <c r="E706" s="553"/>
      <c r="F706" s="525"/>
      <c r="G706" s="560"/>
    </row>
    <row r="707" spans="1:7">
      <c r="A707" s="549"/>
      <c r="B707" s="550"/>
      <c r="C707" s="551"/>
      <c r="D707" s="552"/>
      <c r="E707" s="553"/>
      <c r="F707" s="525"/>
      <c r="G707" s="560"/>
    </row>
    <row r="708" spans="1:7">
      <c r="A708" s="549"/>
      <c r="B708" s="550"/>
      <c r="C708" s="551"/>
      <c r="D708" s="552"/>
      <c r="E708" s="553"/>
      <c r="F708" s="525"/>
      <c r="G708" s="560"/>
    </row>
    <row r="709" spans="1:7">
      <c r="A709" s="549"/>
      <c r="B709" s="550"/>
      <c r="C709" s="551"/>
      <c r="D709" s="552"/>
      <c r="E709" s="553"/>
      <c r="F709" s="525"/>
      <c r="G709" s="560"/>
    </row>
    <row r="710" spans="1:7">
      <c r="A710" s="549"/>
      <c r="B710" s="550"/>
      <c r="C710" s="551"/>
      <c r="D710" s="552"/>
      <c r="E710" s="553"/>
      <c r="F710" s="525"/>
      <c r="G710" s="560"/>
    </row>
    <row r="711" spans="1:7">
      <c r="A711" s="549"/>
      <c r="B711" s="550"/>
      <c r="C711" s="551"/>
      <c r="D711" s="552"/>
      <c r="E711" s="553"/>
      <c r="F711" s="525"/>
      <c r="G711" s="560"/>
    </row>
    <row r="712" spans="1:7">
      <c r="A712" s="549"/>
      <c r="B712" s="550"/>
      <c r="C712" s="551"/>
      <c r="D712" s="552"/>
      <c r="E712" s="553"/>
      <c r="F712" s="525"/>
      <c r="G712" s="560"/>
    </row>
    <row r="713" spans="1:7">
      <c r="A713" s="549"/>
      <c r="B713" s="550"/>
      <c r="C713" s="551"/>
      <c r="D713" s="552"/>
      <c r="E713" s="553"/>
      <c r="F713" s="525"/>
      <c r="G713" s="560"/>
    </row>
    <row r="714" spans="1:7">
      <c r="A714" s="549"/>
      <c r="B714" s="550"/>
      <c r="C714" s="551"/>
      <c r="D714" s="552"/>
      <c r="E714" s="553"/>
      <c r="F714" s="525"/>
      <c r="G714" s="560"/>
    </row>
    <row r="715" spans="1:7">
      <c r="A715" s="549"/>
      <c r="B715" s="550"/>
      <c r="C715" s="551"/>
      <c r="D715" s="552"/>
      <c r="E715" s="553"/>
      <c r="F715" s="525"/>
      <c r="G715" s="560"/>
    </row>
    <row r="716" spans="1:7">
      <c r="A716" s="549"/>
      <c r="B716" s="550"/>
      <c r="C716" s="551"/>
      <c r="D716" s="552"/>
      <c r="E716" s="553"/>
      <c r="F716" s="525"/>
      <c r="G716" s="560"/>
    </row>
    <row r="717" spans="1:7">
      <c r="A717" s="549"/>
      <c r="B717" s="550"/>
      <c r="C717" s="551"/>
      <c r="D717" s="552"/>
      <c r="E717" s="553"/>
      <c r="F717" s="525"/>
      <c r="G717" s="560"/>
    </row>
    <row r="718" spans="1:7">
      <c r="A718" s="549"/>
      <c r="B718" s="550"/>
      <c r="C718" s="551"/>
      <c r="D718" s="552"/>
      <c r="E718" s="553"/>
      <c r="F718" s="525"/>
      <c r="G718" s="560"/>
    </row>
    <row r="719" spans="1:7">
      <c r="A719" s="549"/>
      <c r="B719" s="550"/>
      <c r="C719" s="551"/>
      <c r="D719" s="552"/>
      <c r="E719" s="553"/>
      <c r="F719" s="525"/>
      <c r="G719" s="560"/>
    </row>
    <row r="720" spans="1:7">
      <c r="A720" s="549"/>
      <c r="B720" s="550"/>
      <c r="C720" s="551"/>
      <c r="D720" s="552"/>
      <c r="E720" s="553"/>
      <c r="F720" s="525"/>
      <c r="G720" s="560"/>
    </row>
    <row r="721" spans="1:7">
      <c r="A721" s="549"/>
      <c r="B721" s="550"/>
      <c r="C721" s="551"/>
      <c r="D721" s="552"/>
      <c r="E721" s="553"/>
      <c r="F721" s="525"/>
      <c r="G721" s="560"/>
    </row>
    <row r="722" spans="1:7">
      <c r="A722" s="549"/>
      <c r="B722" s="550"/>
      <c r="C722" s="551"/>
      <c r="D722" s="552"/>
      <c r="E722" s="553"/>
      <c r="F722" s="525"/>
      <c r="G722" s="560"/>
    </row>
    <row r="723" spans="1:7">
      <c r="A723" s="549"/>
      <c r="B723" s="550"/>
      <c r="C723" s="551"/>
      <c r="D723" s="552"/>
      <c r="E723" s="553"/>
      <c r="F723" s="525"/>
      <c r="G723" s="560"/>
    </row>
    <row r="724" spans="1:7">
      <c r="A724" s="549"/>
      <c r="B724" s="550"/>
      <c r="C724" s="551"/>
      <c r="D724" s="552"/>
      <c r="E724" s="553"/>
      <c r="F724" s="525"/>
      <c r="G724" s="560"/>
    </row>
    <row r="725" spans="1:7">
      <c r="A725" s="549"/>
      <c r="B725" s="550"/>
      <c r="C725" s="551"/>
      <c r="D725" s="552"/>
      <c r="E725" s="553"/>
      <c r="F725" s="525"/>
      <c r="G725" s="560"/>
    </row>
    <row r="726" spans="1:7">
      <c r="A726" s="549"/>
      <c r="B726" s="550"/>
      <c r="C726" s="551"/>
      <c r="D726" s="552"/>
      <c r="E726" s="553"/>
      <c r="F726" s="525"/>
      <c r="G726" s="560"/>
    </row>
    <row r="727" spans="1:7">
      <c r="A727" s="549"/>
      <c r="B727" s="550"/>
      <c r="C727" s="551"/>
      <c r="D727" s="552"/>
      <c r="E727" s="553"/>
      <c r="F727" s="525"/>
      <c r="G727" s="560"/>
    </row>
    <row r="728" spans="1:7">
      <c r="A728" s="549"/>
      <c r="B728" s="550"/>
      <c r="C728" s="551"/>
      <c r="D728" s="552"/>
      <c r="E728" s="553"/>
      <c r="F728" s="525"/>
      <c r="G728" s="560"/>
    </row>
    <row r="729" spans="1:7">
      <c r="A729" s="549"/>
      <c r="B729" s="550"/>
      <c r="C729" s="551"/>
      <c r="D729" s="552"/>
      <c r="E729" s="553"/>
      <c r="F729" s="525"/>
      <c r="G729" s="560"/>
    </row>
    <row r="730" spans="1:7">
      <c r="A730" s="549"/>
      <c r="B730" s="550"/>
      <c r="C730" s="551"/>
      <c r="D730" s="552"/>
      <c r="E730" s="553"/>
      <c r="F730" s="525"/>
      <c r="G730" s="560"/>
    </row>
    <row r="731" spans="1:7">
      <c r="A731" s="549"/>
      <c r="B731" s="550"/>
      <c r="C731" s="551"/>
      <c r="D731" s="552"/>
      <c r="E731" s="553"/>
      <c r="F731" s="525"/>
      <c r="G731" s="560"/>
    </row>
    <row r="732" spans="1:7">
      <c r="A732" s="549"/>
      <c r="B732" s="550"/>
      <c r="C732" s="551"/>
      <c r="D732" s="552"/>
      <c r="E732" s="553"/>
      <c r="F732" s="525"/>
      <c r="G732" s="560"/>
    </row>
    <row r="733" spans="1:7">
      <c r="A733" s="549"/>
      <c r="B733" s="550"/>
      <c r="C733" s="551"/>
      <c r="D733" s="552"/>
      <c r="E733" s="553"/>
      <c r="F733" s="525"/>
      <c r="G733" s="560"/>
    </row>
    <row r="734" spans="1:7">
      <c r="A734" s="549"/>
      <c r="B734" s="550"/>
      <c r="C734" s="551"/>
      <c r="D734" s="552"/>
      <c r="E734" s="553"/>
      <c r="F734" s="525"/>
      <c r="G734" s="560"/>
    </row>
    <row r="735" spans="1:7">
      <c r="A735" s="549"/>
      <c r="B735" s="550"/>
      <c r="C735" s="551"/>
      <c r="D735" s="552"/>
      <c r="E735" s="553"/>
      <c r="F735" s="525"/>
      <c r="G735" s="560"/>
    </row>
    <row r="736" spans="1:7">
      <c r="A736" s="549"/>
      <c r="B736" s="550"/>
      <c r="C736" s="551"/>
      <c r="D736" s="552"/>
      <c r="E736" s="553"/>
      <c r="F736" s="525"/>
      <c r="G736" s="560"/>
    </row>
    <row r="737" spans="1:7">
      <c r="A737" s="549"/>
      <c r="B737" s="550"/>
      <c r="C737" s="551"/>
      <c r="D737" s="552"/>
      <c r="E737" s="553"/>
      <c r="F737" s="525"/>
      <c r="G737" s="560"/>
    </row>
    <row r="738" spans="1:7">
      <c r="A738" s="549"/>
      <c r="B738" s="550"/>
      <c r="C738" s="551"/>
      <c r="D738" s="552"/>
      <c r="E738" s="553"/>
      <c r="F738" s="525"/>
      <c r="G738" s="560"/>
    </row>
    <row r="739" spans="1:7">
      <c r="A739" s="549"/>
      <c r="B739" s="550"/>
      <c r="C739" s="551"/>
      <c r="D739" s="552"/>
      <c r="E739" s="553"/>
      <c r="F739" s="525"/>
      <c r="G739" s="560"/>
    </row>
    <row r="740" spans="1:7">
      <c r="A740" s="549"/>
      <c r="B740" s="550"/>
      <c r="C740" s="551"/>
      <c r="D740" s="552"/>
      <c r="E740" s="553"/>
      <c r="F740" s="525"/>
      <c r="G740" s="560"/>
    </row>
    <row r="741" spans="1:7">
      <c r="A741" s="549"/>
      <c r="B741" s="550"/>
      <c r="C741" s="551"/>
      <c r="D741" s="552"/>
      <c r="E741" s="553"/>
      <c r="F741" s="525"/>
      <c r="G741" s="560"/>
    </row>
    <row r="742" spans="1:7">
      <c r="A742" s="549"/>
      <c r="B742" s="550"/>
      <c r="C742" s="551"/>
      <c r="D742" s="552"/>
      <c r="E742" s="553"/>
      <c r="F742" s="525"/>
      <c r="G742" s="560"/>
    </row>
    <row r="743" spans="1:7">
      <c r="A743" s="549"/>
      <c r="B743" s="550"/>
      <c r="C743" s="551"/>
      <c r="D743" s="552"/>
      <c r="E743" s="553"/>
      <c r="F743" s="525"/>
      <c r="G743" s="560"/>
    </row>
    <row r="744" spans="1:7">
      <c r="A744" s="549"/>
      <c r="B744" s="550"/>
      <c r="C744" s="551"/>
      <c r="D744" s="552"/>
      <c r="E744" s="553"/>
      <c r="F744" s="525"/>
      <c r="G744" s="560"/>
    </row>
    <row r="745" spans="1:7">
      <c r="A745" s="549"/>
      <c r="B745" s="550"/>
      <c r="C745" s="551"/>
      <c r="D745" s="552"/>
      <c r="E745" s="553"/>
      <c r="F745" s="525"/>
      <c r="G745" s="560"/>
    </row>
    <row r="746" spans="1:7">
      <c r="A746" s="549"/>
      <c r="B746" s="550"/>
      <c r="C746" s="551"/>
      <c r="D746" s="552"/>
      <c r="E746" s="553"/>
      <c r="F746" s="525"/>
      <c r="G746" s="560"/>
    </row>
    <row r="747" spans="1:7">
      <c r="A747" s="549"/>
      <c r="B747" s="550"/>
      <c r="C747" s="551"/>
      <c r="D747" s="552"/>
      <c r="E747" s="553"/>
      <c r="F747" s="525"/>
      <c r="G747" s="560"/>
    </row>
    <row r="748" spans="1:7">
      <c r="A748" s="549"/>
      <c r="B748" s="550"/>
      <c r="C748" s="551"/>
      <c r="D748" s="552"/>
      <c r="E748" s="553"/>
      <c r="F748" s="525"/>
      <c r="G748" s="560"/>
    </row>
    <row r="749" spans="1:7">
      <c r="A749" s="549"/>
      <c r="B749" s="550"/>
      <c r="C749" s="551"/>
      <c r="D749" s="552"/>
      <c r="E749" s="553"/>
      <c r="F749" s="525"/>
      <c r="G749" s="560"/>
    </row>
    <row r="750" spans="1:7">
      <c r="A750" s="549"/>
      <c r="B750" s="550"/>
      <c r="C750" s="551"/>
      <c r="D750" s="552"/>
      <c r="E750" s="553"/>
      <c r="F750" s="525"/>
      <c r="G750" s="560"/>
    </row>
    <row r="751" spans="1:7">
      <c r="A751" s="549"/>
      <c r="B751" s="550"/>
      <c r="C751" s="551"/>
      <c r="D751" s="552"/>
      <c r="E751" s="553"/>
      <c r="F751" s="525"/>
      <c r="G751" s="560"/>
    </row>
    <row r="752" spans="1:7">
      <c r="A752" s="549"/>
      <c r="B752" s="550"/>
      <c r="C752" s="551"/>
      <c r="D752" s="552"/>
      <c r="E752" s="553"/>
      <c r="F752" s="525"/>
      <c r="G752" s="560"/>
    </row>
    <row r="753" spans="1:7">
      <c r="A753" s="549"/>
      <c r="B753" s="550"/>
      <c r="C753" s="551"/>
      <c r="D753" s="552"/>
      <c r="E753" s="553"/>
      <c r="F753" s="525"/>
      <c r="G753" s="560"/>
    </row>
    <row r="754" spans="1:7">
      <c r="A754" s="549"/>
      <c r="B754" s="550"/>
      <c r="C754" s="551"/>
      <c r="D754" s="552"/>
      <c r="E754" s="553"/>
      <c r="F754" s="525"/>
      <c r="G754" s="560"/>
    </row>
    <row r="755" spans="1:7">
      <c r="A755" s="549"/>
      <c r="B755" s="550"/>
      <c r="C755" s="551"/>
      <c r="D755" s="552"/>
      <c r="E755" s="553"/>
      <c r="F755" s="525"/>
      <c r="G755" s="560"/>
    </row>
    <row r="756" spans="1:7">
      <c r="A756" s="549"/>
      <c r="B756" s="550"/>
      <c r="C756" s="551"/>
      <c r="D756" s="552"/>
      <c r="E756" s="553"/>
      <c r="F756" s="525"/>
      <c r="G756" s="560"/>
    </row>
    <row r="757" spans="1:7">
      <c r="A757" s="549"/>
      <c r="B757" s="550"/>
      <c r="C757" s="551"/>
      <c r="D757" s="552"/>
      <c r="E757" s="553"/>
      <c r="F757" s="525"/>
      <c r="G757" s="560"/>
    </row>
    <row r="758" spans="1:7">
      <c r="A758" s="549"/>
      <c r="B758" s="550"/>
      <c r="C758" s="551"/>
      <c r="D758" s="552"/>
      <c r="E758" s="553"/>
      <c r="F758" s="525"/>
      <c r="G758" s="560"/>
    </row>
    <row r="759" spans="1:7">
      <c r="A759" s="549"/>
      <c r="B759" s="550"/>
      <c r="C759" s="551"/>
      <c r="D759" s="552"/>
      <c r="E759" s="553"/>
      <c r="F759" s="525"/>
      <c r="G759" s="560"/>
    </row>
    <row r="760" spans="1:7">
      <c r="A760" s="549"/>
      <c r="B760" s="550"/>
      <c r="C760" s="551"/>
      <c r="D760" s="552"/>
      <c r="E760" s="553"/>
      <c r="F760" s="525"/>
      <c r="G760" s="560"/>
    </row>
    <row r="761" spans="1:7">
      <c r="A761" s="549"/>
      <c r="B761" s="550"/>
      <c r="C761" s="551"/>
      <c r="D761" s="552"/>
      <c r="E761" s="553"/>
      <c r="F761" s="525"/>
      <c r="G761" s="560"/>
    </row>
    <row r="762" spans="1:7">
      <c r="A762" s="549"/>
      <c r="B762" s="550"/>
      <c r="C762" s="551"/>
      <c r="D762" s="552"/>
      <c r="E762" s="553"/>
      <c r="F762" s="525"/>
      <c r="G762" s="560"/>
    </row>
    <row r="763" spans="1:7">
      <c r="A763" s="549"/>
      <c r="B763" s="550"/>
      <c r="C763" s="551"/>
      <c r="D763" s="552"/>
      <c r="E763" s="553"/>
      <c r="F763" s="525"/>
      <c r="G763" s="560"/>
    </row>
    <row r="764" spans="1:7">
      <c r="A764" s="549"/>
      <c r="B764" s="550"/>
      <c r="C764" s="551"/>
      <c r="D764" s="552"/>
      <c r="E764" s="553"/>
      <c r="F764" s="525"/>
      <c r="G764" s="560"/>
    </row>
    <row r="765" spans="1:7">
      <c r="A765" s="549"/>
      <c r="B765" s="550"/>
      <c r="C765" s="551"/>
      <c r="D765" s="552"/>
      <c r="E765" s="553"/>
      <c r="F765" s="525"/>
      <c r="G765" s="560"/>
    </row>
    <row r="766" spans="1:7">
      <c r="A766" s="549"/>
      <c r="B766" s="550"/>
      <c r="C766" s="551"/>
      <c r="D766" s="552"/>
      <c r="E766" s="553"/>
      <c r="F766" s="525"/>
      <c r="G766" s="560"/>
    </row>
    <row r="767" spans="1:7">
      <c r="A767" s="549"/>
      <c r="B767" s="550"/>
      <c r="C767" s="551"/>
      <c r="D767" s="552"/>
      <c r="E767" s="553"/>
      <c r="F767" s="525"/>
      <c r="G767" s="560"/>
    </row>
    <row r="768" spans="1:7">
      <c r="A768" s="549"/>
      <c r="B768" s="550"/>
      <c r="C768" s="551"/>
      <c r="D768" s="552"/>
      <c r="E768" s="553"/>
      <c r="F768" s="525"/>
      <c r="G768" s="560"/>
    </row>
    <row r="769" spans="1:7">
      <c r="A769" s="549"/>
      <c r="B769" s="550"/>
      <c r="C769" s="551"/>
      <c r="D769" s="552"/>
      <c r="E769" s="553"/>
      <c r="F769" s="525"/>
      <c r="G769" s="560"/>
    </row>
    <row r="770" spans="1:7">
      <c r="A770" s="549"/>
      <c r="B770" s="550"/>
      <c r="C770" s="551"/>
      <c r="D770" s="552"/>
      <c r="E770" s="553"/>
      <c r="F770" s="525"/>
      <c r="G770" s="560"/>
    </row>
    <row r="771" spans="1:7">
      <c r="A771" s="549"/>
      <c r="B771" s="550"/>
      <c r="C771" s="551"/>
      <c r="D771" s="552"/>
      <c r="E771" s="553"/>
      <c r="F771" s="525"/>
      <c r="G771" s="560"/>
    </row>
    <row r="772" spans="1:7">
      <c r="A772" s="549"/>
      <c r="B772" s="550"/>
      <c r="C772" s="551"/>
      <c r="D772" s="552"/>
      <c r="E772" s="553"/>
      <c r="F772" s="525"/>
      <c r="G772" s="560"/>
    </row>
    <row r="773" spans="1:7">
      <c r="A773" s="549"/>
      <c r="B773" s="550"/>
      <c r="C773" s="551"/>
      <c r="D773" s="552"/>
      <c r="E773" s="553"/>
      <c r="F773" s="525"/>
      <c r="G773" s="560"/>
    </row>
    <row r="774" spans="1:7">
      <c r="A774" s="549"/>
      <c r="B774" s="550"/>
      <c r="C774" s="551"/>
      <c r="D774" s="552"/>
      <c r="E774" s="553"/>
      <c r="F774" s="525"/>
      <c r="G774" s="560"/>
    </row>
    <row r="775" spans="1:7">
      <c r="A775" s="549"/>
      <c r="B775" s="550"/>
      <c r="C775" s="551"/>
      <c r="D775" s="552"/>
      <c r="E775" s="553"/>
      <c r="F775" s="525"/>
      <c r="G775" s="560"/>
    </row>
    <row r="776" spans="1:7">
      <c r="A776" s="549"/>
      <c r="B776" s="550"/>
      <c r="C776" s="551"/>
      <c r="D776" s="552"/>
      <c r="E776" s="553"/>
      <c r="F776" s="525"/>
      <c r="G776" s="560"/>
    </row>
    <row r="777" spans="1:7">
      <c r="A777" s="549"/>
      <c r="B777" s="550"/>
      <c r="C777" s="551"/>
      <c r="D777" s="552"/>
      <c r="E777" s="553"/>
      <c r="F777" s="525"/>
      <c r="G777" s="560"/>
    </row>
    <row r="778" spans="1:7">
      <c r="A778" s="549"/>
      <c r="B778" s="550"/>
      <c r="C778" s="551"/>
      <c r="D778" s="552"/>
      <c r="E778" s="553"/>
      <c r="F778" s="525"/>
      <c r="G778" s="560"/>
    </row>
    <row r="779" spans="1:7">
      <c r="A779" s="549"/>
      <c r="B779" s="550"/>
      <c r="C779" s="551"/>
      <c r="D779" s="552"/>
      <c r="E779" s="553"/>
      <c r="F779" s="525"/>
      <c r="G779" s="560"/>
    </row>
    <row r="780" spans="1:7">
      <c r="A780" s="549"/>
      <c r="B780" s="550"/>
      <c r="C780" s="551"/>
      <c r="D780" s="552"/>
      <c r="E780" s="553"/>
      <c r="F780" s="525"/>
      <c r="G780" s="560"/>
    </row>
    <row r="781" spans="1:7">
      <c r="A781" s="549"/>
      <c r="B781" s="550"/>
      <c r="C781" s="551"/>
      <c r="D781" s="552"/>
      <c r="E781" s="553"/>
      <c r="F781" s="525"/>
      <c r="G781" s="560"/>
    </row>
    <row r="782" spans="1:7">
      <c r="A782" s="549"/>
      <c r="B782" s="550"/>
      <c r="C782" s="551"/>
      <c r="D782" s="552"/>
      <c r="E782" s="553"/>
      <c r="F782" s="525"/>
      <c r="G782" s="560"/>
    </row>
    <row r="783" spans="1:7">
      <c r="A783" s="549"/>
      <c r="B783" s="550"/>
      <c r="C783" s="551"/>
      <c r="D783" s="552"/>
      <c r="E783" s="553"/>
      <c r="F783" s="525"/>
      <c r="G783" s="560"/>
    </row>
    <row r="784" spans="1:7">
      <c r="A784" s="549"/>
      <c r="B784" s="550"/>
      <c r="C784" s="551"/>
      <c r="D784" s="552"/>
      <c r="E784" s="553"/>
      <c r="F784" s="525"/>
      <c r="G784" s="560"/>
    </row>
    <row r="785" spans="1:7">
      <c r="A785" s="549"/>
      <c r="B785" s="550"/>
      <c r="C785" s="551"/>
      <c r="D785" s="552"/>
      <c r="E785" s="553"/>
      <c r="F785" s="525"/>
      <c r="G785" s="560"/>
    </row>
    <row r="786" spans="1:7">
      <c r="A786" s="549"/>
      <c r="B786" s="550"/>
      <c r="C786" s="551"/>
      <c r="D786" s="552"/>
      <c r="E786" s="553"/>
      <c r="F786" s="525"/>
      <c r="G786" s="560"/>
    </row>
    <row r="787" spans="1:7">
      <c r="A787" s="549"/>
      <c r="B787" s="550"/>
      <c r="C787" s="551"/>
      <c r="D787" s="552"/>
      <c r="E787" s="553"/>
      <c r="F787" s="525"/>
      <c r="G787" s="560"/>
    </row>
    <row r="788" spans="1:7">
      <c r="A788" s="549"/>
      <c r="B788" s="550"/>
      <c r="C788" s="551"/>
      <c r="D788" s="552"/>
      <c r="E788" s="553"/>
      <c r="F788" s="525"/>
      <c r="G788" s="560"/>
    </row>
    <row r="789" spans="1:7">
      <c r="A789" s="549"/>
      <c r="B789" s="550"/>
      <c r="C789" s="551"/>
      <c r="D789" s="552"/>
      <c r="E789" s="553"/>
      <c r="F789" s="525"/>
      <c r="G789" s="560"/>
    </row>
    <row r="790" spans="1:7">
      <c r="A790" s="549"/>
      <c r="B790" s="550"/>
      <c r="C790" s="551"/>
      <c r="D790" s="552"/>
      <c r="E790" s="553"/>
      <c r="F790" s="525"/>
      <c r="G790" s="560"/>
    </row>
    <row r="791" spans="1:7">
      <c r="A791" s="549"/>
      <c r="B791" s="550"/>
      <c r="C791" s="551"/>
      <c r="D791" s="552"/>
      <c r="E791" s="553"/>
      <c r="F791" s="525"/>
      <c r="G791" s="560"/>
    </row>
    <row r="792" spans="1:7">
      <c r="A792" s="549"/>
      <c r="B792" s="550"/>
      <c r="C792" s="551"/>
      <c r="D792" s="552"/>
      <c r="E792" s="553"/>
      <c r="F792" s="525"/>
      <c r="G792" s="560"/>
    </row>
    <row r="793" spans="1:7">
      <c r="A793" s="549"/>
      <c r="B793" s="550"/>
      <c r="C793" s="551"/>
      <c r="D793" s="552"/>
      <c r="E793" s="553"/>
      <c r="F793" s="525"/>
      <c r="G793" s="560"/>
    </row>
    <row r="794" spans="1:7">
      <c r="A794" s="549"/>
      <c r="B794" s="550"/>
      <c r="C794" s="551"/>
      <c r="D794" s="552"/>
      <c r="E794" s="553"/>
      <c r="F794" s="525"/>
      <c r="G794" s="560"/>
    </row>
    <row r="795" spans="1:7">
      <c r="A795" s="549"/>
      <c r="B795" s="550"/>
      <c r="C795" s="551"/>
      <c r="D795" s="552"/>
      <c r="E795" s="553"/>
      <c r="F795" s="525"/>
      <c r="G795" s="560"/>
    </row>
    <row r="796" spans="1:7">
      <c r="A796" s="549"/>
      <c r="B796" s="550"/>
      <c r="C796" s="551"/>
      <c r="D796" s="552"/>
      <c r="E796" s="553"/>
      <c r="F796" s="525"/>
      <c r="G796" s="560"/>
    </row>
    <row r="797" spans="1:7">
      <c r="A797" s="549"/>
      <c r="B797" s="550"/>
      <c r="C797" s="551"/>
      <c r="D797" s="552"/>
      <c r="E797" s="553"/>
      <c r="F797" s="525"/>
      <c r="G797" s="560"/>
    </row>
    <row r="798" spans="1:7">
      <c r="A798" s="549"/>
      <c r="B798" s="550"/>
      <c r="C798" s="551"/>
      <c r="D798" s="552"/>
      <c r="E798" s="553"/>
      <c r="F798" s="525"/>
      <c r="G798" s="560"/>
    </row>
    <row r="799" spans="1:7">
      <c r="A799" s="549"/>
      <c r="B799" s="550"/>
      <c r="C799" s="551"/>
      <c r="D799" s="552"/>
      <c r="E799" s="553"/>
      <c r="F799" s="525"/>
      <c r="G799" s="560"/>
    </row>
    <row r="800" spans="1:7">
      <c r="A800" s="549"/>
      <c r="B800" s="550"/>
      <c r="C800" s="551"/>
      <c r="D800" s="552"/>
      <c r="E800" s="553"/>
      <c r="F800" s="525"/>
      <c r="G800" s="560"/>
    </row>
    <row r="801" spans="1:7">
      <c r="A801" s="549"/>
      <c r="B801" s="550"/>
      <c r="C801" s="551"/>
      <c r="D801" s="552"/>
      <c r="E801" s="553"/>
      <c r="F801" s="525"/>
      <c r="G801" s="560"/>
    </row>
    <row r="802" spans="1:7">
      <c r="A802" s="549"/>
      <c r="B802" s="550"/>
      <c r="C802" s="551"/>
      <c r="D802" s="552"/>
      <c r="E802" s="553"/>
      <c r="F802" s="525"/>
      <c r="G802" s="560"/>
    </row>
    <row r="803" spans="1:7">
      <c r="A803" s="549"/>
      <c r="B803" s="550"/>
      <c r="C803" s="551"/>
      <c r="D803" s="552"/>
      <c r="E803" s="553"/>
      <c r="F803" s="525"/>
      <c r="G803" s="560"/>
    </row>
    <row r="804" spans="1:7">
      <c r="A804" s="549"/>
      <c r="B804" s="550"/>
      <c r="C804" s="551"/>
      <c r="D804" s="552"/>
      <c r="E804" s="553"/>
      <c r="F804" s="525"/>
      <c r="G804" s="560"/>
    </row>
    <row r="805" spans="1:7">
      <c r="A805" s="549"/>
      <c r="B805" s="550"/>
      <c r="C805" s="551"/>
      <c r="D805" s="552"/>
      <c r="E805" s="553"/>
      <c r="F805" s="525"/>
      <c r="G805" s="560"/>
    </row>
    <row r="806" spans="1:7">
      <c r="A806" s="549"/>
      <c r="B806" s="550"/>
      <c r="C806" s="551"/>
      <c r="D806" s="552"/>
      <c r="E806" s="553"/>
      <c r="F806" s="525"/>
      <c r="G806" s="560"/>
    </row>
    <row r="807" spans="1:7">
      <c r="A807" s="549"/>
      <c r="B807" s="550"/>
      <c r="C807" s="551"/>
      <c r="D807" s="552"/>
      <c r="E807" s="553"/>
      <c r="F807" s="525"/>
      <c r="G807" s="560"/>
    </row>
    <row r="808" spans="1:7">
      <c r="A808" s="549"/>
      <c r="B808" s="550"/>
      <c r="C808" s="551"/>
      <c r="D808" s="552"/>
      <c r="E808" s="553"/>
      <c r="F808" s="525"/>
      <c r="G808" s="560"/>
    </row>
    <row r="809" spans="1:7">
      <c r="A809" s="549"/>
      <c r="B809" s="550"/>
      <c r="C809" s="551"/>
      <c r="D809" s="552"/>
      <c r="E809" s="553"/>
      <c r="F809" s="525"/>
      <c r="G809" s="560"/>
    </row>
    <row r="810" spans="1:7">
      <c r="A810" s="549"/>
      <c r="B810" s="550"/>
      <c r="C810" s="551"/>
      <c r="D810" s="552"/>
      <c r="E810" s="553"/>
      <c r="F810" s="525"/>
      <c r="G810" s="560"/>
    </row>
    <row r="811" spans="1:7">
      <c r="A811" s="549"/>
      <c r="B811" s="550"/>
      <c r="C811" s="551"/>
      <c r="D811" s="552"/>
      <c r="E811" s="553"/>
      <c r="F811" s="525"/>
      <c r="G811" s="560"/>
    </row>
    <row r="812" spans="1:7">
      <c r="A812" s="549"/>
      <c r="B812" s="550"/>
      <c r="C812" s="551"/>
      <c r="D812" s="552"/>
      <c r="E812" s="553"/>
      <c r="F812" s="525"/>
      <c r="G812" s="560"/>
    </row>
    <row r="813" spans="1:7">
      <c r="A813" s="549"/>
      <c r="B813" s="550"/>
      <c r="C813" s="551"/>
      <c r="D813" s="552"/>
      <c r="E813" s="553"/>
      <c r="F813" s="525"/>
      <c r="G813" s="560"/>
    </row>
    <row r="814" spans="1:7">
      <c r="A814" s="549"/>
      <c r="B814" s="550"/>
      <c r="C814" s="551"/>
      <c r="D814" s="552"/>
      <c r="E814" s="553"/>
      <c r="F814" s="525"/>
      <c r="G814" s="560"/>
    </row>
    <row r="815" spans="1:7">
      <c r="A815" s="549"/>
      <c r="B815" s="550"/>
      <c r="C815" s="551"/>
      <c r="D815" s="552"/>
      <c r="E815" s="553"/>
      <c r="F815" s="525"/>
      <c r="G815" s="560"/>
    </row>
    <row r="816" spans="1:7">
      <c r="A816" s="549"/>
      <c r="B816" s="550"/>
      <c r="C816" s="551"/>
      <c r="D816" s="552"/>
      <c r="E816" s="553"/>
      <c r="F816" s="525"/>
      <c r="G816" s="560"/>
    </row>
    <row r="817" spans="1:7">
      <c r="A817" s="549"/>
      <c r="B817" s="550"/>
      <c r="C817" s="551"/>
      <c r="D817" s="552"/>
      <c r="E817" s="553"/>
      <c r="F817" s="525"/>
      <c r="G817" s="560"/>
    </row>
    <row r="818" spans="1:7">
      <c r="A818" s="549"/>
      <c r="B818" s="550"/>
      <c r="C818" s="551"/>
      <c r="D818" s="552"/>
      <c r="E818" s="553"/>
      <c r="F818" s="525"/>
      <c r="G818" s="560"/>
    </row>
    <row r="819" spans="1:7">
      <c r="A819" s="549"/>
      <c r="B819" s="550"/>
      <c r="C819" s="551"/>
      <c r="D819" s="552"/>
      <c r="E819" s="553"/>
      <c r="F819" s="525"/>
      <c r="G819" s="560"/>
    </row>
    <row r="820" spans="1:7">
      <c r="A820" s="549"/>
      <c r="B820" s="550"/>
      <c r="C820" s="551"/>
      <c r="D820" s="552"/>
      <c r="E820" s="553"/>
      <c r="F820" s="525"/>
      <c r="G820" s="560"/>
    </row>
    <row r="821" spans="1:7">
      <c r="A821" s="549"/>
      <c r="B821" s="550"/>
      <c r="C821" s="551"/>
      <c r="D821" s="552"/>
      <c r="E821" s="553"/>
      <c r="F821" s="525"/>
      <c r="G821" s="560"/>
    </row>
    <row r="822" spans="1:7">
      <c r="A822" s="549"/>
      <c r="B822" s="550"/>
      <c r="C822" s="551"/>
      <c r="D822" s="552"/>
      <c r="E822" s="553"/>
      <c r="F822" s="525"/>
      <c r="G822" s="560"/>
    </row>
    <row r="823" spans="1:7">
      <c r="A823" s="549"/>
      <c r="B823" s="550"/>
      <c r="C823" s="551"/>
      <c r="D823" s="552"/>
      <c r="E823" s="553"/>
      <c r="F823" s="525"/>
      <c r="G823" s="560"/>
    </row>
    <row r="824" spans="1:7">
      <c r="A824" s="549"/>
      <c r="B824" s="550"/>
      <c r="C824" s="551"/>
      <c r="D824" s="552"/>
      <c r="E824" s="553"/>
      <c r="F824" s="525"/>
      <c r="G824" s="560"/>
    </row>
    <row r="825" spans="1:7">
      <c r="A825" s="549"/>
      <c r="B825" s="550"/>
      <c r="C825" s="551"/>
      <c r="D825" s="552"/>
      <c r="E825" s="553"/>
      <c r="F825" s="525"/>
      <c r="G825" s="560"/>
    </row>
    <row r="826" spans="1:7">
      <c r="A826" s="549"/>
      <c r="B826" s="550"/>
      <c r="C826" s="551"/>
      <c r="D826" s="552"/>
      <c r="E826" s="553"/>
      <c r="F826" s="525"/>
      <c r="G826" s="560"/>
    </row>
    <row r="827" spans="1:7">
      <c r="A827" s="549"/>
      <c r="B827" s="550"/>
      <c r="C827" s="551"/>
      <c r="D827" s="552"/>
      <c r="E827" s="553"/>
      <c r="F827" s="525"/>
      <c r="G827" s="560"/>
    </row>
    <row r="828" spans="1:7">
      <c r="A828" s="549"/>
      <c r="B828" s="550"/>
      <c r="C828" s="551"/>
      <c r="D828" s="552"/>
      <c r="E828" s="553"/>
      <c r="F828" s="525"/>
      <c r="G828" s="560"/>
    </row>
    <row r="829" spans="1:7">
      <c r="A829" s="549"/>
      <c r="B829" s="550"/>
      <c r="C829" s="551"/>
      <c r="D829" s="552"/>
      <c r="E829" s="553"/>
      <c r="F829" s="525"/>
      <c r="G829" s="560"/>
    </row>
    <row r="830" spans="1:7">
      <c r="A830" s="549"/>
      <c r="B830" s="550"/>
      <c r="C830" s="551"/>
      <c r="D830" s="552"/>
      <c r="E830" s="553"/>
      <c r="F830" s="525"/>
      <c r="G830" s="560"/>
    </row>
    <row r="831" spans="1:7">
      <c r="A831" s="549"/>
      <c r="B831" s="550"/>
      <c r="C831" s="551"/>
      <c r="D831" s="552"/>
      <c r="E831" s="553"/>
      <c r="F831" s="525"/>
      <c r="G831" s="560"/>
    </row>
    <row r="832" spans="1:7">
      <c r="A832" s="549"/>
      <c r="B832" s="550"/>
      <c r="C832" s="551"/>
      <c r="D832" s="552"/>
      <c r="E832" s="553"/>
      <c r="F832" s="525"/>
      <c r="G832" s="560"/>
    </row>
    <row r="833" spans="1:7">
      <c r="A833" s="549"/>
      <c r="B833" s="550"/>
      <c r="C833" s="551"/>
      <c r="D833" s="552"/>
      <c r="E833" s="553"/>
      <c r="F833" s="525"/>
      <c r="G833" s="560"/>
    </row>
    <row r="834" spans="1:7">
      <c r="A834" s="549"/>
      <c r="B834" s="550"/>
      <c r="C834" s="551"/>
      <c r="D834" s="552"/>
      <c r="E834" s="553"/>
      <c r="F834" s="525"/>
      <c r="G834" s="560"/>
    </row>
    <row r="835" spans="1:7">
      <c r="A835" s="549"/>
      <c r="B835" s="550"/>
      <c r="C835" s="551"/>
      <c r="D835" s="552"/>
      <c r="E835" s="553"/>
      <c r="F835" s="525"/>
      <c r="G835" s="560"/>
    </row>
    <row r="836" spans="1:7">
      <c r="A836" s="549"/>
      <c r="B836" s="550"/>
      <c r="C836" s="551"/>
      <c r="D836" s="552"/>
      <c r="E836" s="553"/>
      <c r="F836" s="525"/>
      <c r="G836" s="560"/>
    </row>
    <row r="837" spans="1:7">
      <c r="A837" s="549"/>
      <c r="B837" s="550"/>
      <c r="C837" s="551"/>
      <c r="D837" s="552"/>
      <c r="E837" s="553"/>
      <c r="F837" s="525"/>
      <c r="G837" s="560"/>
    </row>
    <row r="838" spans="1:7">
      <c r="A838" s="549"/>
      <c r="B838" s="550"/>
      <c r="C838" s="551"/>
      <c r="D838" s="552"/>
      <c r="E838" s="553"/>
      <c r="F838" s="525"/>
      <c r="G838" s="560"/>
    </row>
    <row r="839" spans="1:7">
      <c r="A839" s="549"/>
      <c r="B839" s="550"/>
      <c r="C839" s="551"/>
      <c r="D839" s="552"/>
      <c r="E839" s="553"/>
      <c r="F839" s="525"/>
      <c r="G839" s="560"/>
    </row>
    <row r="840" spans="1:7">
      <c r="A840" s="549"/>
      <c r="B840" s="550"/>
      <c r="C840" s="551"/>
      <c r="D840" s="552"/>
      <c r="E840" s="553"/>
      <c r="F840" s="525"/>
      <c r="G840" s="560"/>
    </row>
    <row r="841" spans="1:7">
      <c r="A841" s="549"/>
      <c r="B841" s="550"/>
      <c r="C841" s="551"/>
      <c r="D841" s="552"/>
      <c r="E841" s="553"/>
      <c r="F841" s="525"/>
      <c r="G841" s="560"/>
    </row>
    <row r="842" spans="1:7">
      <c r="A842" s="549"/>
      <c r="B842" s="550"/>
      <c r="C842" s="551"/>
      <c r="D842" s="552"/>
      <c r="E842" s="553"/>
      <c r="F842" s="525"/>
      <c r="G842" s="560"/>
    </row>
    <row r="843" spans="1:7">
      <c r="A843" s="549"/>
      <c r="B843" s="550"/>
      <c r="C843" s="551"/>
      <c r="D843" s="552"/>
      <c r="E843" s="553"/>
      <c r="F843" s="525"/>
      <c r="G843" s="560"/>
    </row>
    <row r="844" spans="1:7">
      <c r="A844" s="549"/>
      <c r="B844" s="550"/>
      <c r="C844" s="551"/>
      <c r="D844" s="552"/>
      <c r="E844" s="553"/>
      <c r="F844" s="525"/>
      <c r="G844" s="560"/>
    </row>
    <row r="845" spans="1:7">
      <c r="A845" s="549"/>
      <c r="B845" s="550"/>
      <c r="C845" s="551"/>
      <c r="D845" s="552"/>
      <c r="E845" s="553"/>
      <c r="F845" s="525"/>
      <c r="G845" s="560"/>
    </row>
    <row r="846" spans="1:7">
      <c r="A846" s="549"/>
      <c r="B846" s="550"/>
      <c r="C846" s="551"/>
      <c r="D846" s="552"/>
      <c r="E846" s="553"/>
      <c r="F846" s="525"/>
      <c r="G846" s="560"/>
    </row>
    <row r="847" spans="1:7">
      <c r="A847" s="549"/>
      <c r="B847" s="550"/>
      <c r="C847" s="551"/>
      <c r="D847" s="552"/>
      <c r="E847" s="553"/>
      <c r="F847" s="525"/>
      <c r="G847" s="560"/>
    </row>
    <row r="848" spans="1:7">
      <c r="A848" s="549"/>
      <c r="B848" s="550"/>
      <c r="C848" s="551"/>
      <c r="D848" s="552"/>
      <c r="E848" s="553"/>
      <c r="F848" s="525"/>
      <c r="G848" s="560"/>
    </row>
    <row r="849" spans="1:7">
      <c r="A849" s="549"/>
      <c r="B849" s="550"/>
      <c r="C849" s="551"/>
      <c r="D849" s="552"/>
      <c r="E849" s="553"/>
      <c r="F849" s="525"/>
      <c r="G849" s="560"/>
    </row>
    <row r="850" spans="1:7">
      <c r="A850" s="549"/>
      <c r="B850" s="550"/>
      <c r="C850" s="551"/>
      <c r="D850" s="552"/>
      <c r="E850" s="553"/>
      <c r="F850" s="525"/>
      <c r="G850" s="560"/>
    </row>
    <row r="851" spans="1:7">
      <c r="A851" s="549"/>
      <c r="B851" s="550"/>
      <c r="C851" s="551"/>
      <c r="D851" s="552"/>
      <c r="E851" s="553"/>
      <c r="F851" s="525"/>
      <c r="G851" s="560"/>
    </row>
    <row r="852" spans="1:7">
      <c r="A852" s="549"/>
      <c r="B852" s="550"/>
      <c r="C852" s="551"/>
      <c r="D852" s="552"/>
      <c r="E852" s="553"/>
      <c r="F852" s="525"/>
      <c r="G852" s="560"/>
    </row>
    <row r="853" spans="1:7">
      <c r="A853" s="549"/>
      <c r="B853" s="550"/>
      <c r="C853" s="551"/>
      <c r="D853" s="552"/>
      <c r="E853" s="553"/>
      <c r="F853" s="525"/>
      <c r="G853" s="560"/>
    </row>
    <row r="854" spans="1:7">
      <c r="A854" s="549"/>
      <c r="B854" s="550"/>
      <c r="C854" s="551"/>
      <c r="D854" s="552"/>
      <c r="E854" s="553"/>
      <c r="F854" s="525"/>
      <c r="G854" s="560"/>
    </row>
    <row r="855" spans="1:7">
      <c r="A855" s="549"/>
      <c r="B855" s="550"/>
      <c r="C855" s="551"/>
      <c r="D855" s="552"/>
      <c r="E855" s="553"/>
      <c r="F855" s="525"/>
      <c r="G855" s="560"/>
    </row>
    <row r="856" spans="1:7">
      <c r="A856" s="549"/>
      <c r="B856" s="550"/>
      <c r="C856" s="551"/>
      <c r="D856" s="552"/>
      <c r="E856" s="553"/>
      <c r="F856" s="525"/>
      <c r="G856" s="560"/>
    </row>
    <row r="857" spans="1:7">
      <c r="A857" s="549"/>
      <c r="B857" s="550"/>
      <c r="C857" s="551"/>
      <c r="D857" s="552"/>
      <c r="E857" s="553"/>
      <c r="F857" s="525"/>
      <c r="G857" s="560"/>
    </row>
    <row r="858" spans="1:7">
      <c r="A858" s="549"/>
      <c r="B858" s="550"/>
      <c r="C858" s="551"/>
      <c r="D858" s="552"/>
      <c r="E858" s="553"/>
      <c r="F858" s="525"/>
      <c r="G858" s="560"/>
    </row>
    <row r="859" spans="1:7">
      <c r="A859" s="549"/>
      <c r="B859" s="550"/>
      <c r="C859" s="551"/>
      <c r="D859" s="552"/>
      <c r="E859" s="553"/>
      <c r="F859" s="525"/>
      <c r="G859" s="560"/>
    </row>
    <row r="860" spans="1:7">
      <c r="A860" s="549"/>
      <c r="B860" s="550"/>
      <c r="C860" s="551"/>
      <c r="D860" s="552"/>
      <c r="E860" s="553"/>
      <c r="F860" s="525"/>
      <c r="G860" s="560"/>
    </row>
    <row r="861" spans="1:7">
      <c r="A861" s="549"/>
      <c r="B861" s="550"/>
      <c r="C861" s="551"/>
      <c r="D861" s="552"/>
      <c r="E861" s="553"/>
      <c r="F861" s="525"/>
      <c r="G861" s="560"/>
    </row>
    <row r="862" spans="1:7">
      <c r="A862" s="549"/>
      <c r="B862" s="550"/>
      <c r="C862" s="551"/>
      <c r="D862" s="552"/>
      <c r="E862" s="553"/>
      <c r="F862" s="525"/>
      <c r="G862" s="560"/>
    </row>
    <row r="863" spans="1:7">
      <c r="A863" s="549"/>
      <c r="B863" s="550"/>
      <c r="C863" s="551"/>
      <c r="D863" s="552"/>
      <c r="E863" s="553"/>
      <c r="F863" s="525"/>
      <c r="G863" s="560"/>
    </row>
    <row r="864" spans="1:7">
      <c r="A864" s="549"/>
      <c r="B864" s="550"/>
      <c r="C864" s="551"/>
      <c r="D864" s="552"/>
      <c r="E864" s="553"/>
      <c r="F864" s="525"/>
      <c r="G864" s="560"/>
    </row>
    <row r="865" spans="1:7">
      <c r="A865" s="549"/>
      <c r="B865" s="550"/>
      <c r="C865" s="551"/>
      <c r="D865" s="552"/>
      <c r="E865" s="553"/>
      <c r="F865" s="525"/>
      <c r="G865" s="560"/>
    </row>
    <row r="866" spans="1:7">
      <c r="A866" s="549"/>
      <c r="B866" s="550"/>
      <c r="C866" s="551"/>
      <c r="D866" s="552"/>
      <c r="E866" s="553"/>
      <c r="F866" s="525"/>
      <c r="G866" s="560"/>
    </row>
    <row r="867" spans="1:7">
      <c r="A867" s="549"/>
      <c r="B867" s="550"/>
      <c r="C867" s="551"/>
      <c r="D867" s="552"/>
      <c r="E867" s="553"/>
      <c r="F867" s="525"/>
      <c r="G867" s="560"/>
    </row>
    <row r="868" spans="1:7">
      <c r="A868" s="549"/>
      <c r="B868" s="550"/>
      <c r="C868" s="551"/>
      <c r="D868" s="552"/>
      <c r="E868" s="553"/>
      <c r="F868" s="525"/>
      <c r="G868" s="560"/>
    </row>
    <row r="869" spans="1:7">
      <c r="A869" s="549"/>
      <c r="B869" s="550"/>
      <c r="C869" s="551"/>
      <c r="D869" s="552"/>
      <c r="E869" s="553"/>
      <c r="F869" s="525"/>
      <c r="G869" s="560"/>
    </row>
    <row r="870" spans="1:7">
      <c r="A870" s="549"/>
      <c r="B870" s="550"/>
      <c r="C870" s="551"/>
      <c r="D870" s="552"/>
      <c r="E870" s="553"/>
      <c r="F870" s="525"/>
      <c r="G870" s="560"/>
    </row>
    <row r="871" spans="1:7">
      <c r="A871" s="549"/>
      <c r="B871" s="550"/>
      <c r="C871" s="551"/>
      <c r="D871" s="552"/>
      <c r="E871" s="553"/>
      <c r="F871" s="525"/>
      <c r="G871" s="560"/>
    </row>
    <row r="872" spans="1:7">
      <c r="A872" s="549"/>
      <c r="B872" s="550"/>
      <c r="C872" s="551"/>
      <c r="D872" s="552"/>
      <c r="E872" s="553"/>
      <c r="F872" s="525"/>
      <c r="G872" s="560"/>
    </row>
    <row r="873" spans="1:7">
      <c r="A873" s="549"/>
      <c r="B873" s="550"/>
      <c r="C873" s="551"/>
      <c r="D873" s="552"/>
      <c r="E873" s="553"/>
      <c r="F873" s="525"/>
      <c r="G873" s="560"/>
    </row>
    <row r="874" spans="1:7">
      <c r="A874" s="549"/>
      <c r="B874" s="550"/>
      <c r="C874" s="551"/>
      <c r="D874" s="552"/>
      <c r="E874" s="553"/>
      <c r="F874" s="525"/>
      <c r="G874" s="560"/>
    </row>
    <row r="875" spans="1:7">
      <c r="A875" s="549"/>
      <c r="B875" s="550"/>
      <c r="C875" s="551"/>
      <c r="D875" s="552"/>
      <c r="E875" s="553"/>
      <c r="F875" s="525"/>
      <c r="G875" s="560"/>
    </row>
    <row r="876" spans="1:7">
      <c r="A876" s="549"/>
      <c r="B876" s="550"/>
      <c r="C876" s="551"/>
      <c r="D876" s="552"/>
      <c r="E876" s="553"/>
      <c r="F876" s="525"/>
      <c r="G876" s="560"/>
    </row>
    <row r="877" spans="1:7">
      <c r="A877" s="549"/>
      <c r="B877" s="550"/>
      <c r="C877" s="551"/>
      <c r="D877" s="552"/>
      <c r="E877" s="553"/>
      <c r="F877" s="525"/>
      <c r="G877" s="560"/>
    </row>
    <row r="878" spans="1:7">
      <c r="A878" s="549"/>
      <c r="B878" s="550"/>
      <c r="C878" s="551"/>
      <c r="D878" s="552"/>
      <c r="E878" s="553"/>
      <c r="F878" s="525"/>
      <c r="G878" s="560"/>
    </row>
    <row r="879" spans="1:7">
      <c r="A879" s="549"/>
      <c r="B879" s="550"/>
      <c r="C879" s="551"/>
      <c r="D879" s="552"/>
      <c r="E879" s="553"/>
      <c r="F879" s="525"/>
      <c r="G879" s="560"/>
    </row>
    <row r="880" spans="1:7">
      <c r="A880" s="549"/>
      <c r="B880" s="550"/>
      <c r="C880" s="551"/>
      <c r="D880" s="552"/>
      <c r="E880" s="553"/>
      <c r="F880" s="525"/>
      <c r="G880" s="560"/>
    </row>
    <row r="881" spans="1:7">
      <c r="A881" s="549"/>
      <c r="B881" s="550"/>
      <c r="C881" s="551"/>
      <c r="D881" s="552"/>
      <c r="E881" s="553"/>
      <c r="F881" s="525"/>
      <c r="G881" s="560"/>
    </row>
    <row r="882" spans="1:7">
      <c r="A882" s="549"/>
      <c r="B882" s="550"/>
      <c r="C882" s="551"/>
      <c r="D882" s="552"/>
      <c r="E882" s="553"/>
      <c r="F882" s="525"/>
      <c r="G882" s="560"/>
    </row>
    <row r="883" spans="1:7">
      <c r="A883" s="549"/>
      <c r="B883" s="550"/>
      <c r="C883" s="551"/>
      <c r="D883" s="552"/>
      <c r="E883" s="553"/>
      <c r="F883" s="525"/>
      <c r="G883" s="560"/>
    </row>
    <row r="884" spans="1:7">
      <c r="A884" s="549"/>
      <c r="B884" s="550"/>
      <c r="C884" s="551"/>
      <c r="D884" s="552"/>
      <c r="E884" s="553"/>
      <c r="F884" s="525"/>
      <c r="G884" s="560"/>
    </row>
    <row r="885" spans="1:7">
      <c r="A885" s="549"/>
      <c r="B885" s="550"/>
      <c r="C885" s="551"/>
      <c r="D885" s="552"/>
      <c r="E885" s="553"/>
      <c r="F885" s="525"/>
      <c r="G885" s="560"/>
    </row>
    <row r="886" spans="1:7">
      <c r="A886" s="549"/>
      <c r="B886" s="550"/>
      <c r="C886" s="551"/>
      <c r="D886" s="552"/>
      <c r="E886" s="553"/>
      <c r="F886" s="525"/>
      <c r="G886" s="560"/>
    </row>
    <row r="887" spans="1:7">
      <c r="A887" s="549"/>
      <c r="B887" s="550"/>
      <c r="C887" s="551"/>
      <c r="D887" s="552"/>
      <c r="E887" s="553"/>
      <c r="F887" s="525"/>
      <c r="G887" s="560"/>
    </row>
    <row r="888" spans="1:7">
      <c r="A888" s="549"/>
      <c r="B888" s="550"/>
      <c r="C888" s="551"/>
      <c r="D888" s="552"/>
      <c r="E888" s="553"/>
      <c r="F888" s="525"/>
      <c r="G888" s="560"/>
    </row>
    <row r="889" spans="1:7">
      <c r="A889" s="549"/>
      <c r="B889" s="550"/>
      <c r="C889" s="551"/>
      <c r="D889" s="552"/>
      <c r="E889" s="553"/>
      <c r="F889" s="525"/>
      <c r="G889" s="560"/>
    </row>
    <row r="890" spans="1:7">
      <c r="A890" s="549"/>
      <c r="B890" s="550"/>
      <c r="C890" s="551"/>
      <c r="D890" s="552"/>
      <c r="E890" s="553"/>
      <c r="F890" s="525"/>
      <c r="G890" s="560"/>
    </row>
    <row r="891" spans="1:7">
      <c r="A891" s="549"/>
      <c r="B891" s="550"/>
      <c r="C891" s="551"/>
      <c r="D891" s="552"/>
      <c r="E891" s="553"/>
      <c r="F891" s="525"/>
      <c r="G891" s="560"/>
    </row>
    <row r="892" spans="1:7">
      <c r="A892" s="549"/>
      <c r="B892" s="550"/>
      <c r="C892" s="551"/>
      <c r="D892" s="552"/>
      <c r="E892" s="553"/>
      <c r="F892" s="525"/>
      <c r="G892" s="560"/>
    </row>
    <row r="893" spans="1:7">
      <c r="A893" s="549"/>
      <c r="B893" s="550"/>
      <c r="C893" s="551"/>
      <c r="D893" s="552"/>
      <c r="E893" s="553"/>
      <c r="F893" s="525"/>
      <c r="G893" s="560"/>
    </row>
    <row r="894" spans="1:7">
      <c r="A894" s="549"/>
      <c r="B894" s="550"/>
      <c r="C894" s="551"/>
      <c r="D894" s="552"/>
      <c r="E894" s="553"/>
      <c r="F894" s="525"/>
      <c r="G894" s="560"/>
    </row>
    <row r="895" spans="1:7">
      <c r="A895" s="549"/>
      <c r="B895" s="550"/>
      <c r="C895" s="551"/>
      <c r="D895" s="552"/>
      <c r="E895" s="553"/>
      <c r="F895" s="525"/>
      <c r="G895" s="560"/>
    </row>
    <row r="896" spans="1:7">
      <c r="A896" s="549"/>
      <c r="B896" s="550"/>
      <c r="C896" s="551"/>
      <c r="D896" s="552"/>
      <c r="E896" s="553"/>
      <c r="F896" s="525"/>
      <c r="G896" s="560"/>
    </row>
    <row r="897" spans="1:7">
      <c r="A897" s="549"/>
      <c r="B897" s="550"/>
      <c r="C897" s="551"/>
      <c r="D897" s="552"/>
      <c r="E897" s="553"/>
      <c r="F897" s="525"/>
      <c r="G897" s="560"/>
    </row>
    <row r="898" spans="1:7">
      <c r="A898" s="549"/>
      <c r="B898" s="550"/>
      <c r="C898" s="551"/>
      <c r="D898" s="552"/>
      <c r="E898" s="553"/>
      <c r="F898" s="525"/>
      <c r="G898" s="560"/>
    </row>
    <row r="899" spans="1:7">
      <c r="A899" s="549"/>
      <c r="B899" s="550"/>
      <c r="C899" s="551"/>
      <c r="D899" s="552"/>
      <c r="E899" s="553"/>
      <c r="F899" s="525"/>
      <c r="G899" s="560"/>
    </row>
    <row r="900" spans="1:7">
      <c r="A900" s="549"/>
      <c r="B900" s="550"/>
      <c r="C900" s="551"/>
      <c r="D900" s="552"/>
      <c r="E900" s="553"/>
      <c r="F900" s="525"/>
      <c r="G900" s="560"/>
    </row>
    <row r="901" spans="1:7">
      <c r="A901" s="549"/>
      <c r="B901" s="550"/>
      <c r="C901" s="551"/>
      <c r="D901" s="552"/>
      <c r="E901" s="553"/>
      <c r="F901" s="525"/>
      <c r="G901" s="560"/>
    </row>
    <row r="902" spans="1:7">
      <c r="A902" s="549"/>
      <c r="B902" s="550"/>
      <c r="C902" s="551"/>
      <c r="D902" s="552"/>
      <c r="E902" s="553"/>
      <c r="F902" s="525"/>
      <c r="G902" s="560"/>
    </row>
    <row r="903" spans="1:7">
      <c r="A903" s="549"/>
      <c r="B903" s="550"/>
      <c r="C903" s="551"/>
      <c r="D903" s="552"/>
      <c r="E903" s="553"/>
      <c r="F903" s="525"/>
      <c r="G903" s="560"/>
    </row>
    <row r="904" spans="1:7">
      <c r="A904" s="549"/>
      <c r="B904" s="550"/>
      <c r="C904" s="551"/>
      <c r="D904" s="552"/>
      <c r="E904" s="553"/>
      <c r="F904" s="525"/>
      <c r="G904" s="560"/>
    </row>
    <row r="905" spans="1:7">
      <c r="A905" s="549"/>
      <c r="B905" s="550"/>
      <c r="C905" s="551"/>
      <c r="D905" s="552"/>
      <c r="E905" s="553"/>
      <c r="F905" s="525"/>
      <c r="G905" s="560"/>
    </row>
    <row r="906" spans="1:7">
      <c r="A906" s="549"/>
      <c r="B906" s="550"/>
      <c r="C906" s="551"/>
      <c r="D906" s="552"/>
      <c r="E906" s="553"/>
      <c r="F906" s="525"/>
      <c r="G906" s="560"/>
    </row>
    <row r="907" spans="1:7">
      <c r="A907" s="549"/>
      <c r="B907" s="550"/>
      <c r="C907" s="551"/>
      <c r="D907" s="552"/>
      <c r="E907" s="553"/>
      <c r="F907" s="525"/>
      <c r="G907" s="560"/>
    </row>
    <row r="908" spans="1:7">
      <c r="A908" s="549"/>
      <c r="B908" s="550"/>
      <c r="C908" s="551"/>
      <c r="D908" s="552"/>
      <c r="E908" s="553"/>
      <c r="F908" s="525"/>
      <c r="G908" s="560"/>
    </row>
    <row r="909" spans="1:7">
      <c r="A909" s="549"/>
      <c r="B909" s="550"/>
      <c r="C909" s="551"/>
      <c r="D909" s="552"/>
      <c r="E909" s="553"/>
      <c r="F909" s="525"/>
      <c r="G909" s="560"/>
    </row>
    <row r="910" spans="1:7">
      <c r="A910" s="549"/>
      <c r="B910" s="550"/>
      <c r="C910" s="551"/>
      <c r="D910" s="552"/>
      <c r="E910" s="553"/>
      <c r="F910" s="525"/>
      <c r="G910" s="560"/>
    </row>
    <row r="911" spans="1:7">
      <c r="A911" s="549"/>
      <c r="B911" s="550"/>
      <c r="C911" s="551"/>
      <c r="D911" s="552"/>
      <c r="E911" s="553"/>
      <c r="F911" s="525"/>
      <c r="G911" s="560"/>
    </row>
    <row r="912" spans="1:7">
      <c r="A912" s="549"/>
      <c r="B912" s="550"/>
      <c r="C912" s="551"/>
      <c r="D912" s="552"/>
      <c r="E912" s="553"/>
      <c r="F912" s="525"/>
      <c r="G912" s="560"/>
    </row>
    <row r="913" spans="1:7">
      <c r="A913" s="549"/>
      <c r="B913" s="550"/>
      <c r="C913" s="551"/>
      <c r="D913" s="552"/>
      <c r="E913" s="553"/>
      <c r="F913" s="525"/>
      <c r="G913" s="560"/>
    </row>
    <row r="914" spans="1:7">
      <c r="A914" s="549"/>
      <c r="B914" s="550"/>
      <c r="C914" s="551"/>
      <c r="D914" s="552"/>
      <c r="E914" s="553"/>
      <c r="F914" s="525"/>
      <c r="G914" s="560"/>
    </row>
    <row r="915" spans="1:7">
      <c r="A915" s="549"/>
      <c r="B915" s="550"/>
      <c r="C915" s="551"/>
      <c r="D915" s="552"/>
      <c r="E915" s="553"/>
      <c r="F915" s="525"/>
      <c r="G915" s="560"/>
    </row>
    <row r="916" spans="1:7">
      <c r="A916" s="549"/>
      <c r="B916" s="550"/>
      <c r="C916" s="551"/>
      <c r="D916" s="552"/>
      <c r="E916" s="553"/>
      <c r="F916" s="525"/>
      <c r="G916" s="560"/>
    </row>
    <row r="917" spans="1:7">
      <c r="A917" s="549"/>
      <c r="B917" s="550"/>
      <c r="C917" s="551"/>
      <c r="D917" s="552"/>
      <c r="E917" s="553"/>
      <c r="F917" s="525"/>
      <c r="G917" s="560"/>
    </row>
    <row r="918" spans="1:7">
      <c r="A918" s="549"/>
      <c r="B918" s="550"/>
      <c r="C918" s="551"/>
      <c r="D918" s="552"/>
      <c r="E918" s="553"/>
      <c r="F918" s="525"/>
      <c r="G918" s="560"/>
    </row>
    <row r="919" spans="1:7">
      <c r="A919" s="549"/>
      <c r="B919" s="550"/>
      <c r="C919" s="551"/>
      <c r="D919" s="552"/>
      <c r="E919" s="553"/>
      <c r="F919" s="525"/>
      <c r="G919" s="560"/>
    </row>
    <row r="920" spans="1:7">
      <c r="A920" s="549"/>
      <c r="B920" s="550"/>
      <c r="C920" s="551"/>
      <c r="D920" s="552"/>
      <c r="E920" s="553"/>
      <c r="F920" s="525"/>
      <c r="G920" s="560"/>
    </row>
    <row r="921" spans="1:7">
      <c r="A921" s="549"/>
      <c r="B921" s="550"/>
      <c r="C921" s="551"/>
      <c r="D921" s="552"/>
      <c r="E921" s="553"/>
      <c r="F921" s="525"/>
      <c r="G921" s="560"/>
    </row>
    <row r="922" spans="1:7">
      <c r="A922" s="549"/>
      <c r="B922" s="550"/>
      <c r="C922" s="551"/>
      <c r="D922" s="552"/>
      <c r="E922" s="553"/>
      <c r="F922" s="525"/>
      <c r="G922" s="560"/>
    </row>
    <row r="923" spans="1:7">
      <c r="A923" s="549"/>
      <c r="B923" s="550"/>
      <c r="C923" s="551"/>
      <c r="D923" s="552"/>
      <c r="E923" s="553"/>
      <c r="F923" s="525"/>
      <c r="G923" s="560"/>
    </row>
    <row r="924" spans="1:7">
      <c r="A924" s="549"/>
      <c r="B924" s="550"/>
      <c r="C924" s="551"/>
      <c r="D924" s="552"/>
      <c r="E924" s="553"/>
      <c r="F924" s="525"/>
      <c r="G924" s="560"/>
    </row>
    <row r="925" spans="1:7">
      <c r="A925" s="549"/>
      <c r="B925" s="550"/>
      <c r="C925" s="551"/>
      <c r="D925" s="552"/>
      <c r="E925" s="553"/>
      <c r="F925" s="525"/>
      <c r="G925" s="560"/>
    </row>
    <row r="926" spans="1:7">
      <c r="A926" s="549"/>
      <c r="B926" s="550"/>
      <c r="C926" s="551"/>
      <c r="D926" s="552"/>
      <c r="E926" s="553"/>
      <c r="F926" s="525"/>
      <c r="G926" s="560"/>
    </row>
    <row r="927" spans="1:7">
      <c r="A927" s="549"/>
      <c r="B927" s="550"/>
      <c r="C927" s="551"/>
      <c r="D927" s="552"/>
      <c r="E927" s="553"/>
      <c r="F927" s="525"/>
      <c r="G927" s="560"/>
    </row>
    <row r="928" spans="1:7">
      <c r="A928" s="549"/>
      <c r="B928" s="550"/>
      <c r="C928" s="551"/>
      <c r="D928" s="552"/>
      <c r="E928" s="553"/>
      <c r="F928" s="525"/>
      <c r="G928" s="560"/>
    </row>
    <row r="929" spans="1:7">
      <c r="A929" s="549"/>
      <c r="B929" s="550"/>
      <c r="C929" s="551"/>
      <c r="D929" s="552"/>
      <c r="E929" s="553"/>
      <c r="F929" s="525"/>
      <c r="G929" s="560"/>
    </row>
    <row r="930" spans="1:7">
      <c r="A930" s="549"/>
      <c r="B930" s="550"/>
      <c r="C930" s="551"/>
      <c r="D930" s="552"/>
      <c r="E930" s="553"/>
      <c r="F930" s="525"/>
      <c r="G930" s="560"/>
    </row>
    <row r="931" spans="1:7">
      <c r="A931" s="549"/>
      <c r="B931" s="550"/>
      <c r="C931" s="551"/>
      <c r="D931" s="552"/>
      <c r="E931" s="553"/>
      <c r="F931" s="525"/>
      <c r="G931" s="560"/>
    </row>
    <row r="932" spans="1:7">
      <c r="A932" s="549"/>
      <c r="B932" s="550"/>
      <c r="C932" s="551"/>
      <c r="D932" s="552"/>
      <c r="E932" s="553"/>
      <c r="F932" s="525"/>
      <c r="G932" s="560"/>
    </row>
    <row r="933" spans="1:7">
      <c r="A933" s="549"/>
      <c r="B933" s="550"/>
      <c r="C933" s="551"/>
      <c r="D933" s="552"/>
      <c r="E933" s="553"/>
      <c r="F933" s="525"/>
      <c r="G933" s="560"/>
    </row>
    <row r="934" spans="1:7">
      <c r="A934" s="549"/>
      <c r="B934" s="550"/>
      <c r="C934" s="551"/>
      <c r="D934" s="552"/>
      <c r="E934" s="553"/>
      <c r="F934" s="525"/>
      <c r="G934" s="560"/>
    </row>
    <row r="935" spans="1:7">
      <c r="A935" s="549"/>
      <c r="B935" s="550"/>
      <c r="C935" s="551"/>
      <c r="D935" s="552"/>
      <c r="E935" s="553"/>
      <c r="F935" s="525"/>
      <c r="G935" s="560"/>
    </row>
    <row r="936" spans="1:7">
      <c r="A936" s="549"/>
      <c r="B936" s="550"/>
      <c r="C936" s="551"/>
      <c r="D936" s="552"/>
      <c r="E936" s="553"/>
      <c r="F936" s="525"/>
      <c r="G936" s="560"/>
    </row>
    <row r="937" spans="1:7">
      <c r="A937" s="549"/>
      <c r="B937" s="550"/>
      <c r="C937" s="551"/>
      <c r="D937" s="552"/>
      <c r="E937" s="553"/>
      <c r="F937" s="525"/>
      <c r="G937" s="560"/>
    </row>
    <row r="938" spans="1:7">
      <c r="A938" s="549"/>
      <c r="B938" s="550"/>
      <c r="C938" s="551"/>
      <c r="D938" s="552"/>
      <c r="E938" s="553"/>
      <c r="F938" s="525"/>
      <c r="G938" s="560"/>
    </row>
    <row r="939" spans="1:7">
      <c r="A939" s="549"/>
      <c r="B939" s="550"/>
      <c r="C939" s="551"/>
      <c r="D939" s="552"/>
      <c r="E939" s="553"/>
      <c r="F939" s="525"/>
      <c r="G939" s="560"/>
    </row>
    <row r="940" spans="1:7">
      <c r="A940" s="549"/>
      <c r="B940" s="550"/>
      <c r="C940" s="551"/>
      <c r="D940" s="552"/>
      <c r="E940" s="553"/>
      <c r="F940" s="525"/>
      <c r="G940" s="560"/>
    </row>
    <row r="941" spans="1:7">
      <c r="A941" s="549"/>
      <c r="B941" s="550"/>
      <c r="C941" s="551"/>
      <c r="D941" s="552"/>
      <c r="E941" s="553"/>
      <c r="F941" s="525"/>
      <c r="G941" s="560"/>
    </row>
    <row r="942" spans="1:7">
      <c r="A942" s="549"/>
      <c r="B942" s="550"/>
      <c r="C942" s="551"/>
      <c r="D942" s="552"/>
      <c r="E942" s="553"/>
      <c r="F942" s="525"/>
      <c r="G942" s="560"/>
    </row>
    <row r="943" spans="1:7">
      <c r="A943" s="549"/>
      <c r="B943" s="550"/>
      <c r="C943" s="551"/>
      <c r="D943" s="552"/>
      <c r="E943" s="553"/>
      <c r="F943" s="525"/>
      <c r="G943" s="560"/>
    </row>
    <row r="944" spans="1:7">
      <c r="A944" s="549"/>
      <c r="B944" s="550"/>
      <c r="C944" s="551"/>
      <c r="D944" s="552"/>
      <c r="E944" s="553"/>
      <c r="F944" s="525"/>
      <c r="G944" s="560"/>
    </row>
    <row r="945" spans="1:7">
      <c r="A945" s="549"/>
      <c r="B945" s="550"/>
      <c r="C945" s="551"/>
      <c r="D945" s="552"/>
      <c r="E945" s="553"/>
      <c r="F945" s="525"/>
      <c r="G945" s="560"/>
    </row>
    <row r="946" spans="1:7">
      <c r="A946" s="549"/>
      <c r="B946" s="550"/>
      <c r="C946" s="551"/>
      <c r="D946" s="552"/>
      <c r="E946" s="553"/>
      <c r="F946" s="525"/>
      <c r="G946" s="560"/>
    </row>
    <row r="947" spans="1:7">
      <c r="A947" s="549"/>
      <c r="B947" s="550"/>
      <c r="C947" s="551"/>
      <c r="D947" s="552"/>
      <c r="E947" s="553"/>
      <c r="F947" s="525"/>
      <c r="G947" s="560"/>
    </row>
    <row r="948" spans="1:7">
      <c r="A948" s="549"/>
      <c r="B948" s="550"/>
      <c r="C948" s="551"/>
      <c r="D948" s="552"/>
      <c r="E948" s="553"/>
      <c r="F948" s="525"/>
      <c r="G948" s="560"/>
    </row>
    <row r="949" spans="1:7">
      <c r="A949" s="549"/>
      <c r="B949" s="550"/>
      <c r="C949" s="551"/>
      <c r="D949" s="552"/>
      <c r="E949" s="553"/>
      <c r="F949" s="525"/>
      <c r="G949" s="560"/>
    </row>
    <row r="950" spans="1:7">
      <c r="A950" s="549"/>
      <c r="B950" s="550"/>
      <c r="C950" s="551"/>
      <c r="D950" s="552"/>
      <c r="E950" s="553"/>
      <c r="F950" s="525"/>
      <c r="G950" s="560"/>
    </row>
    <row r="951" spans="1:7">
      <c r="A951" s="549"/>
      <c r="B951" s="550"/>
      <c r="C951" s="551"/>
      <c r="D951" s="552"/>
      <c r="E951" s="553"/>
      <c r="F951" s="525"/>
      <c r="G951" s="560"/>
    </row>
    <row r="952" spans="1:7">
      <c r="A952" s="549"/>
      <c r="B952" s="550"/>
      <c r="C952" s="551"/>
      <c r="D952" s="552"/>
      <c r="E952" s="553"/>
      <c r="F952" s="525"/>
      <c r="G952" s="560"/>
    </row>
    <row r="953" spans="1:7">
      <c r="A953" s="549"/>
      <c r="B953" s="550"/>
      <c r="C953" s="551"/>
      <c r="D953" s="552"/>
      <c r="E953" s="553"/>
      <c r="F953" s="525"/>
      <c r="G953" s="560"/>
    </row>
    <row r="954" spans="1:7">
      <c r="A954" s="549"/>
      <c r="B954" s="550"/>
      <c r="C954" s="551"/>
      <c r="D954" s="552"/>
      <c r="E954" s="553"/>
      <c r="F954" s="525"/>
      <c r="G954" s="560"/>
    </row>
    <row r="955" spans="1:7">
      <c r="A955" s="549"/>
      <c r="B955" s="550"/>
      <c r="C955" s="551"/>
      <c r="D955" s="552"/>
      <c r="E955" s="553"/>
      <c r="F955" s="525"/>
      <c r="G955" s="560"/>
    </row>
    <row r="956" spans="1:7">
      <c r="A956" s="549"/>
      <c r="B956" s="550"/>
      <c r="C956" s="551"/>
      <c r="D956" s="552"/>
      <c r="E956" s="553"/>
      <c r="F956" s="525"/>
      <c r="G956" s="560"/>
    </row>
    <row r="957" spans="1:7">
      <c r="A957" s="549"/>
      <c r="B957" s="550"/>
      <c r="C957" s="551"/>
      <c r="D957" s="552"/>
      <c r="E957" s="553"/>
      <c r="F957" s="525"/>
      <c r="G957" s="560"/>
    </row>
    <row r="958" spans="1:7">
      <c r="A958" s="549"/>
      <c r="B958" s="550"/>
      <c r="C958" s="551"/>
      <c r="D958" s="552"/>
      <c r="E958" s="553"/>
      <c r="F958" s="525"/>
      <c r="G958" s="560"/>
    </row>
    <row r="959" spans="1:7">
      <c r="A959" s="549"/>
      <c r="B959" s="550"/>
      <c r="C959" s="551"/>
      <c r="D959" s="552"/>
      <c r="E959" s="553"/>
      <c r="F959" s="525"/>
      <c r="G959" s="560"/>
    </row>
    <row r="960" spans="1:7">
      <c r="A960" s="549"/>
      <c r="B960" s="550"/>
      <c r="C960" s="551"/>
      <c r="D960" s="552"/>
      <c r="E960" s="553"/>
      <c r="F960" s="525"/>
      <c r="G960" s="560"/>
    </row>
    <row r="961" spans="1:7">
      <c r="A961" s="549"/>
      <c r="B961" s="550"/>
      <c r="C961" s="551"/>
      <c r="D961" s="552"/>
      <c r="E961" s="553"/>
      <c r="F961" s="525"/>
      <c r="G961" s="560"/>
    </row>
    <row r="962" spans="1:7">
      <c r="A962" s="549"/>
      <c r="B962" s="550"/>
      <c r="C962" s="551"/>
      <c r="D962" s="552"/>
      <c r="E962" s="553"/>
      <c r="F962" s="525"/>
      <c r="G962" s="560"/>
    </row>
    <row r="963" spans="1:7">
      <c r="A963" s="549"/>
      <c r="B963" s="550"/>
      <c r="C963" s="551"/>
      <c r="D963" s="552"/>
      <c r="E963" s="553"/>
      <c r="F963" s="525"/>
      <c r="G963" s="560"/>
    </row>
    <row r="964" spans="1:7">
      <c r="A964" s="549"/>
      <c r="B964" s="550"/>
      <c r="C964" s="551"/>
      <c r="D964" s="552"/>
      <c r="E964" s="553"/>
      <c r="F964" s="525"/>
      <c r="G964" s="560"/>
    </row>
    <row r="965" spans="1:7">
      <c r="A965" s="549"/>
      <c r="B965" s="550"/>
      <c r="C965" s="551"/>
      <c r="D965" s="552"/>
      <c r="E965" s="553"/>
      <c r="F965" s="525"/>
      <c r="G965" s="560"/>
    </row>
    <row r="966" spans="1:7">
      <c r="A966" s="549"/>
      <c r="B966" s="550"/>
      <c r="C966" s="551"/>
      <c r="D966" s="552"/>
      <c r="E966" s="553"/>
      <c r="F966" s="525"/>
      <c r="G966" s="560"/>
    </row>
    <row r="967" spans="1:7">
      <c r="A967" s="549"/>
      <c r="B967" s="550"/>
      <c r="C967" s="551"/>
      <c r="D967" s="552"/>
      <c r="E967" s="553"/>
      <c r="F967" s="525"/>
      <c r="G967" s="560"/>
    </row>
    <row r="968" spans="1:7">
      <c r="A968" s="549"/>
      <c r="B968" s="550"/>
      <c r="C968" s="551"/>
      <c r="D968" s="552"/>
      <c r="E968" s="553"/>
      <c r="F968" s="525"/>
      <c r="G968" s="560"/>
    </row>
    <row r="969" spans="1:7">
      <c r="A969" s="549"/>
      <c r="B969" s="550"/>
      <c r="C969" s="551"/>
      <c r="D969" s="552"/>
      <c r="E969" s="553"/>
      <c r="F969" s="525"/>
      <c r="G969" s="560"/>
    </row>
    <row r="970" spans="1:7">
      <c r="A970" s="549"/>
      <c r="B970" s="550"/>
      <c r="C970" s="551"/>
      <c r="D970" s="552"/>
      <c r="E970" s="553"/>
      <c r="F970" s="525"/>
      <c r="G970" s="560"/>
    </row>
    <row r="971" spans="1:7">
      <c r="A971" s="549"/>
      <c r="B971" s="550"/>
      <c r="C971" s="551"/>
      <c r="D971" s="552"/>
      <c r="E971" s="553"/>
      <c r="F971" s="525"/>
      <c r="G971" s="560"/>
    </row>
    <row r="972" spans="1:7">
      <c r="A972" s="549"/>
      <c r="B972" s="550"/>
      <c r="C972" s="551"/>
      <c r="D972" s="552"/>
      <c r="E972" s="553"/>
      <c r="F972" s="525"/>
      <c r="G972" s="560"/>
    </row>
    <row r="973" spans="1:7">
      <c r="A973" s="549"/>
      <c r="B973" s="550"/>
      <c r="C973" s="551"/>
      <c r="D973" s="552"/>
      <c r="E973" s="553"/>
      <c r="F973" s="525"/>
      <c r="G973" s="560"/>
    </row>
    <row r="974" spans="1:7">
      <c r="A974" s="549"/>
      <c r="B974" s="550"/>
      <c r="C974" s="551"/>
      <c r="D974" s="552"/>
      <c r="E974" s="553"/>
      <c r="F974" s="525"/>
      <c r="G974" s="560"/>
    </row>
    <row r="975" spans="1:7">
      <c r="A975" s="549"/>
      <c r="B975" s="550"/>
      <c r="C975" s="551"/>
      <c r="D975" s="552"/>
      <c r="E975" s="553"/>
      <c r="F975" s="525"/>
      <c r="G975" s="560"/>
    </row>
    <row r="976" spans="1:7">
      <c r="A976" s="549"/>
      <c r="B976" s="550"/>
      <c r="C976" s="551"/>
      <c r="D976" s="552"/>
      <c r="E976" s="553"/>
      <c r="F976" s="525"/>
      <c r="G976" s="560"/>
    </row>
    <row r="977" spans="1:7">
      <c r="A977" s="549"/>
      <c r="B977" s="550"/>
      <c r="C977" s="551"/>
      <c r="D977" s="552"/>
      <c r="E977" s="553"/>
      <c r="F977" s="525"/>
      <c r="G977" s="560"/>
    </row>
    <row r="978" spans="1:7">
      <c r="A978" s="549"/>
      <c r="B978" s="550"/>
      <c r="C978" s="551"/>
      <c r="D978" s="552"/>
      <c r="E978" s="553"/>
      <c r="F978" s="525"/>
      <c r="G978" s="560"/>
    </row>
    <row r="979" spans="1:7">
      <c r="A979" s="549"/>
      <c r="B979" s="550"/>
      <c r="C979" s="551"/>
      <c r="D979" s="552"/>
      <c r="E979" s="553"/>
      <c r="F979" s="525"/>
      <c r="G979" s="560"/>
    </row>
    <row r="980" spans="1:7">
      <c r="A980" s="549"/>
      <c r="B980" s="550"/>
      <c r="C980" s="551"/>
      <c r="D980" s="552"/>
      <c r="E980" s="553"/>
      <c r="F980" s="525"/>
      <c r="G980" s="560"/>
    </row>
    <row r="981" spans="1:7">
      <c r="A981" s="549"/>
      <c r="B981" s="550"/>
      <c r="C981" s="551"/>
      <c r="D981" s="552"/>
      <c r="E981" s="553"/>
      <c r="F981" s="525"/>
      <c r="G981" s="560"/>
    </row>
    <row r="982" spans="1:7">
      <c r="A982" s="549"/>
      <c r="B982" s="550"/>
      <c r="C982" s="551"/>
      <c r="D982" s="552"/>
      <c r="E982" s="553"/>
      <c r="F982" s="525"/>
      <c r="G982" s="560"/>
    </row>
    <row r="983" spans="1:7">
      <c r="A983" s="549"/>
      <c r="B983" s="550"/>
      <c r="C983" s="551"/>
      <c r="D983" s="552"/>
      <c r="E983" s="553"/>
      <c r="F983" s="525"/>
      <c r="G983" s="560"/>
    </row>
    <row r="984" spans="1:7">
      <c r="A984" s="549"/>
      <c r="B984" s="550"/>
      <c r="C984" s="551"/>
      <c r="D984" s="552"/>
      <c r="E984" s="553"/>
      <c r="F984" s="525"/>
      <c r="G984" s="560"/>
    </row>
    <row r="985" spans="1:7">
      <c r="A985" s="549"/>
      <c r="B985" s="550"/>
      <c r="C985" s="551"/>
      <c r="D985" s="552"/>
      <c r="E985" s="553"/>
      <c r="F985" s="525"/>
      <c r="G985" s="560"/>
    </row>
    <row r="986" spans="1:7">
      <c r="A986" s="549"/>
      <c r="B986" s="550"/>
      <c r="C986" s="551"/>
      <c r="D986" s="552"/>
      <c r="E986" s="553"/>
      <c r="F986" s="525"/>
      <c r="G986" s="560"/>
    </row>
    <row r="987" spans="1:7">
      <c r="A987" s="549"/>
      <c r="B987" s="550"/>
      <c r="C987" s="551"/>
      <c r="D987" s="552"/>
      <c r="E987" s="553"/>
      <c r="F987" s="525"/>
      <c r="G987" s="560"/>
    </row>
    <row r="988" spans="1:7">
      <c r="A988" s="549"/>
      <c r="B988" s="550"/>
      <c r="C988" s="551"/>
      <c r="D988" s="552"/>
      <c r="E988" s="553"/>
      <c r="F988" s="525"/>
      <c r="G988" s="560"/>
    </row>
    <row r="989" spans="1:7">
      <c r="A989" s="549"/>
      <c r="B989" s="550"/>
      <c r="C989" s="551"/>
      <c r="D989" s="552"/>
      <c r="E989" s="553"/>
      <c r="F989" s="525"/>
      <c r="G989" s="560"/>
    </row>
    <row r="990" spans="1:7">
      <c r="A990" s="549"/>
      <c r="B990" s="550"/>
      <c r="C990" s="551"/>
      <c r="D990" s="552"/>
      <c r="E990" s="553"/>
      <c r="F990" s="525"/>
      <c r="G990" s="560"/>
    </row>
    <row r="991" spans="1:7">
      <c r="A991" s="549"/>
      <c r="B991" s="550"/>
      <c r="C991" s="551"/>
      <c r="D991" s="552"/>
      <c r="E991" s="553"/>
      <c r="F991" s="525"/>
      <c r="G991" s="560"/>
    </row>
    <row r="992" spans="1:7">
      <c r="A992" s="549"/>
      <c r="B992" s="550"/>
      <c r="C992" s="551"/>
      <c r="D992" s="552"/>
      <c r="E992" s="553"/>
      <c r="F992" s="525"/>
      <c r="G992" s="560"/>
    </row>
    <row r="993" spans="1:7">
      <c r="A993" s="549"/>
      <c r="B993" s="550"/>
      <c r="C993" s="551"/>
      <c r="D993" s="552"/>
      <c r="E993" s="553"/>
      <c r="F993" s="525"/>
      <c r="G993" s="560"/>
    </row>
    <row r="994" spans="1:7">
      <c r="A994" s="549"/>
      <c r="B994" s="550"/>
      <c r="C994" s="551"/>
      <c r="D994" s="552"/>
      <c r="E994" s="553"/>
      <c r="F994" s="525"/>
      <c r="G994" s="560"/>
    </row>
    <row r="995" spans="1:7">
      <c r="A995" s="549"/>
      <c r="B995" s="550"/>
      <c r="C995" s="551"/>
      <c r="D995" s="552"/>
      <c r="E995" s="553"/>
      <c r="F995" s="525"/>
      <c r="G995" s="560"/>
    </row>
    <row r="996" spans="1:7">
      <c r="A996" s="549"/>
      <c r="B996" s="550"/>
      <c r="C996" s="551"/>
      <c r="D996" s="552"/>
      <c r="E996" s="553"/>
      <c r="F996" s="525"/>
      <c r="G996" s="560"/>
    </row>
    <row r="997" spans="1:7">
      <c r="A997" s="549"/>
      <c r="B997" s="550"/>
      <c r="C997" s="551"/>
      <c r="D997" s="552"/>
      <c r="E997" s="553"/>
      <c r="F997" s="525"/>
      <c r="G997" s="560"/>
    </row>
    <row r="998" spans="1:7">
      <c r="A998" s="549"/>
      <c r="B998" s="550"/>
      <c r="C998" s="551"/>
      <c r="D998" s="552"/>
      <c r="E998" s="553"/>
      <c r="F998" s="525"/>
      <c r="G998" s="560"/>
    </row>
    <row r="999" spans="1:7">
      <c r="A999" s="549"/>
      <c r="B999" s="550"/>
      <c r="C999" s="551"/>
      <c r="D999" s="552"/>
      <c r="E999" s="553"/>
      <c r="F999" s="525"/>
      <c r="G999" s="560"/>
    </row>
    <row r="1000" spans="1:7">
      <c r="A1000" s="549"/>
      <c r="B1000" s="550"/>
      <c r="C1000" s="551"/>
      <c r="D1000" s="552"/>
      <c r="E1000" s="553"/>
      <c r="F1000" s="525"/>
      <c r="G1000" s="560"/>
    </row>
    <row r="1001" spans="1:7">
      <c r="A1001" s="549"/>
      <c r="B1001" s="550"/>
      <c r="C1001" s="551"/>
      <c r="D1001" s="552"/>
      <c r="E1001" s="553"/>
      <c r="F1001" s="525"/>
      <c r="G1001" s="560"/>
    </row>
    <row r="1002" spans="1:7">
      <c r="A1002" s="549"/>
      <c r="B1002" s="550"/>
      <c r="C1002" s="551"/>
      <c r="D1002" s="552"/>
      <c r="E1002" s="553"/>
      <c r="F1002" s="525"/>
      <c r="G1002" s="560"/>
    </row>
    <row r="1003" spans="1:7">
      <c r="A1003" s="549"/>
      <c r="B1003" s="550"/>
      <c r="C1003" s="551"/>
      <c r="D1003" s="552"/>
      <c r="E1003" s="553"/>
      <c r="F1003" s="525"/>
      <c r="G1003" s="560"/>
    </row>
    <row r="1004" spans="1:7">
      <c r="A1004" s="549"/>
      <c r="B1004" s="550"/>
      <c r="C1004" s="551"/>
      <c r="D1004" s="552"/>
      <c r="E1004" s="553"/>
      <c r="F1004" s="525"/>
      <c r="G1004" s="560"/>
    </row>
    <row r="1005" spans="1:7">
      <c r="A1005" s="549"/>
      <c r="B1005" s="550"/>
      <c r="C1005" s="551"/>
      <c r="D1005" s="552"/>
      <c r="E1005" s="553"/>
      <c r="F1005" s="525"/>
      <c r="G1005" s="560"/>
    </row>
    <row r="1006" spans="1:7">
      <c r="A1006" s="549"/>
      <c r="B1006" s="550"/>
      <c r="C1006" s="551"/>
      <c r="D1006" s="552"/>
      <c r="E1006" s="553"/>
      <c r="F1006" s="525"/>
      <c r="G1006" s="560"/>
    </row>
    <row r="1007" spans="1:7">
      <c r="A1007" s="549"/>
      <c r="B1007" s="550"/>
      <c r="C1007" s="551"/>
      <c r="D1007" s="552"/>
      <c r="E1007" s="553"/>
      <c r="F1007" s="525"/>
      <c r="G1007" s="560"/>
    </row>
    <row r="1008" spans="1:7">
      <c r="A1008" s="549"/>
      <c r="B1008" s="550"/>
      <c r="C1008" s="551"/>
      <c r="D1008" s="552"/>
      <c r="E1008" s="553"/>
      <c r="F1008" s="525"/>
      <c r="G1008" s="560"/>
    </row>
    <row r="1009" spans="1:7">
      <c r="A1009" s="549"/>
      <c r="B1009" s="550"/>
      <c r="C1009" s="551"/>
      <c r="D1009" s="552"/>
      <c r="E1009" s="553"/>
      <c r="F1009" s="525"/>
      <c r="G1009" s="560"/>
    </row>
    <row r="1010" spans="1:7">
      <c r="A1010" s="549"/>
      <c r="B1010" s="550"/>
      <c r="C1010" s="551"/>
      <c r="D1010" s="552"/>
      <c r="E1010" s="553"/>
      <c r="F1010" s="525"/>
      <c r="G1010" s="560"/>
    </row>
    <row r="1011" spans="1:7">
      <c r="A1011" s="549"/>
      <c r="B1011" s="550"/>
      <c r="C1011" s="551"/>
      <c r="D1011" s="552"/>
      <c r="E1011" s="553"/>
      <c r="F1011" s="525"/>
      <c r="G1011" s="560"/>
    </row>
    <row r="1012" spans="1:7">
      <c r="A1012" s="549"/>
      <c r="B1012" s="550"/>
      <c r="C1012" s="551"/>
      <c r="D1012" s="552"/>
      <c r="E1012" s="553"/>
      <c r="F1012" s="525"/>
      <c r="G1012" s="560"/>
    </row>
    <row r="1013" spans="1:7">
      <c r="A1013" s="549"/>
      <c r="B1013" s="550"/>
      <c r="C1013" s="551"/>
      <c r="D1013" s="552"/>
      <c r="E1013" s="553"/>
      <c r="F1013" s="525"/>
      <c r="G1013" s="560"/>
    </row>
    <row r="1014" spans="1:7">
      <c r="A1014" s="549"/>
      <c r="B1014" s="550"/>
      <c r="C1014" s="551"/>
      <c r="D1014" s="552"/>
      <c r="E1014" s="553"/>
      <c r="F1014" s="525"/>
      <c r="G1014" s="560"/>
    </row>
    <row r="1015" spans="1:7">
      <c r="A1015" s="549"/>
      <c r="B1015" s="550"/>
      <c r="C1015" s="551"/>
      <c r="D1015" s="552"/>
      <c r="E1015" s="553"/>
      <c r="F1015" s="525"/>
      <c r="G1015" s="560"/>
    </row>
    <row r="1016" spans="1:7">
      <c r="A1016" s="549"/>
      <c r="B1016" s="550"/>
      <c r="C1016" s="551"/>
      <c r="D1016" s="552"/>
      <c r="E1016" s="553"/>
      <c r="F1016" s="525"/>
      <c r="G1016" s="560"/>
    </row>
    <row r="1017" spans="1:7">
      <c r="A1017" s="549"/>
      <c r="B1017" s="550"/>
      <c r="C1017" s="551"/>
      <c r="D1017" s="552"/>
      <c r="E1017" s="553"/>
      <c r="F1017" s="525"/>
      <c r="G1017" s="560"/>
    </row>
    <row r="1018" spans="1:7">
      <c r="A1018" s="549"/>
      <c r="B1018" s="550"/>
      <c r="C1018" s="551"/>
      <c r="D1018" s="552"/>
      <c r="E1018" s="553"/>
      <c r="F1018" s="525"/>
      <c r="G1018" s="560"/>
    </row>
    <row r="1019" spans="1:7">
      <c r="A1019" s="549"/>
      <c r="B1019" s="550"/>
      <c r="C1019" s="551"/>
      <c r="D1019" s="552"/>
      <c r="E1019" s="553"/>
      <c r="F1019" s="525"/>
      <c r="G1019" s="560"/>
    </row>
    <row r="1020" spans="1:7">
      <c r="A1020" s="549"/>
      <c r="B1020" s="550"/>
      <c r="C1020" s="551"/>
      <c r="D1020" s="552"/>
      <c r="E1020" s="553"/>
      <c r="F1020" s="525"/>
      <c r="G1020" s="560"/>
    </row>
    <row r="1021" spans="1:7">
      <c r="A1021" s="549"/>
      <c r="B1021" s="550"/>
      <c r="C1021" s="551"/>
      <c r="D1021" s="552"/>
      <c r="E1021" s="553"/>
      <c r="F1021" s="525"/>
      <c r="G1021" s="560"/>
    </row>
    <row r="1022" spans="1:7">
      <c r="A1022" s="549"/>
      <c r="B1022" s="550"/>
      <c r="C1022" s="551"/>
      <c r="D1022" s="552"/>
      <c r="E1022" s="553"/>
      <c r="F1022" s="525"/>
      <c r="G1022" s="560"/>
    </row>
    <row r="1023" spans="1:7">
      <c r="A1023" s="549"/>
      <c r="B1023" s="550"/>
      <c r="C1023" s="551"/>
      <c r="D1023" s="552"/>
      <c r="E1023" s="553"/>
      <c r="F1023" s="525"/>
      <c r="G1023" s="560"/>
    </row>
    <row r="1024" spans="1:7">
      <c r="A1024" s="549"/>
      <c r="B1024" s="550"/>
      <c r="C1024" s="551"/>
      <c r="D1024" s="552"/>
      <c r="E1024" s="553"/>
      <c r="F1024" s="525"/>
      <c r="G1024" s="560"/>
    </row>
    <row r="1025" spans="1:7">
      <c r="A1025" s="549"/>
      <c r="B1025" s="550"/>
      <c r="C1025" s="551"/>
      <c r="D1025" s="552"/>
      <c r="E1025" s="553"/>
      <c r="F1025" s="525"/>
      <c r="G1025" s="560"/>
    </row>
    <row r="1026" spans="1:7">
      <c r="A1026" s="549"/>
      <c r="B1026" s="550"/>
      <c r="C1026" s="551"/>
      <c r="D1026" s="552"/>
      <c r="E1026" s="553"/>
      <c r="F1026" s="525"/>
      <c r="G1026" s="560"/>
    </row>
    <row r="1027" spans="1:7">
      <c r="A1027" s="549"/>
      <c r="B1027" s="550"/>
      <c r="C1027" s="551"/>
      <c r="D1027" s="552"/>
      <c r="E1027" s="553"/>
      <c r="F1027" s="525"/>
      <c r="G1027" s="560"/>
    </row>
    <row r="1028" spans="1:7">
      <c r="A1028" s="549"/>
      <c r="B1028" s="550"/>
      <c r="C1028" s="551"/>
      <c r="D1028" s="552"/>
      <c r="E1028" s="553"/>
      <c r="F1028" s="525"/>
      <c r="G1028" s="560"/>
    </row>
    <row r="1029" spans="1:7">
      <c r="A1029" s="549"/>
      <c r="B1029" s="550"/>
      <c r="C1029" s="551"/>
      <c r="D1029" s="552"/>
      <c r="E1029" s="553"/>
      <c r="F1029" s="525"/>
      <c r="G1029" s="560"/>
    </row>
    <row r="1030" spans="1:7">
      <c r="A1030" s="549"/>
      <c r="B1030" s="550"/>
      <c r="C1030" s="551"/>
      <c r="D1030" s="552"/>
      <c r="E1030" s="553"/>
      <c r="F1030" s="525"/>
      <c r="G1030" s="560"/>
    </row>
    <row r="1031" spans="1:7">
      <c r="A1031" s="549"/>
      <c r="B1031" s="550"/>
      <c r="C1031" s="551"/>
      <c r="D1031" s="552"/>
      <c r="E1031" s="553"/>
      <c r="F1031" s="525"/>
      <c r="G1031" s="560"/>
    </row>
    <row r="1032" spans="1:7">
      <c r="A1032" s="549"/>
      <c r="B1032" s="550"/>
      <c r="C1032" s="551"/>
      <c r="D1032" s="552"/>
      <c r="E1032" s="553"/>
      <c r="F1032" s="525"/>
      <c r="G1032" s="560"/>
    </row>
    <row r="1033" spans="1:7">
      <c r="A1033" s="549"/>
      <c r="B1033" s="550"/>
      <c r="C1033" s="551"/>
      <c r="D1033" s="552"/>
      <c r="E1033" s="553"/>
      <c r="F1033" s="525"/>
      <c r="G1033" s="560"/>
    </row>
    <row r="1034" spans="1:7">
      <c r="A1034" s="549"/>
      <c r="B1034" s="550"/>
      <c r="C1034" s="551"/>
      <c r="D1034" s="552"/>
      <c r="E1034" s="553"/>
      <c r="F1034" s="525"/>
      <c r="G1034" s="560"/>
    </row>
    <row r="1035" spans="1:7">
      <c r="A1035" s="549"/>
      <c r="B1035" s="550"/>
      <c r="C1035" s="551"/>
      <c r="D1035" s="552"/>
      <c r="E1035" s="553"/>
      <c r="F1035" s="525"/>
      <c r="G1035" s="560"/>
    </row>
    <row r="1036" spans="1:7">
      <c r="A1036" s="549"/>
      <c r="B1036" s="550"/>
      <c r="C1036" s="551"/>
      <c r="D1036" s="552"/>
      <c r="E1036" s="553"/>
      <c r="F1036" s="525"/>
      <c r="G1036" s="560"/>
    </row>
    <row r="1037" spans="1:7">
      <c r="A1037" s="549"/>
      <c r="B1037" s="550"/>
      <c r="C1037" s="551"/>
      <c r="D1037" s="552"/>
      <c r="E1037" s="553"/>
      <c r="F1037" s="525"/>
      <c r="G1037" s="560"/>
    </row>
    <row r="1038" spans="1:7">
      <c r="A1038" s="549"/>
      <c r="B1038" s="550"/>
      <c r="C1038" s="551"/>
      <c r="D1038" s="552"/>
      <c r="E1038" s="553"/>
      <c r="F1038" s="525"/>
      <c r="G1038" s="560"/>
    </row>
    <row r="1039" spans="1:7">
      <c r="A1039" s="549"/>
      <c r="B1039" s="550"/>
      <c r="C1039" s="551"/>
      <c r="D1039" s="552"/>
      <c r="E1039" s="553"/>
      <c r="F1039" s="525"/>
      <c r="G1039" s="560"/>
    </row>
    <row r="1040" spans="1:7">
      <c r="A1040" s="549"/>
      <c r="B1040" s="550"/>
      <c r="C1040" s="551"/>
      <c r="D1040" s="552"/>
      <c r="E1040" s="553"/>
      <c r="F1040" s="525"/>
      <c r="G1040" s="560"/>
    </row>
    <row r="1041" spans="1:7">
      <c r="A1041" s="549"/>
      <c r="B1041" s="550"/>
      <c r="C1041" s="551"/>
      <c r="D1041" s="552"/>
      <c r="E1041" s="553"/>
      <c r="F1041" s="525"/>
      <c r="G1041" s="560"/>
    </row>
    <row r="1042" spans="1:7">
      <c r="A1042" s="549"/>
      <c r="B1042" s="550"/>
      <c r="C1042" s="551"/>
      <c r="D1042" s="552"/>
      <c r="E1042" s="553"/>
      <c r="F1042" s="525"/>
      <c r="G1042" s="560"/>
    </row>
    <row r="1043" spans="1:7">
      <c r="A1043" s="549"/>
      <c r="B1043" s="550"/>
      <c r="C1043" s="551"/>
      <c r="D1043" s="552"/>
      <c r="E1043" s="553"/>
      <c r="F1043" s="525"/>
      <c r="G1043" s="560"/>
    </row>
    <row r="1044" spans="1:7">
      <c r="A1044" s="549"/>
      <c r="B1044" s="550"/>
      <c r="C1044" s="551"/>
      <c r="D1044" s="552"/>
      <c r="E1044" s="553"/>
      <c r="F1044" s="525"/>
      <c r="G1044" s="560"/>
    </row>
    <row r="1045" spans="1:7">
      <c r="A1045" s="549"/>
      <c r="B1045" s="550"/>
      <c r="C1045" s="551"/>
      <c r="D1045" s="552"/>
      <c r="E1045" s="553"/>
      <c r="F1045" s="525"/>
      <c r="G1045" s="560"/>
    </row>
    <row r="1046" spans="1:7">
      <c r="A1046" s="549"/>
      <c r="B1046" s="550"/>
      <c r="C1046" s="551"/>
      <c r="D1046" s="552"/>
      <c r="E1046" s="553"/>
      <c r="F1046" s="525"/>
      <c r="G1046" s="560"/>
    </row>
    <row r="1047" spans="1:7">
      <c r="A1047" s="549"/>
      <c r="B1047" s="550"/>
      <c r="C1047" s="551"/>
      <c r="D1047" s="552"/>
      <c r="E1047" s="553"/>
      <c r="F1047" s="525"/>
      <c r="G1047" s="560"/>
    </row>
    <row r="1048" spans="1:7">
      <c r="A1048" s="549"/>
      <c r="B1048" s="550"/>
      <c r="C1048" s="551"/>
      <c r="D1048" s="552"/>
      <c r="E1048" s="553"/>
      <c r="F1048" s="525"/>
      <c r="G1048" s="560"/>
    </row>
    <row r="1049" spans="1:7">
      <c r="A1049" s="549"/>
      <c r="B1049" s="550"/>
      <c r="C1049" s="551"/>
      <c r="D1049" s="552"/>
      <c r="E1049" s="553"/>
      <c r="F1049" s="525"/>
      <c r="G1049" s="560"/>
    </row>
    <row r="1050" spans="1:7">
      <c r="A1050" s="549"/>
      <c r="B1050" s="550"/>
      <c r="C1050" s="551"/>
      <c r="D1050" s="552"/>
      <c r="E1050" s="553"/>
      <c r="F1050" s="525"/>
      <c r="G1050" s="560"/>
    </row>
    <row r="1051" spans="1:7">
      <c r="A1051" s="549"/>
      <c r="B1051" s="550"/>
      <c r="C1051" s="551"/>
      <c r="D1051" s="552"/>
      <c r="E1051" s="553"/>
      <c r="F1051" s="525"/>
      <c r="G1051" s="560"/>
    </row>
    <row r="1052" spans="1:7">
      <c r="A1052" s="549"/>
      <c r="B1052" s="550"/>
      <c r="C1052" s="551"/>
      <c r="D1052" s="552"/>
      <c r="E1052" s="553"/>
      <c r="F1052" s="525"/>
      <c r="G1052" s="560"/>
    </row>
    <row r="1053" spans="1:7">
      <c r="A1053" s="549"/>
      <c r="B1053" s="550"/>
      <c r="C1053" s="551"/>
      <c r="D1053" s="552"/>
      <c r="E1053" s="553"/>
      <c r="F1053" s="525"/>
      <c r="G1053" s="560"/>
    </row>
    <row r="1054" spans="1:7">
      <c r="A1054" s="549"/>
      <c r="B1054" s="550"/>
      <c r="C1054" s="551"/>
      <c r="D1054" s="552"/>
      <c r="E1054" s="553"/>
      <c r="F1054" s="525"/>
      <c r="G1054" s="560"/>
    </row>
    <row r="1055" spans="1:7">
      <c r="A1055" s="549"/>
      <c r="B1055" s="550"/>
      <c r="C1055" s="551"/>
      <c r="D1055" s="552"/>
      <c r="E1055" s="553"/>
      <c r="F1055" s="525"/>
      <c r="G1055" s="560"/>
    </row>
    <row r="1056" spans="1:7">
      <c r="A1056" s="549"/>
      <c r="B1056" s="550"/>
      <c r="C1056" s="551"/>
      <c r="D1056" s="552"/>
      <c r="E1056" s="553"/>
      <c r="F1056" s="525"/>
      <c r="G1056" s="560"/>
    </row>
    <row r="1057" spans="1:7">
      <c r="A1057" s="549"/>
      <c r="B1057" s="550"/>
      <c r="C1057" s="551"/>
      <c r="D1057" s="552"/>
      <c r="E1057" s="553"/>
      <c r="F1057" s="525"/>
      <c r="G1057" s="560"/>
    </row>
    <row r="1058" spans="1:7">
      <c r="A1058" s="549"/>
      <c r="B1058" s="550"/>
      <c r="C1058" s="551"/>
      <c r="D1058" s="552"/>
      <c r="E1058" s="553"/>
      <c r="F1058" s="525"/>
      <c r="G1058" s="560"/>
    </row>
    <row r="1059" spans="1:7">
      <c r="A1059" s="549"/>
      <c r="B1059" s="550"/>
      <c r="C1059" s="551"/>
      <c r="D1059" s="552"/>
      <c r="E1059" s="553"/>
      <c r="F1059" s="525"/>
      <c r="G1059" s="560"/>
    </row>
    <row r="1060" spans="1:7">
      <c r="A1060" s="549"/>
      <c r="B1060" s="550"/>
      <c r="C1060" s="551"/>
      <c r="D1060" s="552"/>
      <c r="E1060" s="553"/>
      <c r="F1060" s="525"/>
      <c r="G1060" s="560"/>
    </row>
    <row r="1061" spans="1:7">
      <c r="A1061" s="549"/>
      <c r="B1061" s="550"/>
      <c r="C1061" s="551"/>
      <c r="D1061" s="552"/>
      <c r="E1061" s="553"/>
      <c r="F1061" s="525"/>
      <c r="G1061" s="560"/>
    </row>
    <row r="1062" spans="1:7">
      <c r="A1062" s="549"/>
      <c r="B1062" s="550"/>
      <c r="C1062" s="551"/>
      <c r="D1062" s="552"/>
      <c r="E1062" s="553"/>
      <c r="F1062" s="525"/>
      <c r="G1062" s="560"/>
    </row>
    <row r="1063" spans="1:7">
      <c r="A1063" s="549"/>
      <c r="B1063" s="550"/>
      <c r="C1063" s="551"/>
      <c r="D1063" s="552"/>
      <c r="E1063" s="553"/>
      <c r="F1063" s="525"/>
      <c r="G1063" s="560"/>
    </row>
    <row r="1064" spans="1:7">
      <c r="A1064" s="549"/>
      <c r="B1064" s="550"/>
      <c r="C1064" s="551"/>
      <c r="D1064" s="552"/>
      <c r="E1064" s="553"/>
      <c r="F1064" s="525"/>
      <c r="G1064" s="560"/>
    </row>
    <row r="1065" spans="1:7">
      <c r="A1065" s="549"/>
      <c r="B1065" s="550"/>
      <c r="C1065" s="551"/>
      <c r="D1065" s="552"/>
      <c r="E1065" s="553"/>
      <c r="F1065" s="525"/>
      <c r="G1065" s="560"/>
    </row>
    <row r="1066" spans="1:7">
      <c r="A1066" s="549"/>
      <c r="B1066" s="550"/>
      <c r="C1066" s="551"/>
      <c r="D1066" s="552"/>
      <c r="E1066" s="553"/>
      <c r="F1066" s="525"/>
      <c r="G1066" s="560"/>
    </row>
    <row r="1067" spans="1:7">
      <c r="A1067" s="549"/>
      <c r="B1067" s="550"/>
      <c r="C1067" s="551"/>
      <c r="D1067" s="552"/>
      <c r="E1067" s="553"/>
      <c r="F1067" s="525"/>
      <c r="G1067" s="560"/>
    </row>
    <row r="1068" spans="1:7">
      <c r="A1068" s="549"/>
      <c r="B1068" s="550"/>
      <c r="C1068" s="551"/>
      <c r="D1068" s="552"/>
      <c r="E1068" s="553"/>
      <c r="F1068" s="525"/>
      <c r="G1068" s="560"/>
    </row>
    <row r="1069" spans="1:7">
      <c r="A1069" s="549"/>
      <c r="B1069" s="550"/>
      <c r="C1069" s="551"/>
      <c r="D1069" s="552"/>
      <c r="E1069" s="553"/>
      <c r="F1069" s="525"/>
      <c r="G1069" s="560"/>
    </row>
    <row r="1070" spans="1:7">
      <c r="A1070" s="549"/>
      <c r="B1070" s="550"/>
      <c r="C1070" s="551"/>
      <c r="D1070" s="552"/>
      <c r="E1070" s="553"/>
      <c r="F1070" s="525"/>
      <c r="G1070" s="560"/>
    </row>
    <row r="1071" spans="1:7">
      <c r="A1071" s="549"/>
      <c r="B1071" s="550"/>
      <c r="C1071" s="551"/>
      <c r="D1071" s="552"/>
      <c r="E1071" s="553"/>
      <c r="F1071" s="525"/>
      <c r="G1071" s="560"/>
    </row>
    <row r="1072" spans="1:7">
      <c r="A1072" s="549"/>
      <c r="B1072" s="550"/>
      <c r="C1072" s="551"/>
      <c r="D1072" s="552"/>
      <c r="E1072" s="553"/>
      <c r="F1072" s="525"/>
      <c r="G1072" s="560"/>
    </row>
    <row r="1073" spans="1:7">
      <c r="A1073" s="549"/>
      <c r="B1073" s="550"/>
      <c r="C1073" s="551"/>
      <c r="D1073" s="552"/>
      <c r="E1073" s="553"/>
      <c r="F1073" s="525"/>
      <c r="G1073" s="560"/>
    </row>
    <row r="1074" spans="1:7">
      <c r="A1074" s="549"/>
      <c r="B1074" s="550"/>
      <c r="C1074" s="551"/>
      <c r="D1074" s="552"/>
      <c r="E1074" s="553"/>
      <c r="F1074" s="525"/>
      <c r="G1074" s="560"/>
    </row>
    <row r="1075" spans="1:7">
      <c r="A1075" s="549"/>
      <c r="B1075" s="550"/>
      <c r="C1075" s="551"/>
      <c r="D1075" s="552"/>
      <c r="E1075" s="553"/>
      <c r="F1075" s="525"/>
      <c r="G1075" s="560"/>
    </row>
    <row r="1076" spans="1:7">
      <c r="A1076" s="549"/>
      <c r="B1076" s="550"/>
      <c r="C1076" s="551"/>
      <c r="D1076" s="552"/>
      <c r="E1076" s="553"/>
      <c r="F1076" s="525"/>
      <c r="G1076" s="560"/>
    </row>
    <row r="1077" spans="1:7">
      <c r="A1077" s="549"/>
      <c r="B1077" s="550"/>
      <c r="C1077" s="551"/>
      <c r="D1077" s="552"/>
      <c r="E1077" s="553"/>
      <c r="F1077" s="525"/>
      <c r="G1077" s="560"/>
    </row>
    <row r="1078" spans="1:7">
      <c r="A1078" s="549"/>
      <c r="B1078" s="550"/>
      <c r="C1078" s="551"/>
      <c r="D1078" s="552"/>
      <c r="E1078" s="553"/>
      <c r="F1078" s="525"/>
      <c r="G1078" s="560"/>
    </row>
    <row r="1079" spans="1:7">
      <c r="A1079" s="549"/>
      <c r="B1079" s="550"/>
      <c r="C1079" s="551"/>
      <c r="D1079" s="552"/>
      <c r="E1079" s="553"/>
      <c r="F1079" s="525"/>
      <c r="G1079" s="560"/>
    </row>
    <row r="1080" spans="1:7">
      <c r="A1080" s="549"/>
      <c r="B1080" s="550"/>
      <c r="C1080" s="551"/>
      <c r="D1080" s="552"/>
      <c r="E1080" s="553"/>
      <c r="F1080" s="525"/>
      <c r="G1080" s="560"/>
    </row>
    <row r="1081" spans="1:7">
      <c r="A1081" s="549"/>
      <c r="B1081" s="550"/>
      <c r="C1081" s="551"/>
      <c r="D1081" s="552"/>
      <c r="E1081" s="553"/>
      <c r="F1081" s="525"/>
      <c r="G1081" s="560"/>
    </row>
    <row r="1082" spans="1:7">
      <c r="A1082" s="549"/>
      <c r="B1082" s="550"/>
      <c r="C1082" s="551"/>
      <c r="D1082" s="552"/>
      <c r="E1082" s="553"/>
      <c r="F1082" s="525"/>
      <c r="G1082" s="560"/>
    </row>
    <row r="1083" spans="1:7">
      <c r="A1083" s="549"/>
      <c r="B1083" s="550"/>
      <c r="C1083" s="551"/>
      <c r="D1083" s="552"/>
      <c r="E1083" s="553"/>
      <c r="F1083" s="525"/>
      <c r="G1083" s="560"/>
    </row>
    <row r="1084" spans="1:7">
      <c r="A1084" s="549"/>
      <c r="B1084" s="550"/>
      <c r="C1084" s="551"/>
      <c r="D1084" s="552"/>
      <c r="E1084" s="553"/>
      <c r="F1084" s="525"/>
      <c r="G1084" s="560"/>
    </row>
    <row r="1085" spans="1:7">
      <c r="A1085" s="549"/>
      <c r="B1085" s="550"/>
      <c r="C1085" s="551"/>
      <c r="D1085" s="552"/>
      <c r="E1085" s="553"/>
      <c r="F1085" s="525"/>
      <c r="G1085" s="560"/>
    </row>
    <row r="1086" spans="1:7">
      <c r="A1086" s="549"/>
      <c r="B1086" s="550"/>
      <c r="C1086" s="551"/>
      <c r="D1086" s="552"/>
      <c r="E1086" s="553"/>
      <c r="F1086" s="525"/>
      <c r="G1086" s="560"/>
    </row>
    <row r="1087" spans="1:7">
      <c r="A1087" s="549"/>
      <c r="B1087" s="550"/>
      <c r="C1087" s="551"/>
      <c r="D1087" s="552"/>
      <c r="E1087" s="553"/>
      <c r="F1087" s="525"/>
      <c r="G1087" s="560"/>
    </row>
    <row r="1088" spans="1:7">
      <c r="A1088" s="549"/>
      <c r="B1088" s="550"/>
      <c r="C1088" s="551"/>
      <c r="D1088" s="552"/>
      <c r="E1088" s="553"/>
      <c r="F1088" s="525"/>
      <c r="G1088" s="560"/>
    </row>
    <row r="1089" spans="1:7">
      <c r="A1089" s="549"/>
      <c r="B1089" s="550"/>
      <c r="C1089" s="551"/>
      <c r="D1089" s="552"/>
      <c r="E1089" s="553"/>
      <c r="F1089" s="525"/>
      <c r="G1089" s="560"/>
    </row>
    <row r="1090" spans="1:7">
      <c r="A1090" s="549"/>
      <c r="B1090" s="550"/>
      <c r="C1090" s="551"/>
      <c r="D1090" s="552"/>
      <c r="E1090" s="553"/>
      <c r="F1090" s="525"/>
      <c r="G1090" s="560"/>
    </row>
    <row r="1091" spans="1:7">
      <c r="A1091" s="549"/>
      <c r="B1091" s="550"/>
      <c r="C1091" s="551"/>
      <c r="D1091" s="552"/>
      <c r="E1091" s="553"/>
      <c r="F1091" s="525"/>
      <c r="G1091" s="560"/>
    </row>
    <row r="1092" spans="1:7">
      <c r="A1092" s="549"/>
      <c r="B1092" s="550"/>
      <c r="C1092" s="551"/>
      <c r="D1092" s="552"/>
      <c r="E1092" s="553"/>
      <c r="F1092" s="525"/>
      <c r="G1092" s="560"/>
    </row>
    <row r="1093" spans="1:7">
      <c r="A1093" s="549"/>
      <c r="B1093" s="550"/>
      <c r="C1093" s="551"/>
      <c r="D1093" s="552"/>
      <c r="E1093" s="553"/>
      <c r="F1093" s="525"/>
      <c r="G1093" s="560"/>
    </row>
    <row r="1094" spans="1:7">
      <c r="A1094" s="549"/>
      <c r="B1094" s="550"/>
      <c r="C1094" s="551"/>
      <c r="D1094" s="552"/>
      <c r="E1094" s="553"/>
      <c r="F1094" s="525"/>
      <c r="G1094" s="560"/>
    </row>
    <row r="1095" spans="1:7">
      <c r="A1095" s="549"/>
      <c r="B1095" s="550"/>
      <c r="C1095" s="551"/>
      <c r="D1095" s="552"/>
      <c r="E1095" s="553"/>
      <c r="F1095" s="525"/>
      <c r="G1095" s="560"/>
    </row>
    <row r="1096" spans="1:7">
      <c r="A1096" s="549"/>
      <c r="B1096" s="550"/>
      <c r="C1096" s="551"/>
      <c r="D1096" s="552"/>
      <c r="E1096" s="553"/>
      <c r="F1096" s="525"/>
      <c r="G1096" s="560"/>
    </row>
    <row r="1097" spans="1:7">
      <c r="A1097" s="549"/>
      <c r="B1097" s="550"/>
      <c r="C1097" s="551"/>
      <c r="D1097" s="552"/>
      <c r="E1097" s="553"/>
      <c r="F1097" s="525"/>
      <c r="G1097" s="560"/>
    </row>
    <row r="1098" spans="1:7">
      <c r="A1098" s="549"/>
      <c r="B1098" s="550"/>
      <c r="C1098" s="551"/>
      <c r="D1098" s="552"/>
      <c r="E1098" s="553"/>
      <c r="F1098" s="525"/>
      <c r="G1098" s="560"/>
    </row>
    <row r="1099" spans="1:7">
      <c r="A1099" s="549"/>
      <c r="B1099" s="550"/>
      <c r="C1099" s="551"/>
      <c r="D1099" s="552"/>
      <c r="E1099" s="553"/>
      <c r="F1099" s="525"/>
      <c r="G1099" s="560"/>
    </row>
    <row r="1100" spans="1:7">
      <c r="A1100" s="549"/>
      <c r="B1100" s="550"/>
      <c r="C1100" s="551"/>
      <c r="D1100" s="552"/>
      <c r="E1100" s="553"/>
      <c r="F1100" s="525"/>
      <c r="G1100" s="560"/>
    </row>
    <row r="1101" spans="1:7">
      <c r="A1101" s="549"/>
      <c r="B1101" s="550"/>
      <c r="C1101" s="551"/>
      <c r="D1101" s="552"/>
      <c r="E1101" s="553"/>
      <c r="F1101" s="525"/>
      <c r="G1101" s="560"/>
    </row>
    <row r="1102" spans="1:7">
      <c r="A1102" s="549"/>
      <c r="B1102" s="550"/>
      <c r="C1102" s="551"/>
      <c r="D1102" s="552"/>
      <c r="E1102" s="553"/>
      <c r="F1102" s="525"/>
      <c r="G1102" s="560"/>
    </row>
    <row r="1103" spans="1:7">
      <c r="A1103" s="549"/>
      <c r="B1103" s="550"/>
      <c r="C1103" s="551"/>
      <c r="D1103" s="552"/>
      <c r="E1103" s="553"/>
      <c r="F1103" s="525"/>
      <c r="G1103" s="560"/>
    </row>
    <row r="1104" spans="1:7">
      <c r="A1104" s="549"/>
      <c r="B1104" s="550"/>
      <c r="C1104" s="551"/>
      <c r="D1104" s="552"/>
      <c r="E1104" s="553"/>
      <c r="F1104" s="525"/>
      <c r="G1104" s="560"/>
    </row>
    <row r="1105" spans="1:7">
      <c r="A1105" s="549"/>
      <c r="B1105" s="550"/>
      <c r="C1105" s="551"/>
      <c r="D1105" s="552"/>
      <c r="E1105" s="553"/>
      <c r="F1105" s="525"/>
      <c r="G1105" s="560"/>
    </row>
    <row r="1106" spans="1:7">
      <c r="A1106" s="549"/>
      <c r="B1106" s="550"/>
      <c r="C1106" s="551"/>
      <c r="D1106" s="552"/>
      <c r="E1106" s="553"/>
      <c r="F1106" s="525"/>
      <c r="G1106" s="560"/>
    </row>
    <row r="1107" spans="1:7">
      <c r="A1107" s="549"/>
      <c r="B1107" s="550"/>
      <c r="C1107" s="551"/>
      <c r="D1107" s="552"/>
      <c r="E1107" s="553"/>
      <c r="F1107" s="525"/>
      <c r="G1107" s="560"/>
    </row>
    <row r="1108" spans="1:7">
      <c r="A1108" s="549"/>
      <c r="B1108" s="550"/>
      <c r="C1108" s="551"/>
      <c r="D1108" s="552"/>
      <c r="E1108" s="553"/>
      <c r="F1108" s="525"/>
      <c r="G1108" s="560"/>
    </row>
    <row r="1109" spans="1:7">
      <c r="A1109" s="549"/>
      <c r="B1109" s="550"/>
      <c r="C1109" s="551"/>
      <c r="D1109" s="552"/>
      <c r="E1109" s="553"/>
      <c r="F1109" s="525"/>
      <c r="G1109" s="560"/>
    </row>
    <row r="1110" spans="1:7">
      <c r="A1110" s="549"/>
      <c r="B1110" s="550"/>
      <c r="C1110" s="551"/>
      <c r="D1110" s="552"/>
      <c r="E1110" s="553"/>
      <c r="F1110" s="525"/>
      <c r="G1110" s="560"/>
    </row>
    <row r="1111" spans="1:7">
      <c r="A1111" s="549"/>
      <c r="B1111" s="550"/>
      <c r="C1111" s="551"/>
      <c r="D1111" s="552"/>
      <c r="E1111" s="553"/>
      <c r="F1111" s="525"/>
      <c r="G1111" s="560"/>
    </row>
    <row r="1112" spans="1:7">
      <c r="A1112" s="549"/>
      <c r="B1112" s="550"/>
      <c r="C1112" s="551"/>
      <c r="D1112" s="552"/>
      <c r="E1112" s="553"/>
      <c r="F1112" s="525"/>
      <c r="G1112" s="560"/>
    </row>
    <row r="1113" spans="1:7">
      <c r="A1113" s="549"/>
      <c r="B1113" s="550"/>
      <c r="C1113" s="551"/>
      <c r="D1113" s="552"/>
      <c r="E1113" s="553"/>
      <c r="F1113" s="525"/>
      <c r="G1113" s="560"/>
    </row>
    <row r="1114" spans="1:7">
      <c r="A1114" s="549"/>
      <c r="B1114" s="550"/>
      <c r="C1114" s="551"/>
      <c r="D1114" s="552"/>
      <c r="E1114" s="553"/>
      <c r="F1114" s="525"/>
      <c r="G1114" s="560"/>
    </row>
    <row r="1115" spans="1:7">
      <c r="A1115" s="549"/>
      <c r="B1115" s="550"/>
      <c r="C1115" s="551"/>
      <c r="D1115" s="552"/>
      <c r="E1115" s="553"/>
      <c r="F1115" s="525"/>
      <c r="G1115" s="560"/>
    </row>
    <row r="1116" spans="1:7">
      <c r="A1116" s="549"/>
      <c r="B1116" s="550"/>
      <c r="C1116" s="551"/>
      <c r="D1116" s="552"/>
      <c r="E1116" s="553"/>
      <c r="F1116" s="525"/>
      <c r="G1116" s="560"/>
    </row>
    <row r="1117" spans="1:7">
      <c r="A1117" s="549"/>
      <c r="B1117" s="550"/>
      <c r="C1117" s="551"/>
      <c r="D1117" s="552"/>
      <c r="E1117" s="553"/>
      <c r="F1117" s="525"/>
      <c r="G1117" s="560"/>
    </row>
    <row r="1118" spans="1:7">
      <c r="A1118" s="549"/>
      <c r="B1118" s="550"/>
      <c r="C1118" s="551"/>
      <c r="D1118" s="552"/>
      <c r="E1118" s="553"/>
      <c r="F1118" s="525"/>
      <c r="G1118" s="560"/>
    </row>
    <row r="1119" spans="1:7">
      <c r="A1119" s="549"/>
      <c r="B1119" s="550"/>
      <c r="C1119" s="551"/>
      <c r="D1119" s="552"/>
      <c r="E1119" s="553"/>
      <c r="F1119" s="525"/>
      <c r="G1119" s="560"/>
    </row>
    <row r="1120" spans="1:7">
      <c r="A1120" s="549"/>
      <c r="B1120" s="550"/>
      <c r="C1120" s="551"/>
      <c r="D1120" s="552"/>
      <c r="E1120" s="553"/>
      <c r="F1120" s="525"/>
      <c r="G1120" s="560"/>
    </row>
    <row r="1121" spans="1:7">
      <c r="A1121" s="549"/>
      <c r="B1121" s="550"/>
      <c r="C1121" s="551"/>
      <c r="D1121" s="552"/>
      <c r="E1121" s="553"/>
      <c r="F1121" s="525"/>
      <c r="G1121" s="560"/>
    </row>
    <row r="1122" spans="1:7">
      <c r="A1122" s="549"/>
      <c r="B1122" s="550"/>
      <c r="C1122" s="551"/>
      <c r="D1122" s="552"/>
      <c r="E1122" s="553"/>
      <c r="F1122" s="525"/>
      <c r="G1122" s="560"/>
    </row>
    <row r="1123" spans="1:7">
      <c r="A1123" s="549"/>
      <c r="B1123" s="550"/>
      <c r="C1123" s="551"/>
      <c r="D1123" s="552"/>
      <c r="E1123" s="553"/>
      <c r="F1123" s="525"/>
      <c r="G1123" s="560"/>
    </row>
    <row r="1124" spans="1:7">
      <c r="A1124" s="549"/>
      <c r="B1124" s="550"/>
      <c r="C1124" s="551"/>
      <c r="D1124" s="552"/>
      <c r="E1124" s="553"/>
      <c r="F1124" s="525"/>
      <c r="G1124" s="560"/>
    </row>
    <row r="1125" spans="1:7">
      <c r="A1125" s="549"/>
      <c r="B1125" s="550"/>
      <c r="C1125" s="551"/>
      <c r="D1125" s="552"/>
      <c r="E1125" s="553"/>
      <c r="F1125" s="525"/>
      <c r="G1125" s="560"/>
    </row>
    <row r="1126" spans="1:7">
      <c r="A1126" s="549"/>
      <c r="B1126" s="550"/>
      <c r="C1126" s="551"/>
      <c r="D1126" s="552"/>
      <c r="E1126" s="553"/>
      <c r="F1126" s="525"/>
      <c r="G1126" s="560"/>
    </row>
    <row r="1127" spans="1:7">
      <c r="A1127" s="549"/>
      <c r="B1127" s="550"/>
      <c r="C1127" s="551"/>
      <c r="D1127" s="552"/>
      <c r="E1127" s="553"/>
      <c r="F1127" s="525"/>
      <c r="G1127" s="560"/>
    </row>
    <row r="1128" spans="1:7">
      <c r="A1128" s="549"/>
      <c r="B1128" s="550"/>
      <c r="C1128" s="551"/>
      <c r="D1128" s="552"/>
      <c r="E1128" s="553"/>
      <c r="F1128" s="525"/>
      <c r="G1128" s="560"/>
    </row>
    <row r="1129" spans="1:7">
      <c r="A1129" s="549"/>
      <c r="B1129" s="550"/>
      <c r="C1129" s="551"/>
      <c r="D1129" s="552"/>
      <c r="E1129" s="553"/>
      <c r="F1129" s="525"/>
      <c r="G1129" s="560"/>
    </row>
    <row r="1130" spans="1:7">
      <c r="A1130" s="549"/>
      <c r="B1130" s="550"/>
      <c r="C1130" s="551"/>
      <c r="D1130" s="552"/>
      <c r="E1130" s="553"/>
      <c r="F1130" s="525"/>
      <c r="G1130" s="560"/>
    </row>
    <row r="1131" spans="1:7">
      <c r="A1131" s="549"/>
      <c r="B1131" s="550"/>
      <c r="C1131" s="551"/>
      <c r="D1131" s="552"/>
      <c r="E1131" s="553"/>
      <c r="F1131" s="525"/>
      <c r="G1131" s="560"/>
    </row>
    <row r="1132" spans="1:7">
      <c r="A1132" s="549"/>
      <c r="B1132" s="550"/>
      <c r="C1132" s="551"/>
      <c r="D1132" s="552"/>
      <c r="E1132" s="553"/>
      <c r="F1132" s="525"/>
      <c r="G1132" s="560"/>
    </row>
    <row r="1133" spans="1:7">
      <c r="A1133" s="549"/>
      <c r="B1133" s="550"/>
      <c r="C1133" s="551"/>
      <c r="D1133" s="552"/>
      <c r="E1133" s="553"/>
      <c r="F1133" s="525"/>
      <c r="G1133" s="560"/>
    </row>
    <row r="1134" spans="1:7">
      <c r="A1134" s="549"/>
      <c r="B1134" s="550"/>
      <c r="C1134" s="551"/>
      <c r="D1134" s="552"/>
      <c r="E1134" s="553"/>
      <c r="F1134" s="525"/>
      <c r="G1134" s="560"/>
    </row>
    <row r="1135" spans="1:7">
      <c r="A1135" s="549"/>
      <c r="B1135" s="550"/>
      <c r="C1135" s="551"/>
      <c r="D1135" s="552"/>
      <c r="E1135" s="553"/>
      <c r="F1135" s="525"/>
      <c r="G1135" s="560"/>
    </row>
    <row r="1136" spans="1:7">
      <c r="A1136" s="549"/>
      <c r="B1136" s="550"/>
      <c r="C1136" s="551"/>
      <c r="D1136" s="552"/>
      <c r="E1136" s="553"/>
      <c r="F1136" s="525"/>
      <c r="G1136" s="560"/>
    </row>
    <row r="1137" spans="1:7">
      <c r="A1137" s="549"/>
      <c r="B1137" s="550"/>
      <c r="C1137" s="551"/>
      <c r="D1137" s="552"/>
      <c r="E1137" s="553"/>
      <c r="F1137" s="525"/>
      <c r="G1137" s="560"/>
    </row>
    <row r="1138" spans="1:7">
      <c r="A1138" s="549"/>
      <c r="B1138" s="550"/>
      <c r="C1138" s="551"/>
      <c r="D1138" s="552"/>
      <c r="E1138" s="553"/>
      <c r="F1138" s="525"/>
      <c r="G1138" s="560"/>
    </row>
    <row r="1139" spans="1:7">
      <c r="A1139" s="549"/>
      <c r="B1139" s="550"/>
      <c r="C1139" s="551"/>
      <c r="D1139" s="552"/>
      <c r="E1139" s="553"/>
      <c r="F1139" s="525"/>
      <c r="G1139" s="560"/>
    </row>
    <row r="1140" spans="1:7">
      <c r="A1140" s="549"/>
      <c r="B1140" s="550"/>
      <c r="C1140" s="551"/>
      <c r="D1140" s="552"/>
      <c r="E1140" s="553"/>
      <c r="F1140" s="525"/>
      <c r="G1140" s="560"/>
    </row>
    <row r="1141" spans="1:7">
      <c r="A1141" s="549"/>
      <c r="B1141" s="550"/>
      <c r="C1141" s="551"/>
      <c r="D1141" s="552"/>
      <c r="E1141" s="553"/>
      <c r="F1141" s="525"/>
      <c r="G1141" s="560"/>
    </row>
    <row r="1142" spans="1:7">
      <c r="A1142" s="549"/>
      <c r="B1142" s="550"/>
      <c r="C1142" s="551"/>
      <c r="D1142" s="552"/>
      <c r="E1142" s="553"/>
      <c r="F1142" s="525"/>
      <c r="G1142" s="560"/>
    </row>
    <row r="1143" spans="1:7">
      <c r="A1143" s="549"/>
      <c r="B1143" s="550"/>
      <c r="C1143" s="551"/>
      <c r="D1143" s="552"/>
      <c r="E1143" s="553"/>
      <c r="F1143" s="525"/>
      <c r="G1143" s="560"/>
    </row>
    <row r="1144" spans="1:7">
      <c r="A1144" s="549"/>
      <c r="B1144" s="550"/>
      <c r="C1144" s="551"/>
      <c r="D1144" s="552"/>
      <c r="E1144" s="553"/>
      <c r="F1144" s="525"/>
      <c r="G1144" s="560"/>
    </row>
    <row r="1145" spans="1:7">
      <c r="A1145" s="549"/>
      <c r="B1145" s="550"/>
      <c r="C1145" s="551"/>
      <c r="D1145" s="552"/>
      <c r="E1145" s="553"/>
      <c r="F1145" s="525"/>
      <c r="G1145" s="560"/>
    </row>
    <row r="1146" spans="1:7">
      <c r="A1146" s="549"/>
      <c r="B1146" s="550"/>
      <c r="C1146" s="551"/>
      <c r="D1146" s="552"/>
      <c r="E1146" s="553"/>
      <c r="F1146" s="525"/>
      <c r="G1146" s="560"/>
    </row>
    <row r="1147" spans="1:7">
      <c r="A1147" s="549"/>
      <c r="B1147" s="550"/>
      <c r="C1147" s="551"/>
      <c r="D1147" s="552"/>
      <c r="E1147" s="553"/>
      <c r="F1147" s="525"/>
      <c r="G1147" s="560"/>
    </row>
    <row r="1148" spans="1:7">
      <c r="A1148" s="549"/>
      <c r="B1148" s="550"/>
      <c r="C1148" s="551"/>
      <c r="D1148" s="552"/>
      <c r="E1148" s="553"/>
      <c r="F1148" s="525"/>
      <c r="G1148" s="560"/>
    </row>
    <row r="1149" spans="1:7">
      <c r="A1149" s="549"/>
      <c r="B1149" s="550"/>
      <c r="C1149" s="551"/>
      <c r="D1149" s="552"/>
      <c r="E1149" s="553"/>
      <c r="F1149" s="525"/>
      <c r="G1149" s="560"/>
    </row>
    <row r="1150" spans="1:7">
      <c r="A1150" s="549"/>
      <c r="B1150" s="550"/>
      <c r="C1150" s="551"/>
      <c r="D1150" s="552"/>
      <c r="E1150" s="553"/>
      <c r="F1150" s="525"/>
      <c r="G1150" s="560"/>
    </row>
    <row r="1151" spans="1:7">
      <c r="A1151" s="549"/>
      <c r="B1151" s="550"/>
      <c r="C1151" s="551"/>
      <c r="D1151" s="552"/>
      <c r="E1151" s="553"/>
      <c r="F1151" s="525"/>
      <c r="G1151" s="560"/>
    </row>
    <row r="1152" spans="1:7">
      <c r="A1152" s="549"/>
      <c r="B1152" s="550"/>
      <c r="C1152" s="551"/>
      <c r="D1152" s="552"/>
      <c r="E1152" s="553"/>
      <c r="F1152" s="525"/>
      <c r="G1152" s="560"/>
    </row>
    <row r="1153" spans="1:7">
      <c r="A1153" s="549"/>
      <c r="B1153" s="550"/>
      <c r="C1153" s="551"/>
      <c r="D1153" s="552"/>
      <c r="E1153" s="553"/>
      <c r="F1153" s="525"/>
      <c r="G1153" s="560"/>
    </row>
    <row r="1154" spans="1:7">
      <c r="A1154" s="549"/>
      <c r="B1154" s="550"/>
      <c r="C1154" s="551"/>
      <c r="D1154" s="552"/>
      <c r="E1154" s="553"/>
      <c r="F1154" s="525"/>
      <c r="G1154" s="560"/>
    </row>
    <row r="1155" spans="1:7">
      <c r="A1155" s="549"/>
      <c r="B1155" s="550"/>
      <c r="C1155" s="551"/>
      <c r="D1155" s="552"/>
      <c r="E1155" s="553"/>
      <c r="F1155" s="525"/>
      <c r="G1155" s="560"/>
    </row>
    <row r="1156" spans="1:7">
      <c r="A1156" s="549"/>
      <c r="B1156" s="550"/>
      <c r="C1156" s="551"/>
      <c r="D1156" s="552"/>
      <c r="E1156" s="553"/>
      <c r="F1156" s="525"/>
      <c r="G1156" s="560"/>
    </row>
    <row r="1157" spans="1:7">
      <c r="A1157" s="549"/>
      <c r="B1157" s="550"/>
      <c r="C1157" s="551"/>
      <c r="D1157" s="552"/>
      <c r="E1157" s="553"/>
      <c r="F1157" s="525"/>
      <c r="G1157" s="560"/>
    </row>
    <row r="1158" spans="1:7">
      <c r="A1158" s="549"/>
      <c r="B1158" s="550"/>
      <c r="C1158" s="551"/>
      <c r="D1158" s="552"/>
      <c r="E1158" s="553"/>
      <c r="F1158" s="525"/>
      <c r="G1158" s="560"/>
    </row>
    <row r="1159" spans="1:7">
      <c r="A1159" s="549"/>
      <c r="B1159" s="550"/>
      <c r="C1159" s="551"/>
      <c r="D1159" s="552"/>
      <c r="E1159" s="553"/>
      <c r="F1159" s="525"/>
      <c r="G1159" s="560"/>
    </row>
    <row r="1160" spans="1:7">
      <c r="A1160" s="549"/>
      <c r="B1160" s="550"/>
      <c r="C1160" s="551"/>
      <c r="D1160" s="552"/>
      <c r="E1160" s="553"/>
      <c r="F1160" s="525"/>
      <c r="G1160" s="560"/>
    </row>
    <row r="1161" spans="1:7">
      <c r="A1161" s="549"/>
      <c r="B1161" s="550"/>
      <c r="C1161" s="551"/>
      <c r="D1161" s="552"/>
      <c r="E1161" s="553"/>
      <c r="F1161" s="525"/>
      <c r="G1161" s="560"/>
    </row>
    <row r="1162" spans="1:7">
      <c r="A1162" s="549"/>
      <c r="B1162" s="550"/>
      <c r="C1162" s="551"/>
      <c r="D1162" s="552"/>
      <c r="E1162" s="553"/>
      <c r="F1162" s="525"/>
      <c r="G1162" s="560"/>
    </row>
    <row r="1163" spans="1:7">
      <c r="A1163" s="549"/>
      <c r="B1163" s="550"/>
      <c r="C1163" s="551"/>
      <c r="D1163" s="552"/>
      <c r="E1163" s="553"/>
      <c r="F1163" s="525"/>
      <c r="G1163" s="560"/>
    </row>
    <row r="1164" spans="1:7">
      <c r="A1164" s="549"/>
      <c r="B1164" s="550"/>
      <c r="C1164" s="551"/>
      <c r="D1164" s="552"/>
      <c r="E1164" s="553"/>
      <c r="F1164" s="525"/>
      <c r="G1164" s="560"/>
    </row>
    <row r="1165" spans="1:7">
      <c r="A1165" s="549"/>
      <c r="B1165" s="550"/>
      <c r="C1165" s="551"/>
      <c r="D1165" s="552"/>
      <c r="E1165" s="553"/>
      <c r="F1165" s="525"/>
      <c r="G1165" s="560"/>
    </row>
    <row r="1166" spans="1:7">
      <c r="A1166" s="549"/>
      <c r="B1166" s="550"/>
      <c r="C1166" s="551"/>
      <c r="D1166" s="552"/>
      <c r="E1166" s="553"/>
      <c r="F1166" s="525"/>
      <c r="G1166" s="560"/>
    </row>
    <row r="1167" spans="1:7">
      <c r="A1167" s="549"/>
      <c r="B1167" s="550"/>
      <c r="C1167" s="551"/>
      <c r="D1167" s="552"/>
      <c r="E1167" s="553"/>
      <c r="F1167" s="525"/>
      <c r="G1167" s="560"/>
    </row>
    <row r="1168" spans="1:7">
      <c r="A1168" s="549"/>
      <c r="B1168" s="550"/>
      <c r="C1168" s="551"/>
      <c r="D1168" s="552"/>
      <c r="E1168" s="553"/>
      <c r="F1168" s="525"/>
      <c r="G1168" s="560"/>
    </row>
    <row r="1169" spans="1:7">
      <c r="A1169" s="549"/>
      <c r="B1169" s="550"/>
      <c r="C1169" s="551"/>
      <c r="D1169" s="552"/>
      <c r="E1169" s="553"/>
      <c r="F1169" s="525"/>
      <c r="G1169" s="560"/>
    </row>
    <row r="1170" spans="1:7">
      <c r="A1170" s="549"/>
      <c r="B1170" s="550"/>
      <c r="C1170" s="551"/>
      <c r="D1170" s="552"/>
      <c r="E1170" s="553"/>
      <c r="F1170" s="525"/>
      <c r="G1170" s="560"/>
    </row>
    <row r="1171" spans="1:7">
      <c r="A1171" s="549"/>
      <c r="B1171" s="550"/>
      <c r="C1171" s="551"/>
      <c r="D1171" s="552"/>
      <c r="E1171" s="553"/>
      <c r="F1171" s="525"/>
      <c r="G1171" s="560"/>
    </row>
    <row r="1172" spans="1:7">
      <c r="A1172" s="549"/>
      <c r="B1172" s="550"/>
      <c r="C1172" s="551"/>
      <c r="D1172" s="552"/>
      <c r="E1172" s="553"/>
      <c r="F1172" s="525"/>
      <c r="G1172" s="560"/>
    </row>
    <row r="1173" spans="1:7">
      <c r="A1173" s="549"/>
      <c r="B1173" s="550"/>
      <c r="C1173" s="551"/>
      <c r="D1173" s="552"/>
      <c r="E1173" s="553"/>
      <c r="F1173" s="525"/>
      <c r="G1173" s="560"/>
    </row>
    <row r="1174" spans="1:7">
      <c r="A1174" s="549"/>
      <c r="B1174" s="550"/>
      <c r="C1174" s="551"/>
      <c r="D1174" s="552"/>
      <c r="E1174" s="553"/>
      <c r="F1174" s="525"/>
      <c r="G1174" s="560"/>
    </row>
    <row r="1175" spans="1:7">
      <c r="A1175" s="549"/>
      <c r="B1175" s="550"/>
      <c r="C1175" s="551"/>
      <c r="D1175" s="552"/>
      <c r="E1175" s="553"/>
      <c r="F1175" s="525"/>
      <c r="G1175" s="560"/>
    </row>
    <row r="1176" spans="1:7">
      <c r="A1176" s="549"/>
      <c r="B1176" s="550"/>
      <c r="C1176" s="551"/>
      <c r="D1176" s="552"/>
      <c r="E1176" s="553"/>
      <c r="F1176" s="525"/>
      <c r="G1176" s="560"/>
    </row>
    <row r="1177" spans="1:7">
      <c r="A1177" s="549"/>
      <c r="B1177" s="550"/>
      <c r="C1177" s="551"/>
      <c r="D1177" s="552"/>
      <c r="E1177" s="553"/>
      <c r="F1177" s="525"/>
      <c r="G1177" s="560"/>
    </row>
    <row r="1178" spans="1:7">
      <c r="A1178" s="549"/>
      <c r="B1178" s="550"/>
      <c r="C1178" s="551"/>
      <c r="D1178" s="552"/>
      <c r="E1178" s="553"/>
      <c r="F1178" s="525"/>
      <c r="G1178" s="560"/>
    </row>
    <row r="1179" spans="1:7">
      <c r="A1179" s="549"/>
      <c r="B1179" s="550"/>
      <c r="C1179" s="551"/>
      <c r="D1179" s="552"/>
      <c r="E1179" s="553"/>
      <c r="F1179" s="525"/>
      <c r="G1179" s="560"/>
    </row>
    <row r="1180" spans="1:7">
      <c r="A1180" s="549"/>
      <c r="B1180" s="550"/>
      <c r="C1180" s="551"/>
      <c r="D1180" s="552"/>
      <c r="E1180" s="553"/>
      <c r="F1180" s="525"/>
      <c r="G1180" s="560"/>
    </row>
    <row r="1181" spans="1:7">
      <c r="A1181" s="549"/>
      <c r="B1181" s="550"/>
      <c r="C1181" s="551"/>
      <c r="D1181" s="552"/>
      <c r="E1181" s="553"/>
      <c r="F1181" s="525"/>
      <c r="G1181" s="560"/>
    </row>
    <row r="1182" spans="1:7">
      <c r="A1182" s="549"/>
      <c r="B1182" s="550"/>
      <c r="C1182" s="551"/>
      <c r="D1182" s="552"/>
      <c r="E1182" s="553"/>
      <c r="F1182" s="525"/>
      <c r="G1182" s="560"/>
    </row>
    <row r="1183" spans="1:7">
      <c r="A1183" s="549"/>
      <c r="B1183" s="550"/>
      <c r="C1183" s="551"/>
      <c r="D1183" s="552"/>
      <c r="E1183" s="553"/>
      <c r="F1183" s="525"/>
      <c r="G1183" s="560"/>
    </row>
    <row r="1184" spans="1:7">
      <c r="A1184" s="549"/>
      <c r="B1184" s="550"/>
      <c r="C1184" s="551"/>
      <c r="D1184" s="552"/>
      <c r="E1184" s="553"/>
      <c r="F1184" s="525"/>
      <c r="G1184" s="560"/>
    </row>
    <row r="1185" spans="1:7">
      <c r="A1185" s="549"/>
      <c r="B1185" s="550"/>
      <c r="C1185" s="551"/>
      <c r="D1185" s="552"/>
      <c r="E1185" s="553"/>
      <c r="F1185" s="525"/>
      <c r="G1185" s="560"/>
    </row>
    <row r="1186" spans="1:7">
      <c r="A1186" s="549"/>
      <c r="B1186" s="550"/>
      <c r="C1186" s="551"/>
      <c r="D1186" s="552"/>
      <c r="E1186" s="553"/>
      <c r="F1186" s="525"/>
      <c r="G1186" s="560"/>
    </row>
    <row r="1187" spans="1:7">
      <c r="A1187" s="549"/>
      <c r="B1187" s="550"/>
      <c r="C1187" s="551"/>
      <c r="D1187" s="552"/>
      <c r="E1187" s="553"/>
      <c r="F1187" s="525"/>
      <c r="G1187" s="560"/>
    </row>
    <row r="1188" spans="1:7">
      <c r="A1188" s="549"/>
      <c r="B1188" s="550"/>
      <c r="C1188" s="551"/>
      <c r="D1188" s="552"/>
      <c r="E1188" s="553"/>
      <c r="F1188" s="525"/>
      <c r="G1188" s="560"/>
    </row>
    <row r="1189" spans="1:7">
      <c r="A1189" s="549"/>
      <c r="B1189" s="550"/>
      <c r="C1189" s="551"/>
      <c r="D1189" s="552"/>
      <c r="E1189" s="553"/>
      <c r="F1189" s="525"/>
      <c r="G1189" s="560"/>
    </row>
    <row r="1190" spans="1:7">
      <c r="A1190" s="549"/>
      <c r="B1190" s="550"/>
      <c r="C1190" s="551"/>
      <c r="D1190" s="552"/>
      <c r="E1190" s="553"/>
      <c r="F1190" s="525"/>
      <c r="G1190" s="560"/>
    </row>
    <row r="1191" spans="1:7">
      <c r="A1191" s="549"/>
      <c r="B1191" s="550"/>
      <c r="C1191" s="551"/>
      <c r="D1191" s="552"/>
      <c r="E1191" s="553"/>
      <c r="F1191" s="525"/>
      <c r="G1191" s="560"/>
    </row>
    <row r="1192" spans="1:7">
      <c r="A1192" s="549"/>
      <c r="B1192" s="550"/>
      <c r="C1192" s="551"/>
      <c r="D1192" s="552"/>
      <c r="E1192" s="553"/>
      <c r="F1192" s="525"/>
      <c r="G1192" s="560"/>
    </row>
    <row r="1193" spans="1:7">
      <c r="A1193" s="549"/>
      <c r="B1193" s="550"/>
      <c r="C1193" s="551"/>
      <c r="D1193" s="552"/>
      <c r="E1193" s="553"/>
      <c r="F1193" s="525"/>
      <c r="G1193" s="560"/>
    </row>
    <row r="1194" spans="1:7">
      <c r="A1194" s="549"/>
      <c r="B1194" s="550"/>
      <c r="C1194" s="551"/>
      <c r="D1194" s="552"/>
      <c r="E1194" s="553"/>
      <c r="F1194" s="525"/>
      <c r="G1194" s="560"/>
    </row>
    <row r="1195" spans="1:7">
      <c r="A1195" s="549"/>
      <c r="B1195" s="550"/>
      <c r="C1195" s="551"/>
      <c r="D1195" s="552"/>
      <c r="E1195" s="553"/>
      <c r="F1195" s="525"/>
      <c r="G1195" s="560"/>
    </row>
    <row r="1196" spans="1:7">
      <c r="A1196" s="549"/>
      <c r="B1196" s="550"/>
      <c r="C1196" s="551"/>
      <c r="D1196" s="552"/>
      <c r="E1196" s="553"/>
      <c r="F1196" s="525"/>
      <c r="G1196" s="560"/>
    </row>
    <row r="1197" spans="1:7">
      <c r="A1197" s="549"/>
      <c r="B1197" s="550"/>
      <c r="C1197" s="551"/>
      <c r="D1197" s="552"/>
      <c r="E1197" s="553"/>
      <c r="F1197" s="525"/>
      <c r="G1197" s="560"/>
    </row>
    <row r="1198" spans="1:7">
      <c r="A1198" s="549"/>
      <c r="B1198" s="550"/>
      <c r="C1198" s="551"/>
      <c r="D1198" s="552"/>
      <c r="E1198" s="553"/>
      <c r="F1198" s="525"/>
      <c r="G1198" s="560"/>
    </row>
    <row r="1199" spans="1:7">
      <c r="A1199" s="549"/>
      <c r="B1199" s="550"/>
      <c r="C1199" s="551"/>
      <c r="D1199" s="552"/>
      <c r="E1199" s="553"/>
      <c r="F1199" s="525"/>
      <c r="G1199" s="560"/>
    </row>
    <row r="1200" spans="1:7">
      <c r="A1200" s="549"/>
      <c r="B1200" s="550"/>
      <c r="C1200" s="551"/>
      <c r="D1200" s="552"/>
      <c r="E1200" s="553"/>
      <c r="F1200" s="525"/>
      <c r="G1200" s="560"/>
    </row>
    <row r="1201" spans="1:7">
      <c r="A1201" s="549"/>
      <c r="B1201" s="550"/>
      <c r="C1201" s="551"/>
      <c r="D1201" s="552"/>
      <c r="E1201" s="553"/>
      <c r="F1201" s="525"/>
      <c r="G1201" s="560"/>
    </row>
    <row r="1202" spans="1:7">
      <c r="A1202" s="549"/>
      <c r="B1202" s="550"/>
      <c r="C1202" s="551"/>
      <c r="D1202" s="552"/>
      <c r="E1202" s="553"/>
      <c r="F1202" s="525"/>
      <c r="G1202" s="560"/>
    </row>
    <row r="1203" spans="1:7">
      <c r="A1203" s="549"/>
      <c r="B1203" s="550"/>
      <c r="C1203" s="551"/>
      <c r="D1203" s="552"/>
      <c r="E1203" s="553"/>
      <c r="F1203" s="525"/>
      <c r="G1203" s="560"/>
    </row>
    <row r="1204" spans="1:7">
      <c r="A1204" s="549"/>
      <c r="B1204" s="550"/>
      <c r="C1204" s="551"/>
      <c r="D1204" s="552"/>
      <c r="E1204" s="553"/>
      <c r="F1204" s="525"/>
      <c r="G1204" s="560"/>
    </row>
    <row r="1205" spans="1:7">
      <c r="A1205" s="549"/>
      <c r="B1205" s="550"/>
      <c r="C1205" s="551"/>
      <c r="D1205" s="552"/>
      <c r="E1205" s="553"/>
      <c r="F1205" s="525"/>
      <c r="G1205" s="560"/>
    </row>
    <row r="1206" spans="1:7">
      <c r="A1206" s="549"/>
      <c r="B1206" s="550"/>
      <c r="C1206" s="551"/>
      <c r="D1206" s="552"/>
      <c r="E1206" s="553"/>
      <c r="F1206" s="525"/>
      <c r="G1206" s="560"/>
    </row>
    <row r="1207" spans="1:7">
      <c r="A1207" s="549"/>
      <c r="B1207" s="550"/>
      <c r="C1207" s="551"/>
      <c r="D1207" s="552"/>
      <c r="E1207" s="553"/>
      <c r="F1207" s="525"/>
      <c r="G1207" s="560"/>
    </row>
    <row r="1208" spans="1:7">
      <c r="A1208" s="549"/>
      <c r="B1208" s="550"/>
      <c r="C1208" s="551"/>
      <c r="D1208" s="552"/>
      <c r="E1208" s="553"/>
      <c r="F1208" s="525"/>
      <c r="G1208" s="560"/>
    </row>
    <row r="1209" spans="1:7">
      <c r="A1209" s="549"/>
      <c r="B1209" s="550"/>
      <c r="C1209" s="551"/>
      <c r="D1209" s="552"/>
      <c r="E1209" s="553"/>
      <c r="F1209" s="525"/>
      <c r="G1209" s="560"/>
    </row>
    <row r="1210" spans="1:7">
      <c r="A1210" s="549"/>
      <c r="B1210" s="550"/>
      <c r="C1210" s="551"/>
      <c r="D1210" s="552"/>
      <c r="E1210" s="553"/>
      <c r="F1210" s="525"/>
      <c r="G1210" s="560"/>
    </row>
    <row r="1211" spans="1:7">
      <c r="A1211" s="549"/>
      <c r="B1211" s="550"/>
      <c r="C1211" s="551"/>
      <c r="D1211" s="552"/>
      <c r="E1211" s="553"/>
      <c r="F1211" s="525"/>
      <c r="G1211" s="560"/>
    </row>
    <row r="1212" spans="1:7">
      <c r="A1212" s="549"/>
      <c r="B1212" s="550"/>
      <c r="C1212" s="551"/>
      <c r="D1212" s="552"/>
      <c r="E1212" s="553"/>
      <c r="F1212" s="525"/>
      <c r="G1212" s="560"/>
    </row>
    <row r="1213" spans="1:7">
      <c r="A1213" s="549"/>
      <c r="B1213" s="550"/>
      <c r="C1213" s="551"/>
      <c r="D1213" s="552"/>
      <c r="E1213" s="553"/>
      <c r="F1213" s="525"/>
      <c r="G1213" s="560"/>
    </row>
    <row r="1214" spans="1:7">
      <c r="A1214" s="549"/>
      <c r="B1214" s="550"/>
      <c r="C1214" s="551"/>
      <c r="D1214" s="552"/>
      <c r="E1214" s="553"/>
      <c r="F1214" s="525"/>
      <c r="G1214" s="560"/>
    </row>
    <row r="1215" spans="1:7">
      <c r="A1215" s="549"/>
      <c r="B1215" s="550"/>
      <c r="C1215" s="551"/>
      <c r="D1215" s="552"/>
      <c r="E1215" s="553"/>
      <c r="F1215" s="525"/>
      <c r="G1215" s="560"/>
    </row>
    <row r="1216" spans="1:7">
      <c r="A1216" s="549"/>
      <c r="B1216" s="550"/>
      <c r="C1216" s="551"/>
      <c r="D1216" s="552"/>
      <c r="E1216" s="553"/>
      <c r="F1216" s="525"/>
      <c r="G1216" s="560"/>
    </row>
    <row r="1217" spans="1:7">
      <c r="A1217" s="549"/>
      <c r="B1217" s="550"/>
      <c r="C1217" s="551"/>
      <c r="D1217" s="552"/>
      <c r="E1217" s="553"/>
      <c r="F1217" s="525"/>
      <c r="G1217" s="560"/>
    </row>
    <row r="1218" spans="1:7">
      <c r="A1218" s="549"/>
      <c r="B1218" s="550"/>
      <c r="C1218" s="551"/>
      <c r="D1218" s="552"/>
      <c r="E1218" s="553"/>
      <c r="F1218" s="525"/>
      <c r="G1218" s="560"/>
    </row>
    <row r="1219" spans="1:7">
      <c r="A1219" s="549"/>
      <c r="B1219" s="550"/>
      <c r="C1219" s="551"/>
      <c r="D1219" s="552"/>
      <c r="E1219" s="553"/>
      <c r="F1219" s="525"/>
      <c r="G1219" s="560"/>
    </row>
    <row r="1220" spans="1:7">
      <c r="A1220" s="549"/>
      <c r="B1220" s="550"/>
      <c r="C1220" s="551"/>
      <c r="D1220" s="552"/>
      <c r="E1220" s="553"/>
      <c r="F1220" s="525"/>
      <c r="G1220" s="560"/>
    </row>
    <row r="1221" spans="1:7">
      <c r="A1221" s="549"/>
      <c r="B1221" s="550"/>
      <c r="C1221" s="551"/>
      <c r="D1221" s="552"/>
      <c r="E1221" s="553"/>
      <c r="F1221" s="525"/>
      <c r="G1221" s="560"/>
    </row>
    <row r="1222" spans="1:7">
      <c r="A1222" s="549"/>
      <c r="B1222" s="550"/>
      <c r="C1222" s="551"/>
      <c r="D1222" s="552"/>
      <c r="E1222" s="553"/>
      <c r="F1222" s="525"/>
      <c r="G1222" s="560"/>
    </row>
    <row r="1223" spans="1:7">
      <c r="A1223" s="549"/>
      <c r="B1223" s="550"/>
      <c r="C1223" s="551"/>
      <c r="D1223" s="552"/>
      <c r="E1223" s="553"/>
      <c r="F1223" s="525"/>
      <c r="G1223" s="560"/>
    </row>
    <row r="1224" spans="1:7">
      <c r="A1224" s="549"/>
      <c r="B1224" s="550"/>
      <c r="C1224" s="551"/>
      <c r="D1224" s="552"/>
      <c r="E1224" s="553"/>
      <c r="F1224" s="525"/>
      <c r="G1224" s="560"/>
    </row>
    <row r="1225" spans="1:7">
      <c r="A1225" s="549"/>
      <c r="B1225" s="550"/>
      <c r="C1225" s="551"/>
      <c r="D1225" s="552"/>
      <c r="E1225" s="553"/>
      <c r="F1225" s="525"/>
      <c r="G1225" s="560"/>
    </row>
    <row r="1226" spans="1:7">
      <c r="A1226" s="549"/>
      <c r="B1226" s="550"/>
      <c r="C1226" s="551"/>
      <c r="D1226" s="552"/>
      <c r="E1226" s="553"/>
      <c r="F1226" s="525"/>
      <c r="G1226" s="560"/>
    </row>
    <row r="1227" spans="1:7">
      <c r="A1227" s="549"/>
      <c r="B1227" s="550"/>
      <c r="C1227" s="551"/>
      <c r="D1227" s="552"/>
      <c r="E1227" s="553"/>
      <c r="F1227" s="525"/>
      <c r="G1227" s="560"/>
    </row>
    <row r="1228" spans="1:7">
      <c r="A1228" s="549"/>
      <c r="B1228" s="550"/>
      <c r="C1228" s="551"/>
      <c r="D1228" s="552"/>
      <c r="E1228" s="553"/>
      <c r="F1228" s="525"/>
      <c r="G1228" s="560"/>
    </row>
    <row r="1229" spans="1:7">
      <c r="A1229" s="549"/>
      <c r="B1229" s="550"/>
      <c r="C1229" s="551"/>
      <c r="D1229" s="552"/>
      <c r="E1229" s="553"/>
      <c r="F1229" s="525"/>
      <c r="G1229" s="560"/>
    </row>
    <row r="1230" spans="1:7">
      <c r="A1230" s="549"/>
      <c r="B1230" s="550"/>
      <c r="C1230" s="551"/>
      <c r="D1230" s="552"/>
      <c r="E1230" s="553"/>
      <c r="F1230" s="525"/>
      <c r="G1230" s="560"/>
    </row>
    <row r="1231" spans="1:7">
      <c r="A1231" s="549"/>
      <c r="B1231" s="550"/>
      <c r="C1231" s="551"/>
      <c r="D1231" s="552"/>
      <c r="E1231" s="553"/>
      <c r="F1231" s="525"/>
      <c r="G1231" s="560"/>
    </row>
    <row r="1232" spans="1:7">
      <c r="A1232" s="549"/>
      <c r="B1232" s="550"/>
      <c r="C1232" s="551"/>
      <c r="D1232" s="552"/>
      <c r="E1232" s="553"/>
      <c r="F1232" s="525"/>
      <c r="G1232" s="560"/>
    </row>
    <row r="1233" spans="1:7">
      <c r="A1233" s="549"/>
      <c r="B1233" s="550"/>
      <c r="C1233" s="551"/>
      <c r="D1233" s="552"/>
      <c r="E1233" s="553"/>
      <c r="F1233" s="525"/>
      <c r="G1233" s="560"/>
    </row>
    <row r="1234" spans="1:7">
      <c r="A1234" s="549"/>
      <c r="B1234" s="550"/>
      <c r="C1234" s="551"/>
      <c r="D1234" s="552"/>
      <c r="E1234" s="553"/>
      <c r="F1234" s="525"/>
      <c r="G1234" s="560"/>
    </row>
    <row r="1235" spans="1:7">
      <c r="A1235" s="549"/>
      <c r="B1235" s="550"/>
      <c r="C1235" s="551"/>
      <c r="D1235" s="552"/>
      <c r="E1235" s="553"/>
      <c r="F1235" s="525"/>
      <c r="G1235" s="560"/>
    </row>
    <row r="1236" spans="1:7">
      <c r="A1236" s="549"/>
      <c r="B1236" s="550"/>
      <c r="C1236" s="551"/>
      <c r="D1236" s="552"/>
      <c r="E1236" s="553"/>
      <c r="F1236" s="525"/>
      <c r="G1236" s="560"/>
    </row>
    <row r="1237" spans="1:7">
      <c r="A1237" s="549"/>
      <c r="B1237" s="550"/>
      <c r="C1237" s="551"/>
      <c r="D1237" s="552"/>
      <c r="E1237" s="553"/>
      <c r="F1237" s="525"/>
      <c r="G1237" s="560"/>
    </row>
    <row r="1238" spans="1:7">
      <c r="A1238" s="549"/>
      <c r="B1238" s="550"/>
      <c r="C1238" s="551"/>
      <c r="D1238" s="552"/>
      <c r="E1238" s="553"/>
      <c r="F1238" s="525"/>
      <c r="G1238" s="560"/>
    </row>
    <row r="1239" spans="1:7">
      <c r="A1239" s="549"/>
      <c r="B1239" s="550"/>
      <c r="C1239" s="551"/>
      <c r="D1239" s="552"/>
      <c r="E1239" s="553"/>
      <c r="F1239" s="525"/>
      <c r="G1239" s="560"/>
    </row>
    <row r="1240" spans="1:7">
      <c r="A1240" s="549"/>
      <c r="B1240" s="550"/>
      <c r="C1240" s="551"/>
      <c r="D1240" s="552"/>
      <c r="E1240" s="553"/>
      <c r="F1240" s="525"/>
      <c r="G1240" s="560"/>
    </row>
    <row r="1241" spans="1:7">
      <c r="A1241" s="549"/>
      <c r="B1241" s="550"/>
      <c r="C1241" s="551"/>
      <c r="D1241" s="552"/>
      <c r="E1241" s="553"/>
      <c r="F1241" s="525"/>
      <c r="G1241" s="560"/>
    </row>
    <row r="1242" spans="1:7">
      <c r="A1242" s="549"/>
      <c r="B1242" s="550"/>
      <c r="C1242" s="551"/>
      <c r="D1242" s="552"/>
      <c r="E1242" s="553"/>
      <c r="F1242" s="525"/>
      <c r="G1242" s="560"/>
    </row>
    <row r="1243" spans="1:7">
      <c r="A1243" s="549"/>
      <c r="B1243" s="550"/>
      <c r="C1243" s="551"/>
      <c r="D1243" s="552"/>
      <c r="E1243" s="553"/>
      <c r="F1243" s="525"/>
      <c r="G1243" s="560"/>
    </row>
    <row r="1244" spans="1:7">
      <c r="A1244" s="549"/>
      <c r="B1244" s="550"/>
      <c r="C1244" s="551"/>
      <c r="D1244" s="552"/>
      <c r="E1244" s="553"/>
      <c r="F1244" s="525"/>
      <c r="G1244" s="560"/>
    </row>
    <row r="1245" spans="1:7">
      <c r="A1245" s="549"/>
      <c r="B1245" s="550"/>
      <c r="C1245" s="551"/>
      <c r="D1245" s="552"/>
      <c r="E1245" s="553"/>
      <c r="F1245" s="525"/>
      <c r="G1245" s="560"/>
    </row>
    <row r="1246" spans="1:7">
      <c r="A1246" s="549"/>
      <c r="B1246" s="550"/>
      <c r="C1246" s="551"/>
      <c r="D1246" s="552"/>
      <c r="E1246" s="553"/>
      <c r="F1246" s="525"/>
      <c r="G1246" s="560"/>
    </row>
    <row r="1247" spans="1:7">
      <c r="A1247" s="554"/>
      <c r="B1247" s="550"/>
      <c r="C1247" s="551"/>
      <c r="D1247" s="552"/>
      <c r="E1247" s="553"/>
      <c r="F1247" s="525"/>
      <c r="G1247" s="560"/>
    </row>
    <row r="1248" spans="1:7">
      <c r="A1248" s="554"/>
      <c r="B1248" s="550"/>
      <c r="C1248" s="551"/>
      <c r="D1248" s="552"/>
      <c r="E1248" s="553"/>
      <c r="F1248" s="525"/>
      <c r="G1248" s="560"/>
    </row>
    <row r="1249" spans="1:7">
      <c r="A1249" s="554"/>
      <c r="B1249" s="550"/>
      <c r="C1249" s="551"/>
      <c r="D1249" s="552"/>
      <c r="E1249" s="553"/>
      <c r="F1249" s="525"/>
      <c r="G1249" s="560"/>
    </row>
    <row r="1250" spans="1:7">
      <c r="A1250" s="554"/>
      <c r="B1250" s="550"/>
      <c r="C1250" s="551"/>
      <c r="D1250" s="552"/>
      <c r="E1250" s="553"/>
      <c r="F1250" s="525"/>
      <c r="G1250" s="560"/>
    </row>
    <row r="1251" spans="1:7">
      <c r="A1251" s="554"/>
      <c r="B1251" s="550"/>
      <c r="C1251" s="551"/>
      <c r="D1251" s="552"/>
      <c r="E1251" s="553"/>
      <c r="F1251" s="525"/>
      <c r="G1251" s="560"/>
    </row>
    <row r="1252" spans="1:7">
      <c r="A1252" s="554"/>
      <c r="B1252" s="550"/>
      <c r="C1252" s="551"/>
      <c r="D1252" s="552"/>
      <c r="E1252" s="553"/>
      <c r="F1252" s="525"/>
      <c r="G1252" s="560"/>
    </row>
    <row r="1253" spans="1:7">
      <c r="A1253" s="554"/>
      <c r="B1253" s="550"/>
      <c r="C1253" s="551"/>
      <c r="D1253" s="552"/>
      <c r="E1253" s="553"/>
      <c r="F1253" s="525"/>
      <c r="G1253" s="560"/>
    </row>
    <row r="1254" spans="1:7">
      <c r="A1254" s="554"/>
      <c r="B1254" s="550"/>
      <c r="C1254" s="551"/>
      <c r="D1254" s="552"/>
      <c r="E1254" s="553"/>
      <c r="F1254" s="525"/>
      <c r="G1254" s="560"/>
    </row>
    <row r="1255" spans="1:7">
      <c r="A1255" s="554"/>
      <c r="B1255" s="550"/>
      <c r="C1255" s="551"/>
      <c r="D1255" s="552"/>
      <c r="E1255" s="553"/>
      <c r="F1255" s="525"/>
      <c r="G1255" s="560"/>
    </row>
    <row r="1256" spans="1:7">
      <c r="A1256" s="554"/>
      <c r="B1256" s="550"/>
      <c r="C1256" s="551"/>
      <c r="D1256" s="552"/>
      <c r="E1256" s="553"/>
      <c r="F1256" s="525"/>
      <c r="G1256" s="560"/>
    </row>
    <row r="1257" spans="1:7">
      <c r="A1257" s="554"/>
      <c r="B1257" s="550"/>
      <c r="C1257" s="551"/>
      <c r="D1257" s="552"/>
      <c r="E1257" s="553"/>
      <c r="F1257" s="525"/>
      <c r="G1257" s="560"/>
    </row>
    <row r="1258" spans="1:7">
      <c r="A1258" s="554"/>
      <c r="B1258" s="550"/>
      <c r="C1258" s="551"/>
      <c r="D1258" s="552"/>
      <c r="E1258" s="553"/>
      <c r="F1258" s="525"/>
      <c r="G1258" s="560"/>
    </row>
    <row r="1259" spans="1:7">
      <c r="A1259" s="554"/>
      <c r="B1259" s="550"/>
      <c r="C1259" s="551"/>
      <c r="D1259" s="552"/>
      <c r="E1259" s="553"/>
      <c r="F1259" s="525"/>
      <c r="G1259" s="560"/>
    </row>
    <row r="1260" spans="1:7">
      <c r="A1260" s="554"/>
      <c r="B1260" s="550"/>
      <c r="C1260" s="551"/>
      <c r="D1260" s="552"/>
      <c r="E1260" s="553"/>
      <c r="F1260" s="525"/>
      <c r="G1260" s="560"/>
    </row>
    <row r="1261" spans="1:7">
      <c r="A1261" s="554"/>
      <c r="B1261" s="550"/>
      <c r="C1261" s="551"/>
      <c r="D1261" s="552"/>
      <c r="E1261" s="553"/>
      <c r="F1261" s="525"/>
      <c r="G1261" s="560"/>
    </row>
    <row r="1262" spans="1:7">
      <c r="A1262" s="554"/>
      <c r="B1262" s="550"/>
      <c r="C1262" s="551"/>
      <c r="D1262" s="552"/>
      <c r="E1262" s="553"/>
      <c r="F1262" s="525"/>
      <c r="G1262" s="560"/>
    </row>
    <row r="1263" spans="1:7">
      <c r="A1263" s="554"/>
      <c r="B1263" s="550"/>
      <c r="C1263" s="551"/>
      <c r="D1263" s="552"/>
      <c r="E1263" s="553"/>
      <c r="F1263" s="525"/>
      <c r="G1263" s="560"/>
    </row>
    <row r="1264" spans="1:7">
      <c r="A1264" s="554"/>
      <c r="B1264" s="550"/>
      <c r="C1264" s="551"/>
      <c r="D1264" s="552"/>
      <c r="E1264" s="553"/>
      <c r="F1264" s="525"/>
      <c r="G1264" s="560"/>
    </row>
    <row r="1265" spans="1:7">
      <c r="A1265" s="554"/>
      <c r="B1265" s="550"/>
      <c r="C1265" s="551"/>
      <c r="D1265" s="552"/>
      <c r="E1265" s="553"/>
      <c r="F1265" s="525"/>
      <c r="G1265" s="560"/>
    </row>
    <row r="1266" spans="1:7">
      <c r="A1266" s="554"/>
      <c r="B1266" s="550"/>
      <c r="C1266" s="551"/>
      <c r="D1266" s="552"/>
      <c r="E1266" s="553"/>
      <c r="F1266" s="525"/>
      <c r="G1266" s="560"/>
    </row>
    <row r="1267" spans="1:7">
      <c r="A1267" s="554"/>
      <c r="B1267" s="550"/>
      <c r="C1267" s="551"/>
      <c r="D1267" s="552"/>
      <c r="E1267" s="553"/>
      <c r="F1267" s="525"/>
      <c r="G1267" s="560"/>
    </row>
    <row r="1268" spans="1:7">
      <c r="A1268" s="554"/>
      <c r="B1268" s="550"/>
      <c r="C1268" s="551"/>
      <c r="D1268" s="552"/>
      <c r="E1268" s="553"/>
      <c r="F1268" s="525"/>
      <c r="G1268" s="560"/>
    </row>
    <row r="1269" spans="1:7">
      <c r="A1269" s="554"/>
      <c r="B1269" s="550"/>
      <c r="C1269" s="551"/>
      <c r="D1269" s="552"/>
      <c r="E1269" s="553"/>
      <c r="F1269" s="525"/>
      <c r="G1269" s="560"/>
    </row>
    <row r="1270" spans="1:7">
      <c r="A1270" s="554"/>
      <c r="B1270" s="550"/>
      <c r="C1270" s="551"/>
      <c r="D1270" s="552"/>
      <c r="E1270" s="553"/>
      <c r="F1270" s="525"/>
      <c r="G1270" s="560"/>
    </row>
    <row r="1271" spans="1:7">
      <c r="A1271" s="554"/>
      <c r="B1271" s="550"/>
      <c r="C1271" s="551"/>
      <c r="D1271" s="552"/>
      <c r="E1271" s="553"/>
      <c r="F1271" s="525"/>
      <c r="G1271" s="560"/>
    </row>
    <row r="1272" spans="1:7">
      <c r="A1272" s="554"/>
      <c r="B1272" s="550"/>
      <c r="C1272" s="551"/>
      <c r="D1272" s="552"/>
      <c r="E1272" s="553"/>
      <c r="F1272" s="525"/>
      <c r="G1272" s="560"/>
    </row>
    <row r="1273" spans="1:7">
      <c r="A1273" s="554"/>
      <c r="B1273" s="550"/>
      <c r="C1273" s="551"/>
      <c r="D1273" s="552"/>
      <c r="E1273" s="553"/>
      <c r="F1273" s="525"/>
      <c r="G1273" s="560"/>
    </row>
    <row r="1274" spans="1:7">
      <c r="A1274" s="554"/>
      <c r="B1274" s="550"/>
      <c r="C1274" s="551"/>
      <c r="D1274" s="552"/>
      <c r="E1274" s="553"/>
      <c r="F1274" s="525"/>
      <c r="G1274" s="560"/>
    </row>
    <row r="1275" spans="1:7">
      <c r="A1275" s="554"/>
      <c r="B1275" s="550"/>
      <c r="C1275" s="551"/>
      <c r="D1275" s="552"/>
      <c r="E1275" s="553"/>
      <c r="F1275" s="525"/>
      <c r="G1275" s="560"/>
    </row>
    <row r="1276" spans="1:7">
      <c r="A1276" s="554"/>
      <c r="B1276" s="550"/>
      <c r="C1276" s="551"/>
      <c r="D1276" s="552"/>
      <c r="E1276" s="553"/>
      <c r="F1276" s="525"/>
      <c r="G1276" s="560"/>
    </row>
    <row r="1277" spans="1:7">
      <c r="A1277" s="554"/>
      <c r="B1277" s="550"/>
      <c r="C1277" s="551"/>
      <c r="D1277" s="552"/>
      <c r="E1277" s="553"/>
      <c r="F1277" s="525"/>
      <c r="G1277" s="560"/>
    </row>
    <row r="1278" spans="1:7">
      <c r="A1278" s="554"/>
      <c r="B1278" s="550"/>
      <c r="C1278" s="551"/>
      <c r="D1278" s="552"/>
      <c r="E1278" s="553"/>
      <c r="F1278" s="525"/>
      <c r="G1278" s="560"/>
    </row>
    <row r="1279" spans="1:7">
      <c r="A1279" s="554"/>
      <c r="B1279" s="550"/>
      <c r="C1279" s="551"/>
      <c r="D1279" s="552"/>
      <c r="E1279" s="553"/>
      <c r="F1279" s="525"/>
      <c r="G1279" s="560"/>
    </row>
    <row r="1280" spans="1:7">
      <c r="A1280" s="554"/>
      <c r="B1280" s="550"/>
      <c r="C1280" s="551"/>
      <c r="D1280" s="552"/>
      <c r="E1280" s="553"/>
      <c r="F1280" s="525"/>
      <c r="G1280" s="560"/>
    </row>
    <row r="1281" spans="1:7">
      <c r="A1281" s="554"/>
      <c r="B1281" s="550"/>
      <c r="C1281" s="551"/>
      <c r="D1281" s="552"/>
      <c r="E1281" s="553"/>
      <c r="F1281" s="525"/>
      <c r="G1281" s="560"/>
    </row>
    <row r="1282" spans="1:7">
      <c r="A1282" s="554"/>
      <c r="B1282" s="550"/>
      <c r="C1282" s="551"/>
      <c r="D1282" s="552"/>
      <c r="E1282" s="553"/>
      <c r="F1282" s="525"/>
      <c r="G1282" s="560"/>
    </row>
    <row r="1283" spans="1:7">
      <c r="A1283" s="554"/>
      <c r="B1283" s="550"/>
      <c r="C1283" s="551"/>
      <c r="D1283" s="552"/>
      <c r="E1283" s="553"/>
      <c r="F1283" s="525"/>
      <c r="G1283" s="560"/>
    </row>
    <row r="1284" spans="1:7">
      <c r="A1284" s="554"/>
      <c r="B1284" s="550"/>
      <c r="C1284" s="551"/>
      <c r="D1284" s="552"/>
      <c r="E1284" s="553"/>
      <c r="F1284" s="525"/>
      <c r="G1284" s="560"/>
    </row>
    <row r="1285" spans="1:7">
      <c r="A1285" s="554"/>
      <c r="B1285" s="550"/>
      <c r="C1285" s="551"/>
      <c r="D1285" s="552"/>
      <c r="E1285" s="553"/>
      <c r="F1285" s="525"/>
      <c r="G1285" s="560"/>
    </row>
    <row r="1286" spans="1:7">
      <c r="A1286" s="554"/>
      <c r="B1286" s="550"/>
      <c r="C1286" s="551"/>
      <c r="D1286" s="552"/>
      <c r="E1286" s="553"/>
      <c r="F1286" s="525"/>
      <c r="G1286" s="560"/>
    </row>
    <row r="1287" spans="1:7">
      <c r="A1287" s="554"/>
      <c r="B1287" s="550"/>
      <c r="C1287" s="551"/>
      <c r="D1287" s="552"/>
      <c r="E1287" s="553"/>
      <c r="F1287" s="525"/>
      <c r="G1287" s="560"/>
    </row>
    <row r="1288" spans="1:7">
      <c r="A1288" s="554"/>
      <c r="B1288" s="550"/>
      <c r="C1288" s="551"/>
      <c r="D1288" s="552"/>
      <c r="E1288" s="553"/>
      <c r="F1288" s="525"/>
      <c r="G1288" s="560"/>
    </row>
    <row r="1289" spans="1:7">
      <c r="A1289" s="554"/>
      <c r="B1289" s="550"/>
      <c r="C1289" s="551"/>
      <c r="D1289" s="552"/>
      <c r="E1289" s="553"/>
      <c r="F1289" s="525"/>
      <c r="G1289" s="560"/>
    </row>
    <row r="1290" spans="1:7">
      <c r="A1290" s="554"/>
      <c r="B1290" s="550"/>
      <c r="C1290" s="551"/>
      <c r="D1290" s="552"/>
      <c r="E1290" s="553"/>
      <c r="F1290" s="525"/>
      <c r="G1290" s="560"/>
    </row>
    <row r="1291" spans="1:7">
      <c r="A1291" s="554"/>
      <c r="B1291" s="550"/>
      <c r="C1291" s="551"/>
      <c r="D1291" s="552"/>
      <c r="E1291" s="553"/>
      <c r="F1291" s="525"/>
      <c r="G1291" s="560"/>
    </row>
    <row r="1292" spans="1:7">
      <c r="A1292" s="554"/>
      <c r="B1292" s="550"/>
      <c r="C1292" s="551"/>
      <c r="D1292" s="552"/>
      <c r="E1292" s="553"/>
      <c r="F1292" s="525"/>
      <c r="G1292" s="560"/>
    </row>
    <row r="1293" spans="1:7">
      <c r="A1293" s="554"/>
      <c r="B1293" s="550"/>
      <c r="C1293" s="551"/>
      <c r="D1293" s="552"/>
      <c r="E1293" s="553"/>
      <c r="F1293" s="525"/>
      <c r="G1293" s="560"/>
    </row>
    <row r="1294" spans="1:7">
      <c r="A1294" s="554"/>
      <c r="B1294" s="550"/>
      <c r="C1294" s="551"/>
      <c r="D1294" s="552"/>
      <c r="E1294" s="553"/>
      <c r="F1294" s="525"/>
      <c r="G1294" s="560"/>
    </row>
    <row r="1295" spans="1:7">
      <c r="A1295" s="554"/>
      <c r="B1295" s="550"/>
      <c r="C1295" s="551"/>
      <c r="D1295" s="552"/>
      <c r="E1295" s="553"/>
      <c r="F1295" s="525"/>
      <c r="G1295" s="560"/>
    </row>
    <row r="1296" spans="1:7">
      <c r="A1296" s="554"/>
      <c r="B1296" s="550"/>
      <c r="C1296" s="551"/>
      <c r="D1296" s="552"/>
      <c r="E1296" s="553"/>
      <c r="F1296" s="525"/>
      <c r="G1296" s="560"/>
    </row>
    <row r="1297" spans="1:7">
      <c r="A1297" s="554"/>
      <c r="B1297" s="550"/>
      <c r="C1297" s="551"/>
      <c r="D1297" s="552"/>
      <c r="E1297" s="553"/>
      <c r="F1297" s="525"/>
      <c r="G1297" s="560"/>
    </row>
    <row r="1298" spans="1:7">
      <c r="A1298" s="554"/>
      <c r="B1298" s="550"/>
      <c r="C1298" s="551"/>
      <c r="D1298" s="552"/>
      <c r="E1298" s="553"/>
      <c r="F1298" s="525"/>
      <c r="G1298" s="560"/>
    </row>
    <row r="1299" spans="1:7">
      <c r="A1299" s="554"/>
      <c r="B1299" s="550"/>
      <c r="C1299" s="551"/>
      <c r="D1299" s="552"/>
      <c r="E1299" s="553"/>
      <c r="F1299" s="525"/>
      <c r="G1299" s="560"/>
    </row>
    <row r="1300" spans="1:7">
      <c r="A1300" s="554"/>
      <c r="B1300" s="550"/>
      <c r="C1300" s="551"/>
      <c r="D1300" s="552"/>
      <c r="E1300" s="553"/>
      <c r="F1300" s="525"/>
      <c r="G1300" s="560"/>
    </row>
    <row r="1301" spans="1:7">
      <c r="A1301" s="554"/>
      <c r="B1301" s="550"/>
      <c r="C1301" s="551"/>
      <c r="D1301" s="552"/>
      <c r="E1301" s="553"/>
      <c r="F1301" s="525"/>
      <c r="G1301" s="560"/>
    </row>
    <row r="1302" spans="1:7">
      <c r="A1302" s="554"/>
      <c r="B1302" s="550"/>
      <c r="C1302" s="551"/>
      <c r="D1302" s="552"/>
      <c r="E1302" s="553"/>
      <c r="F1302" s="525"/>
      <c r="G1302" s="560"/>
    </row>
    <row r="1303" spans="1:7">
      <c r="A1303" s="554"/>
      <c r="B1303" s="550"/>
      <c r="C1303" s="551"/>
      <c r="D1303" s="552"/>
      <c r="E1303" s="553"/>
      <c r="F1303" s="525"/>
      <c r="G1303" s="560"/>
    </row>
    <row r="1304" spans="1:7">
      <c r="A1304" s="554"/>
      <c r="B1304" s="550"/>
      <c r="C1304" s="551"/>
      <c r="D1304" s="552"/>
      <c r="E1304" s="553"/>
      <c r="F1304" s="525"/>
      <c r="G1304" s="560"/>
    </row>
    <row r="1305" spans="1:7">
      <c r="A1305" s="554"/>
      <c r="B1305" s="550"/>
      <c r="C1305" s="551"/>
      <c r="D1305" s="552"/>
      <c r="E1305" s="553"/>
      <c r="F1305" s="525"/>
      <c r="G1305" s="560"/>
    </row>
    <row r="1306" spans="1:7">
      <c r="A1306" s="554"/>
      <c r="B1306" s="550"/>
      <c r="C1306" s="551"/>
      <c r="D1306" s="552"/>
      <c r="E1306" s="553"/>
      <c r="F1306" s="525"/>
      <c r="G1306" s="560"/>
    </row>
    <row r="1307" spans="1:7">
      <c r="A1307" s="554"/>
      <c r="B1307" s="550"/>
      <c r="C1307" s="551"/>
      <c r="D1307" s="552"/>
      <c r="E1307" s="553"/>
      <c r="F1307" s="525"/>
      <c r="G1307" s="560"/>
    </row>
    <row r="1308" spans="1:7">
      <c r="A1308" s="554"/>
      <c r="B1308" s="550"/>
      <c r="C1308" s="551"/>
      <c r="D1308" s="552"/>
      <c r="E1308" s="553"/>
      <c r="F1308" s="525"/>
      <c r="G1308" s="560"/>
    </row>
    <row r="1309" spans="1:7">
      <c r="A1309" s="554"/>
      <c r="B1309" s="550"/>
      <c r="C1309" s="551"/>
      <c r="D1309" s="552"/>
      <c r="E1309" s="553"/>
      <c r="F1309" s="525"/>
      <c r="G1309" s="560"/>
    </row>
    <row r="1310" spans="1:7">
      <c r="A1310" s="554"/>
      <c r="B1310" s="550"/>
      <c r="C1310" s="551"/>
      <c r="D1310" s="552"/>
      <c r="E1310" s="553"/>
      <c r="F1310" s="525"/>
      <c r="G1310" s="560"/>
    </row>
    <row r="1311" spans="1:7">
      <c r="A1311" s="554"/>
      <c r="B1311" s="550"/>
      <c r="C1311" s="551"/>
      <c r="D1311" s="552"/>
      <c r="E1311" s="553"/>
      <c r="F1311" s="525"/>
      <c r="G1311" s="560"/>
    </row>
    <row r="1312" spans="1:7">
      <c r="A1312" s="554"/>
      <c r="B1312" s="550"/>
      <c r="C1312" s="551"/>
      <c r="D1312" s="552"/>
      <c r="E1312" s="553"/>
      <c r="F1312" s="525"/>
      <c r="G1312" s="560"/>
    </row>
    <row r="1313" spans="1:7">
      <c r="A1313" s="554"/>
      <c r="B1313" s="550"/>
      <c r="C1313" s="551"/>
      <c r="D1313" s="552"/>
      <c r="E1313" s="553"/>
      <c r="F1313" s="525"/>
      <c r="G1313" s="560"/>
    </row>
    <row r="1314" spans="1:7">
      <c r="A1314" s="554"/>
      <c r="B1314" s="550"/>
      <c r="C1314" s="551"/>
      <c r="D1314" s="552"/>
      <c r="E1314" s="553"/>
      <c r="F1314" s="525"/>
      <c r="G1314" s="560"/>
    </row>
    <row r="1315" spans="1:7">
      <c r="A1315" s="554"/>
      <c r="B1315" s="550"/>
      <c r="C1315" s="551"/>
      <c r="D1315" s="552"/>
      <c r="E1315" s="553"/>
      <c r="F1315" s="525"/>
      <c r="G1315" s="560"/>
    </row>
    <row r="1316" spans="1:7">
      <c r="A1316" s="554"/>
      <c r="B1316" s="550"/>
      <c r="C1316" s="551"/>
      <c r="D1316" s="552"/>
      <c r="E1316" s="553"/>
      <c r="F1316" s="525"/>
      <c r="G1316" s="560"/>
    </row>
    <row r="1317" spans="1:7">
      <c r="A1317" s="554"/>
      <c r="B1317" s="550"/>
      <c r="C1317" s="551"/>
      <c r="D1317" s="552"/>
      <c r="E1317" s="553"/>
      <c r="F1317" s="525"/>
      <c r="G1317" s="560"/>
    </row>
    <row r="1318" spans="1:7">
      <c r="A1318" s="554"/>
      <c r="B1318" s="550"/>
      <c r="C1318" s="551"/>
      <c r="D1318" s="552"/>
      <c r="E1318" s="553"/>
      <c r="F1318" s="525"/>
      <c r="G1318" s="560"/>
    </row>
    <row r="1319" spans="1:7">
      <c r="A1319" s="554"/>
      <c r="B1319" s="550"/>
      <c r="C1319" s="551"/>
      <c r="D1319" s="552"/>
      <c r="E1319" s="553"/>
      <c r="F1319" s="525"/>
      <c r="G1319" s="560"/>
    </row>
    <row r="1320" spans="1:7">
      <c r="A1320" s="554"/>
      <c r="B1320" s="550"/>
      <c r="C1320" s="551"/>
      <c r="D1320" s="552"/>
      <c r="E1320" s="553"/>
      <c r="F1320" s="525"/>
      <c r="G1320" s="560"/>
    </row>
    <row r="1321" spans="1:7">
      <c r="A1321" s="554"/>
      <c r="B1321" s="550"/>
      <c r="C1321" s="551"/>
      <c r="D1321" s="552"/>
      <c r="E1321" s="553"/>
      <c r="F1321" s="525"/>
      <c r="G1321" s="560"/>
    </row>
    <row r="1322" spans="1:7">
      <c r="A1322" s="554"/>
      <c r="B1322" s="550"/>
      <c r="C1322" s="551"/>
      <c r="D1322" s="552"/>
      <c r="E1322" s="553"/>
      <c r="F1322" s="525"/>
      <c r="G1322" s="560"/>
    </row>
    <row r="1323" spans="1:7">
      <c r="A1323" s="554"/>
      <c r="B1323" s="550"/>
      <c r="C1323" s="551"/>
      <c r="D1323" s="552"/>
      <c r="E1323" s="553"/>
      <c r="F1323" s="525"/>
      <c r="G1323" s="560"/>
    </row>
    <row r="1324" spans="1:7">
      <c r="A1324" s="554"/>
      <c r="B1324" s="550"/>
      <c r="C1324" s="551"/>
      <c r="D1324" s="552"/>
      <c r="E1324" s="553"/>
      <c r="F1324" s="525"/>
      <c r="G1324" s="560"/>
    </row>
    <row r="1325" spans="1:7">
      <c r="A1325" s="554"/>
      <c r="B1325" s="550"/>
      <c r="C1325" s="551"/>
      <c r="D1325" s="552"/>
      <c r="E1325" s="553"/>
      <c r="F1325" s="525"/>
      <c r="G1325" s="560"/>
    </row>
    <row r="1326" spans="1:7">
      <c r="A1326" s="554"/>
      <c r="B1326" s="550"/>
      <c r="C1326" s="551"/>
      <c r="D1326" s="552"/>
      <c r="E1326" s="553"/>
      <c r="F1326" s="525"/>
      <c r="G1326" s="560"/>
    </row>
    <row r="1327" spans="1:7">
      <c r="A1327" s="554"/>
      <c r="B1327" s="550"/>
      <c r="C1327" s="551"/>
      <c r="D1327" s="552"/>
      <c r="E1327" s="553"/>
      <c r="F1327" s="525"/>
      <c r="G1327" s="560"/>
    </row>
    <row r="1328" spans="1:7">
      <c r="A1328" s="554"/>
      <c r="B1328" s="550"/>
      <c r="C1328" s="551"/>
      <c r="D1328" s="552"/>
      <c r="E1328" s="553"/>
      <c r="F1328" s="525"/>
      <c r="G1328" s="560"/>
    </row>
    <row r="1329" spans="1:7">
      <c r="A1329" s="554"/>
      <c r="B1329" s="550"/>
      <c r="C1329" s="551"/>
      <c r="D1329" s="552"/>
      <c r="E1329" s="553"/>
      <c r="F1329" s="525"/>
      <c r="G1329" s="560"/>
    </row>
    <row r="1330" spans="1:7">
      <c r="A1330" s="554"/>
      <c r="B1330" s="550"/>
      <c r="C1330" s="551"/>
      <c r="D1330" s="552"/>
      <c r="E1330" s="553"/>
      <c r="F1330" s="525"/>
      <c r="G1330" s="560"/>
    </row>
    <row r="1331" spans="1:7">
      <c r="A1331" s="554"/>
      <c r="B1331" s="550"/>
      <c r="C1331" s="551"/>
      <c r="D1331" s="552"/>
      <c r="E1331" s="553"/>
      <c r="F1331" s="525"/>
      <c r="G1331" s="560"/>
    </row>
    <row r="1332" spans="1:7">
      <c r="A1332" s="554"/>
      <c r="B1332" s="550"/>
      <c r="C1332" s="551"/>
      <c r="D1332" s="552"/>
      <c r="E1332" s="553"/>
      <c r="F1332" s="525"/>
      <c r="G1332" s="560"/>
    </row>
    <row r="1333" spans="1:7">
      <c r="A1333" s="554"/>
      <c r="B1333" s="550"/>
      <c r="C1333" s="551"/>
      <c r="D1333" s="552"/>
      <c r="E1333" s="553"/>
      <c r="F1333" s="525"/>
      <c r="G1333" s="560"/>
    </row>
    <row r="1334" spans="1:7">
      <c r="A1334" s="554"/>
      <c r="B1334" s="550"/>
      <c r="C1334" s="551"/>
      <c r="D1334" s="552"/>
      <c r="E1334" s="553"/>
      <c r="F1334" s="525"/>
      <c r="G1334" s="560"/>
    </row>
    <row r="1335" spans="1:7">
      <c r="A1335" s="554"/>
      <c r="B1335" s="550"/>
      <c r="C1335" s="551"/>
      <c r="D1335" s="552"/>
      <c r="E1335" s="553"/>
      <c r="F1335" s="525"/>
      <c r="G1335" s="560"/>
    </row>
    <row r="1336" spans="1:7">
      <c r="A1336" s="554"/>
      <c r="B1336" s="550"/>
      <c r="C1336" s="551"/>
      <c r="D1336" s="552"/>
      <c r="E1336" s="553"/>
      <c r="F1336" s="525"/>
      <c r="G1336" s="560"/>
    </row>
    <row r="1337" spans="1:7">
      <c r="A1337" s="554"/>
      <c r="B1337" s="550"/>
      <c r="C1337" s="551"/>
      <c r="D1337" s="552"/>
      <c r="E1337" s="553"/>
      <c r="F1337" s="525"/>
      <c r="G1337" s="560"/>
    </row>
    <row r="1338" spans="1:7">
      <c r="A1338" s="554"/>
      <c r="B1338" s="550"/>
      <c r="C1338" s="551"/>
      <c r="D1338" s="552"/>
      <c r="E1338" s="553"/>
      <c r="F1338" s="525"/>
      <c r="G1338" s="560"/>
    </row>
    <row r="1339" spans="1:7">
      <c r="A1339" s="554"/>
      <c r="B1339" s="550"/>
      <c r="C1339" s="551"/>
      <c r="D1339" s="552"/>
      <c r="E1339" s="553"/>
      <c r="F1339" s="525"/>
      <c r="G1339" s="560"/>
    </row>
    <row r="1340" spans="1:7">
      <c r="A1340" s="554"/>
      <c r="B1340" s="550"/>
      <c r="C1340" s="551"/>
      <c r="D1340" s="552"/>
      <c r="E1340" s="553"/>
      <c r="F1340" s="525"/>
      <c r="G1340" s="560"/>
    </row>
    <row r="1341" spans="1:7">
      <c r="A1341" s="554"/>
      <c r="B1341" s="550"/>
      <c r="C1341" s="551"/>
      <c r="D1341" s="552"/>
      <c r="E1341" s="553"/>
      <c r="F1341" s="525"/>
      <c r="G1341" s="560"/>
    </row>
    <row r="1342" spans="1:7">
      <c r="A1342" s="554"/>
      <c r="B1342" s="550"/>
      <c r="C1342" s="551"/>
      <c r="D1342" s="552"/>
      <c r="E1342" s="553"/>
      <c r="F1342" s="525"/>
      <c r="G1342" s="560"/>
    </row>
    <row r="1343" spans="1:7">
      <c r="A1343" s="554"/>
      <c r="B1343" s="550"/>
      <c r="C1343" s="551"/>
      <c r="D1343" s="552"/>
      <c r="E1343" s="553"/>
      <c r="F1343" s="525"/>
      <c r="G1343" s="560"/>
    </row>
    <row r="1344" spans="1:7">
      <c r="A1344" s="554"/>
      <c r="B1344" s="550"/>
      <c r="C1344" s="551"/>
      <c r="D1344" s="552"/>
      <c r="E1344" s="553"/>
      <c r="F1344" s="525"/>
      <c r="G1344" s="560"/>
    </row>
    <row r="1345" spans="1:7">
      <c r="A1345" s="554"/>
      <c r="B1345" s="550"/>
      <c r="C1345" s="551"/>
      <c r="D1345" s="552"/>
      <c r="E1345" s="553"/>
      <c r="F1345" s="525"/>
      <c r="G1345" s="560"/>
    </row>
    <row r="1346" spans="1:7">
      <c r="A1346" s="554"/>
      <c r="B1346" s="550"/>
      <c r="C1346" s="551"/>
      <c r="D1346" s="552"/>
      <c r="E1346" s="553"/>
      <c r="F1346" s="525"/>
      <c r="G1346" s="560"/>
    </row>
    <row r="1347" spans="1:7">
      <c r="A1347" s="554"/>
      <c r="B1347" s="550"/>
      <c r="C1347" s="551"/>
      <c r="D1347" s="552"/>
      <c r="E1347" s="553"/>
      <c r="F1347" s="525"/>
      <c r="G1347" s="560"/>
    </row>
    <row r="1348" spans="1:7">
      <c r="A1348" s="554"/>
      <c r="B1348" s="550"/>
      <c r="C1348" s="551"/>
      <c r="D1348" s="552"/>
      <c r="E1348" s="553"/>
      <c r="F1348" s="525"/>
      <c r="G1348" s="560"/>
    </row>
    <row r="1349" spans="1:7">
      <c r="A1349" s="554"/>
      <c r="B1349" s="550"/>
      <c r="C1349" s="551"/>
      <c r="D1349" s="552"/>
      <c r="E1349" s="553"/>
      <c r="F1349" s="525"/>
      <c r="G1349" s="560"/>
    </row>
    <row r="1350" spans="1:7">
      <c r="A1350" s="554"/>
      <c r="B1350" s="550"/>
      <c r="C1350" s="551"/>
      <c r="D1350" s="552"/>
      <c r="E1350" s="553"/>
      <c r="F1350" s="525"/>
      <c r="G1350" s="560"/>
    </row>
    <row r="1351" spans="1:7">
      <c r="A1351" s="554"/>
      <c r="B1351" s="550"/>
      <c r="C1351" s="551"/>
      <c r="D1351" s="552"/>
      <c r="E1351" s="553"/>
      <c r="F1351" s="525"/>
      <c r="G1351" s="560"/>
    </row>
    <row r="1352" spans="1:7">
      <c r="A1352" s="554"/>
      <c r="B1352" s="550"/>
      <c r="C1352" s="551"/>
      <c r="D1352" s="552"/>
      <c r="E1352" s="553"/>
      <c r="F1352" s="525"/>
      <c r="G1352" s="560"/>
    </row>
    <row r="1353" spans="1:7">
      <c r="A1353" s="554"/>
      <c r="B1353" s="550"/>
      <c r="C1353" s="551"/>
      <c r="D1353" s="552"/>
      <c r="E1353" s="553"/>
      <c r="F1353" s="525"/>
      <c r="G1353" s="560"/>
    </row>
    <row r="1354" spans="1:7">
      <c r="A1354" s="554"/>
      <c r="B1354" s="550"/>
      <c r="C1354" s="551"/>
      <c r="D1354" s="552"/>
      <c r="E1354" s="553"/>
      <c r="F1354" s="525"/>
      <c r="G1354" s="560"/>
    </row>
    <row r="1355" spans="1:7">
      <c r="A1355" s="554"/>
      <c r="B1355" s="550"/>
      <c r="C1355" s="551"/>
      <c r="D1355" s="552"/>
      <c r="E1355" s="553"/>
      <c r="F1355" s="525"/>
      <c r="G1355" s="560"/>
    </row>
    <row r="1356" spans="1:7">
      <c r="A1356" s="554"/>
      <c r="B1356" s="550"/>
      <c r="C1356" s="551"/>
      <c r="D1356" s="552"/>
      <c r="E1356" s="553"/>
      <c r="F1356" s="525"/>
      <c r="G1356" s="560"/>
    </row>
    <row r="1357" spans="1:7">
      <c r="A1357" s="554"/>
      <c r="B1357" s="550"/>
      <c r="C1357" s="551"/>
      <c r="D1357" s="552"/>
      <c r="E1357" s="553"/>
      <c r="F1357" s="525"/>
      <c r="G1357" s="560"/>
    </row>
    <row r="1358" spans="1:7">
      <c r="A1358" s="554"/>
      <c r="B1358" s="550"/>
      <c r="C1358" s="551"/>
      <c r="D1358" s="552"/>
      <c r="E1358" s="553"/>
      <c r="F1358" s="525"/>
      <c r="G1358" s="560"/>
    </row>
    <row r="1359" spans="1:7">
      <c r="A1359" s="554"/>
      <c r="B1359" s="550"/>
      <c r="C1359" s="551"/>
      <c r="D1359" s="552"/>
      <c r="E1359" s="553"/>
      <c r="F1359" s="525"/>
      <c r="G1359" s="560"/>
    </row>
    <row r="1360" spans="1:7">
      <c r="A1360" s="554"/>
      <c r="B1360" s="550"/>
      <c r="C1360" s="551"/>
      <c r="D1360" s="552"/>
      <c r="E1360" s="553"/>
      <c r="F1360" s="525"/>
      <c r="G1360" s="560"/>
    </row>
    <row r="1361" spans="1:7">
      <c r="A1361" s="554"/>
      <c r="B1361" s="550"/>
      <c r="C1361" s="551"/>
      <c r="D1361" s="552"/>
      <c r="E1361" s="553"/>
      <c r="F1361" s="525"/>
      <c r="G1361" s="560"/>
    </row>
    <row r="1362" spans="1:7">
      <c r="A1362" s="554"/>
      <c r="B1362" s="550"/>
      <c r="C1362" s="551"/>
      <c r="D1362" s="552"/>
      <c r="E1362" s="553"/>
      <c r="F1362" s="525"/>
      <c r="G1362" s="560"/>
    </row>
    <row r="1363" spans="1:7">
      <c r="A1363" s="554"/>
      <c r="B1363" s="550"/>
      <c r="C1363" s="551"/>
      <c r="D1363" s="552"/>
      <c r="E1363" s="553"/>
      <c r="F1363" s="525"/>
      <c r="G1363" s="560"/>
    </row>
    <row r="1364" spans="1:7">
      <c r="A1364" s="554"/>
      <c r="B1364" s="550"/>
      <c r="C1364" s="551"/>
      <c r="D1364" s="552"/>
      <c r="E1364" s="553"/>
      <c r="F1364" s="525"/>
      <c r="G1364" s="560"/>
    </row>
    <row r="1365" spans="1:7">
      <c r="A1365" s="554"/>
      <c r="B1365" s="550"/>
      <c r="C1365" s="551"/>
      <c r="D1365" s="552"/>
      <c r="E1365" s="553"/>
      <c r="F1365" s="525"/>
      <c r="G1365" s="560"/>
    </row>
    <row r="1366" spans="1:7">
      <c r="A1366" s="554"/>
      <c r="B1366" s="550"/>
      <c r="C1366" s="551"/>
      <c r="D1366" s="552"/>
      <c r="E1366" s="553"/>
      <c r="F1366" s="525"/>
      <c r="G1366" s="560"/>
    </row>
    <row r="1367" spans="1:7">
      <c r="A1367" s="554"/>
      <c r="B1367" s="550"/>
      <c r="C1367" s="551"/>
      <c r="D1367" s="552"/>
      <c r="E1367" s="553"/>
      <c r="F1367" s="525"/>
      <c r="G1367" s="560"/>
    </row>
    <row r="1368" spans="1:7">
      <c r="A1368" s="554"/>
      <c r="B1368" s="550"/>
      <c r="C1368" s="551"/>
      <c r="D1368" s="552"/>
      <c r="E1368" s="553"/>
      <c r="F1368" s="525"/>
      <c r="G1368" s="560"/>
    </row>
    <row r="1369" spans="1:7">
      <c r="A1369" s="554"/>
      <c r="B1369" s="550"/>
      <c r="C1369" s="551"/>
      <c r="D1369" s="552"/>
      <c r="E1369" s="553"/>
      <c r="F1369" s="525"/>
      <c r="G1369" s="560"/>
    </row>
    <row r="1370" spans="1:7">
      <c r="A1370" s="554"/>
      <c r="B1370" s="550"/>
      <c r="C1370" s="551"/>
      <c r="D1370" s="552"/>
      <c r="E1370" s="553"/>
      <c r="F1370" s="525"/>
      <c r="G1370" s="560"/>
    </row>
    <row r="1371" spans="1:7">
      <c r="A1371" s="554"/>
      <c r="B1371" s="550"/>
      <c r="C1371" s="551"/>
      <c r="D1371" s="552"/>
      <c r="E1371" s="553"/>
      <c r="F1371" s="525"/>
      <c r="G1371" s="560"/>
    </row>
    <row r="1372" spans="1:7">
      <c r="A1372" s="554"/>
      <c r="B1372" s="550"/>
      <c r="C1372" s="551"/>
      <c r="D1372" s="552"/>
      <c r="E1372" s="553"/>
      <c r="F1372" s="525"/>
      <c r="G1372" s="560"/>
    </row>
    <row r="1373" spans="1:7">
      <c r="A1373" s="554"/>
      <c r="B1373" s="550"/>
      <c r="C1373" s="551"/>
      <c r="D1373" s="552"/>
      <c r="E1373" s="553"/>
      <c r="F1373" s="525"/>
      <c r="G1373" s="560"/>
    </row>
    <row r="1374" spans="1:7">
      <c r="A1374" s="554"/>
      <c r="B1374" s="550"/>
      <c r="C1374" s="551"/>
      <c r="D1374" s="552"/>
      <c r="E1374" s="553"/>
      <c r="F1374" s="525"/>
      <c r="G1374" s="560"/>
    </row>
    <row r="1375" spans="1:7">
      <c r="A1375" s="554"/>
      <c r="B1375" s="550"/>
      <c r="C1375" s="551"/>
      <c r="D1375" s="552"/>
      <c r="E1375" s="553"/>
      <c r="F1375" s="525"/>
      <c r="G1375" s="560"/>
    </row>
    <row r="1376" spans="1:7">
      <c r="A1376" s="554"/>
      <c r="B1376" s="550"/>
      <c r="C1376" s="551"/>
      <c r="D1376" s="552"/>
      <c r="E1376" s="553"/>
      <c r="F1376" s="525"/>
      <c r="G1376" s="560"/>
    </row>
    <row r="1377" spans="1:7">
      <c r="A1377" s="554"/>
      <c r="B1377" s="550"/>
      <c r="C1377" s="551"/>
      <c r="D1377" s="552"/>
      <c r="E1377" s="553"/>
      <c r="F1377" s="525"/>
      <c r="G1377" s="560"/>
    </row>
    <row r="1378" spans="1:7">
      <c r="A1378" s="554"/>
      <c r="B1378" s="550"/>
      <c r="C1378" s="551"/>
      <c r="D1378" s="552"/>
      <c r="E1378" s="553"/>
      <c r="F1378" s="525"/>
      <c r="G1378" s="560"/>
    </row>
    <row r="1379" spans="1:7">
      <c r="A1379" s="554"/>
      <c r="B1379" s="550"/>
      <c r="C1379" s="551"/>
      <c r="D1379" s="552"/>
      <c r="E1379" s="553"/>
      <c r="F1379" s="525"/>
      <c r="G1379" s="560"/>
    </row>
    <row r="1380" spans="1:7">
      <c r="A1380" s="554"/>
      <c r="B1380" s="550"/>
      <c r="C1380" s="551"/>
      <c r="D1380" s="552"/>
      <c r="E1380" s="553"/>
      <c r="F1380" s="525"/>
      <c r="G1380" s="560"/>
    </row>
    <row r="1381" spans="1:7">
      <c r="A1381" s="554"/>
      <c r="B1381" s="550"/>
      <c r="C1381" s="551"/>
      <c r="D1381" s="552"/>
      <c r="E1381" s="553"/>
      <c r="F1381" s="525"/>
      <c r="G1381" s="560"/>
    </row>
    <row r="1382" spans="1:7">
      <c r="A1382" s="554"/>
      <c r="B1382" s="550"/>
      <c r="C1382" s="551"/>
      <c r="D1382" s="552"/>
      <c r="E1382" s="553"/>
      <c r="F1382" s="525"/>
      <c r="G1382" s="560"/>
    </row>
    <row r="1383" spans="1:7">
      <c r="A1383" s="554"/>
      <c r="B1383" s="550"/>
      <c r="C1383" s="551"/>
      <c r="D1383" s="552"/>
      <c r="E1383" s="553"/>
      <c r="F1383" s="525"/>
      <c r="G1383" s="560"/>
    </row>
    <row r="1384" spans="1:7">
      <c r="A1384" s="554"/>
      <c r="B1384" s="550"/>
      <c r="C1384" s="551"/>
      <c r="D1384" s="552"/>
      <c r="E1384" s="553"/>
      <c r="F1384" s="525"/>
      <c r="G1384" s="560"/>
    </row>
    <row r="1385" spans="1:7">
      <c r="A1385" s="554"/>
      <c r="B1385" s="550"/>
      <c r="C1385" s="551"/>
      <c r="D1385" s="552"/>
      <c r="E1385" s="553"/>
      <c r="F1385" s="525"/>
      <c r="G1385" s="560"/>
    </row>
    <row r="1386" spans="1:7">
      <c r="A1386" s="554"/>
      <c r="B1386" s="550"/>
      <c r="C1386" s="551"/>
      <c r="D1386" s="552"/>
      <c r="E1386" s="553"/>
      <c r="F1386" s="525"/>
      <c r="G1386" s="560"/>
    </row>
    <row r="1387" spans="1:7">
      <c r="A1387" s="554"/>
      <c r="B1387" s="550"/>
      <c r="C1387" s="551"/>
      <c r="D1387" s="552"/>
      <c r="E1387" s="553"/>
      <c r="F1387" s="525"/>
      <c r="G1387" s="560"/>
    </row>
    <row r="1388" spans="1:7">
      <c r="A1388" s="554"/>
      <c r="B1388" s="550"/>
      <c r="C1388" s="551"/>
      <c r="D1388" s="552"/>
      <c r="E1388" s="553"/>
      <c r="F1388" s="525"/>
      <c r="G1388" s="560"/>
    </row>
    <row r="1389" spans="1:7">
      <c r="A1389" s="554"/>
      <c r="B1389" s="550"/>
      <c r="C1389" s="551"/>
      <c r="D1389" s="552"/>
      <c r="E1389" s="553"/>
      <c r="F1389" s="525"/>
      <c r="G1389" s="560"/>
    </row>
    <row r="1390" spans="1:7">
      <c r="A1390" s="554"/>
      <c r="B1390" s="550"/>
      <c r="C1390" s="551"/>
      <c r="D1390" s="552"/>
      <c r="E1390" s="553"/>
      <c r="F1390" s="525"/>
      <c r="G1390" s="560"/>
    </row>
    <row r="1391" spans="1:7">
      <c r="A1391" s="554"/>
      <c r="B1391" s="550"/>
      <c r="C1391" s="551"/>
      <c r="D1391" s="552"/>
      <c r="E1391" s="553"/>
      <c r="F1391" s="525"/>
      <c r="G1391" s="560"/>
    </row>
    <row r="1392" spans="1:7">
      <c r="A1392" s="554"/>
      <c r="B1392" s="550"/>
      <c r="C1392" s="551"/>
      <c r="D1392" s="552"/>
      <c r="E1392" s="553"/>
      <c r="F1392" s="525"/>
      <c r="G1392" s="560"/>
    </row>
    <row r="1393" spans="1:7">
      <c r="A1393" s="554"/>
      <c r="B1393" s="550"/>
      <c r="C1393" s="551"/>
      <c r="D1393" s="552"/>
      <c r="E1393" s="553"/>
      <c r="F1393" s="525"/>
      <c r="G1393" s="560"/>
    </row>
    <row r="1394" spans="1:7">
      <c r="A1394" s="554"/>
      <c r="B1394" s="550"/>
      <c r="C1394" s="551"/>
      <c r="D1394" s="552"/>
      <c r="E1394" s="553"/>
      <c r="F1394" s="525"/>
      <c r="G1394" s="560"/>
    </row>
    <row r="1395" spans="1:7">
      <c r="A1395" s="554"/>
      <c r="B1395" s="550"/>
      <c r="C1395" s="551"/>
      <c r="D1395" s="552"/>
      <c r="E1395" s="553"/>
      <c r="F1395" s="525"/>
      <c r="G1395" s="560"/>
    </row>
    <row r="1396" spans="1:7">
      <c r="A1396" s="554"/>
      <c r="B1396" s="550"/>
      <c r="C1396" s="551"/>
      <c r="D1396" s="552"/>
      <c r="E1396" s="553"/>
      <c r="F1396" s="525"/>
      <c r="G1396" s="560"/>
    </row>
    <row r="1397" spans="1:7">
      <c r="A1397" s="554"/>
      <c r="B1397" s="550"/>
      <c r="C1397" s="551"/>
      <c r="D1397" s="552"/>
      <c r="E1397" s="553"/>
      <c r="F1397" s="525"/>
      <c r="G1397" s="560"/>
    </row>
    <row r="1398" spans="1:7">
      <c r="A1398" s="554"/>
      <c r="B1398" s="550"/>
      <c r="C1398" s="551"/>
      <c r="D1398" s="552"/>
      <c r="E1398" s="553"/>
      <c r="F1398" s="525"/>
      <c r="G1398" s="560"/>
    </row>
    <row r="1399" spans="1:7">
      <c r="A1399" s="554"/>
      <c r="B1399" s="550"/>
      <c r="C1399" s="551"/>
      <c r="D1399" s="552"/>
      <c r="E1399" s="553"/>
      <c r="F1399" s="525"/>
      <c r="G1399" s="560"/>
    </row>
    <row r="1400" spans="1:7">
      <c r="A1400" s="554"/>
      <c r="B1400" s="550"/>
      <c r="C1400" s="551"/>
      <c r="D1400" s="552"/>
      <c r="E1400" s="553"/>
      <c r="F1400" s="525"/>
      <c r="G1400" s="560"/>
    </row>
    <row r="1401" spans="1:7">
      <c r="A1401" s="554"/>
      <c r="B1401" s="550"/>
      <c r="C1401" s="551"/>
      <c r="D1401" s="552"/>
      <c r="E1401" s="553"/>
      <c r="F1401" s="525"/>
      <c r="G1401" s="560"/>
    </row>
    <row r="1402" spans="1:7">
      <c r="A1402" s="554"/>
      <c r="B1402" s="550"/>
      <c r="C1402" s="551"/>
      <c r="D1402" s="552"/>
      <c r="E1402" s="553"/>
      <c r="F1402" s="525"/>
      <c r="G1402" s="560"/>
    </row>
    <row r="1403" spans="1:7">
      <c r="A1403" s="554"/>
      <c r="B1403" s="550"/>
      <c r="C1403" s="551"/>
      <c r="D1403" s="552"/>
      <c r="E1403" s="553"/>
      <c r="F1403" s="525"/>
      <c r="G1403" s="560"/>
    </row>
    <row r="1404" spans="1:7">
      <c r="A1404" s="554"/>
      <c r="B1404" s="550"/>
      <c r="C1404" s="551"/>
      <c r="D1404" s="552"/>
      <c r="E1404" s="553"/>
      <c r="F1404" s="525"/>
      <c r="G1404" s="560"/>
    </row>
    <row r="1405" spans="1:7">
      <c r="A1405" s="554"/>
      <c r="B1405" s="550"/>
      <c r="C1405" s="551"/>
      <c r="D1405" s="552"/>
      <c r="E1405" s="553"/>
      <c r="F1405" s="525"/>
      <c r="G1405" s="560"/>
    </row>
    <row r="1406" spans="1:7">
      <c r="A1406" s="554"/>
      <c r="B1406" s="550"/>
      <c r="C1406" s="551"/>
      <c r="D1406" s="552"/>
      <c r="E1406" s="553"/>
      <c r="F1406" s="525"/>
      <c r="G1406" s="560"/>
    </row>
    <row r="1407" spans="1:7">
      <c r="A1407" s="554"/>
      <c r="B1407" s="550"/>
      <c r="C1407" s="551"/>
      <c r="D1407" s="552"/>
      <c r="E1407" s="553"/>
      <c r="F1407" s="525"/>
      <c r="G1407" s="560"/>
    </row>
    <row r="1408" spans="1:7">
      <c r="A1408" s="554"/>
      <c r="B1408" s="550"/>
      <c r="C1408" s="551"/>
      <c r="D1408" s="552"/>
      <c r="E1408" s="553"/>
      <c r="F1408" s="525"/>
      <c r="G1408" s="560"/>
    </row>
    <row r="1409" spans="1:7">
      <c r="A1409" s="554"/>
      <c r="B1409" s="550"/>
      <c r="C1409" s="551"/>
      <c r="D1409" s="552"/>
      <c r="E1409" s="553"/>
      <c r="F1409" s="525"/>
      <c r="G1409" s="560"/>
    </row>
    <row r="1410" spans="1:7">
      <c r="A1410" s="554"/>
      <c r="B1410" s="550"/>
      <c r="C1410" s="551"/>
      <c r="D1410" s="552"/>
      <c r="E1410" s="553"/>
      <c r="F1410" s="525"/>
      <c r="G1410" s="560"/>
    </row>
    <row r="1411" spans="1:7">
      <c r="A1411" s="554"/>
      <c r="B1411" s="550"/>
      <c r="C1411" s="551"/>
      <c r="D1411" s="552"/>
      <c r="E1411" s="553"/>
      <c r="F1411" s="525"/>
      <c r="G1411" s="560"/>
    </row>
    <row r="1412" spans="1:7">
      <c r="A1412" s="554"/>
      <c r="B1412" s="550"/>
      <c r="C1412" s="551"/>
      <c r="D1412" s="552"/>
      <c r="E1412" s="553"/>
      <c r="F1412" s="525"/>
      <c r="G1412" s="560"/>
    </row>
    <row r="1413" spans="1:7">
      <c r="A1413" s="554"/>
      <c r="B1413" s="550"/>
      <c r="C1413" s="551"/>
      <c r="D1413" s="552"/>
      <c r="E1413" s="553"/>
      <c r="F1413" s="525"/>
      <c r="G1413" s="560"/>
    </row>
    <row r="1414" spans="1:7">
      <c r="A1414" s="554"/>
      <c r="B1414" s="550"/>
      <c r="C1414" s="551"/>
      <c r="D1414" s="552"/>
      <c r="E1414" s="553"/>
      <c r="F1414" s="525"/>
      <c r="G1414" s="560"/>
    </row>
    <row r="1415" spans="1:7">
      <c r="A1415" s="554"/>
      <c r="B1415" s="550"/>
      <c r="C1415" s="551"/>
      <c r="D1415" s="552"/>
      <c r="E1415" s="553"/>
      <c r="F1415" s="525"/>
      <c r="G1415" s="560"/>
    </row>
    <row r="1416" spans="1:7">
      <c r="A1416" s="554"/>
      <c r="B1416" s="550"/>
      <c r="C1416" s="551"/>
      <c r="D1416" s="552"/>
      <c r="E1416" s="553"/>
      <c r="F1416" s="525"/>
      <c r="G1416" s="560"/>
    </row>
    <row r="1417" spans="1:7">
      <c r="A1417" s="554"/>
      <c r="B1417" s="550"/>
      <c r="C1417" s="551"/>
      <c r="D1417" s="552"/>
      <c r="E1417" s="553"/>
      <c r="F1417" s="525"/>
      <c r="G1417" s="560"/>
    </row>
    <row r="1418" spans="1:7">
      <c r="A1418" s="554"/>
      <c r="B1418" s="550"/>
      <c r="C1418" s="551"/>
      <c r="D1418" s="552"/>
      <c r="E1418" s="553"/>
      <c r="F1418" s="525"/>
      <c r="G1418" s="560"/>
    </row>
    <row r="1419" spans="1:7">
      <c r="A1419" s="554"/>
      <c r="B1419" s="550"/>
      <c r="C1419" s="551"/>
      <c r="D1419" s="552"/>
      <c r="E1419" s="553"/>
      <c r="F1419" s="525"/>
      <c r="G1419" s="560"/>
    </row>
    <row r="1420" spans="1:7">
      <c r="A1420" s="554"/>
      <c r="B1420" s="550"/>
      <c r="C1420" s="551"/>
      <c r="D1420" s="552"/>
      <c r="E1420" s="553"/>
      <c r="F1420" s="525"/>
      <c r="G1420" s="560"/>
    </row>
    <row r="1421" spans="1:7">
      <c r="A1421" s="554"/>
      <c r="B1421" s="550"/>
      <c r="C1421" s="551"/>
      <c r="D1421" s="552"/>
      <c r="E1421" s="553"/>
      <c r="F1421" s="525"/>
      <c r="G1421" s="560"/>
    </row>
    <row r="1422" spans="1:7">
      <c r="A1422" s="554"/>
      <c r="B1422" s="550"/>
      <c r="C1422" s="551"/>
      <c r="D1422" s="552"/>
      <c r="E1422" s="553"/>
      <c r="F1422" s="525"/>
      <c r="G1422" s="560"/>
    </row>
    <row r="1423" spans="1:7">
      <c r="A1423" s="554"/>
      <c r="B1423" s="550"/>
      <c r="C1423" s="551"/>
      <c r="D1423" s="552"/>
      <c r="E1423" s="553"/>
      <c r="F1423" s="525"/>
      <c r="G1423" s="560"/>
    </row>
    <row r="1424" spans="1:7">
      <c r="A1424" s="554"/>
      <c r="B1424" s="550"/>
      <c r="C1424" s="551"/>
      <c r="D1424" s="552"/>
      <c r="E1424" s="553"/>
      <c r="F1424" s="525"/>
      <c r="G1424" s="560"/>
    </row>
    <row r="1425" spans="1:7">
      <c r="A1425" s="554"/>
      <c r="B1425" s="550"/>
      <c r="C1425" s="551"/>
      <c r="D1425" s="552"/>
      <c r="E1425" s="553"/>
      <c r="F1425" s="525"/>
      <c r="G1425" s="560"/>
    </row>
    <row r="1426" spans="1:7">
      <c r="A1426" s="554"/>
      <c r="B1426" s="550"/>
      <c r="C1426" s="551"/>
      <c r="D1426" s="552"/>
      <c r="E1426" s="553"/>
      <c r="F1426" s="525"/>
      <c r="G1426" s="560"/>
    </row>
    <row r="1427" spans="1:7">
      <c r="A1427" s="554"/>
      <c r="B1427" s="550"/>
      <c r="C1427" s="551"/>
      <c r="D1427" s="552"/>
      <c r="E1427" s="553"/>
      <c r="F1427" s="525"/>
      <c r="G1427" s="560"/>
    </row>
    <row r="1428" spans="1:7">
      <c r="A1428" s="554"/>
      <c r="B1428" s="550"/>
      <c r="C1428" s="551"/>
      <c r="D1428" s="552"/>
      <c r="E1428" s="553"/>
      <c r="F1428" s="525"/>
      <c r="G1428" s="560"/>
    </row>
    <row r="1429" spans="1:7">
      <c r="A1429" s="554"/>
      <c r="B1429" s="550"/>
      <c r="C1429" s="551"/>
      <c r="D1429" s="552"/>
      <c r="E1429" s="553"/>
      <c r="F1429" s="525"/>
      <c r="G1429" s="560"/>
    </row>
    <row r="1430" spans="1:7">
      <c r="A1430" s="554"/>
      <c r="B1430" s="550"/>
      <c r="C1430" s="551"/>
      <c r="D1430" s="552"/>
      <c r="E1430" s="553"/>
      <c r="F1430" s="525"/>
      <c r="G1430" s="560"/>
    </row>
    <row r="1431" spans="1:7">
      <c r="A1431" s="554"/>
      <c r="B1431" s="550"/>
      <c r="C1431" s="551"/>
      <c r="D1431" s="552"/>
      <c r="E1431" s="553"/>
      <c r="F1431" s="525"/>
      <c r="G1431" s="560"/>
    </row>
    <row r="1432" spans="1:7">
      <c r="A1432" s="554"/>
      <c r="B1432" s="550"/>
      <c r="C1432" s="551"/>
      <c r="D1432" s="552"/>
      <c r="E1432" s="553"/>
      <c r="F1432" s="525"/>
      <c r="G1432" s="560"/>
    </row>
    <row r="1433" spans="1:7">
      <c r="A1433" s="554"/>
      <c r="B1433" s="550"/>
      <c r="C1433" s="551"/>
      <c r="D1433" s="552"/>
      <c r="E1433" s="553"/>
      <c r="F1433" s="525"/>
      <c r="G1433" s="560"/>
    </row>
    <row r="1434" spans="1:7">
      <c r="A1434" s="554"/>
      <c r="B1434" s="550"/>
      <c r="C1434" s="551"/>
      <c r="D1434" s="552"/>
      <c r="E1434" s="553"/>
      <c r="F1434" s="525"/>
      <c r="G1434" s="560"/>
    </row>
    <row r="1435" spans="1:7">
      <c r="A1435" s="554"/>
      <c r="B1435" s="550"/>
      <c r="C1435" s="551"/>
      <c r="D1435" s="552"/>
      <c r="E1435" s="553"/>
      <c r="F1435" s="525"/>
      <c r="G1435" s="560"/>
    </row>
    <row r="1436" spans="1:7">
      <c r="A1436" s="554"/>
      <c r="B1436" s="550"/>
      <c r="C1436" s="551"/>
      <c r="D1436" s="552"/>
      <c r="E1436" s="553"/>
      <c r="F1436" s="525"/>
      <c r="G1436" s="560"/>
    </row>
    <row r="1437" spans="1:7">
      <c r="A1437" s="554"/>
      <c r="B1437" s="550"/>
      <c r="C1437" s="551"/>
      <c r="D1437" s="552"/>
      <c r="E1437" s="553"/>
      <c r="F1437" s="525"/>
      <c r="G1437" s="560"/>
    </row>
    <row r="1438" spans="1:7">
      <c r="A1438" s="554"/>
      <c r="B1438" s="550"/>
      <c r="C1438" s="551"/>
      <c r="D1438" s="552"/>
      <c r="E1438" s="553"/>
      <c r="F1438" s="525"/>
      <c r="G1438" s="560"/>
    </row>
    <row r="1439" spans="1:7">
      <c r="A1439" s="554"/>
      <c r="B1439" s="550"/>
      <c r="C1439" s="551"/>
      <c r="D1439" s="552"/>
      <c r="E1439" s="553"/>
      <c r="F1439" s="525"/>
      <c r="G1439" s="560"/>
    </row>
    <row r="1440" spans="1:7">
      <c r="A1440" s="554"/>
      <c r="B1440" s="550"/>
      <c r="C1440" s="551"/>
      <c r="D1440" s="552"/>
      <c r="E1440" s="553"/>
      <c r="F1440" s="525"/>
      <c r="G1440" s="560"/>
    </row>
    <row r="1441" spans="1:7">
      <c r="A1441" s="554"/>
      <c r="B1441" s="550"/>
      <c r="C1441" s="551"/>
      <c r="D1441" s="552"/>
      <c r="E1441" s="553"/>
      <c r="F1441" s="525"/>
      <c r="G1441" s="560"/>
    </row>
    <row r="1442" spans="1:7">
      <c r="A1442" s="554"/>
      <c r="B1442" s="550"/>
      <c r="C1442" s="551"/>
      <c r="D1442" s="552"/>
      <c r="E1442" s="553"/>
      <c r="F1442" s="525"/>
      <c r="G1442" s="560"/>
    </row>
    <row r="1443" spans="1:7">
      <c r="A1443" s="554"/>
      <c r="B1443" s="550"/>
      <c r="C1443" s="551"/>
      <c r="D1443" s="552"/>
      <c r="E1443" s="553"/>
      <c r="F1443" s="525"/>
      <c r="G1443" s="560"/>
    </row>
    <row r="1444" spans="1:7">
      <c r="A1444" s="554"/>
      <c r="B1444" s="550"/>
      <c r="C1444" s="551"/>
      <c r="D1444" s="552"/>
      <c r="E1444" s="553"/>
      <c r="F1444" s="525"/>
      <c r="G1444" s="560"/>
    </row>
    <row r="1445" spans="1:7">
      <c r="A1445" s="554"/>
      <c r="B1445" s="550"/>
      <c r="C1445" s="551"/>
      <c r="D1445" s="552"/>
      <c r="E1445" s="553"/>
      <c r="F1445" s="525"/>
      <c r="G1445" s="560"/>
    </row>
    <row r="1446" spans="1:7">
      <c r="A1446" s="554"/>
      <c r="B1446" s="550"/>
      <c r="C1446" s="551"/>
      <c r="D1446" s="552"/>
      <c r="E1446" s="553"/>
      <c r="F1446" s="525"/>
      <c r="G1446" s="560"/>
    </row>
    <row r="1447" spans="1:7">
      <c r="A1447" s="554"/>
      <c r="B1447" s="550"/>
      <c r="C1447" s="551"/>
      <c r="D1447" s="552"/>
      <c r="E1447" s="553"/>
      <c r="F1447" s="525"/>
      <c r="G1447" s="560"/>
    </row>
    <row r="1448" spans="1:7">
      <c r="A1448" s="554"/>
      <c r="B1448" s="550"/>
      <c r="C1448" s="551"/>
      <c r="D1448" s="552"/>
      <c r="E1448" s="553"/>
      <c r="F1448" s="525"/>
      <c r="G1448" s="560"/>
    </row>
    <row r="1449" spans="1:7">
      <c r="A1449" s="554"/>
      <c r="B1449" s="550"/>
      <c r="C1449" s="551"/>
      <c r="D1449" s="552"/>
      <c r="E1449" s="553"/>
      <c r="F1449" s="525"/>
      <c r="G1449" s="560"/>
    </row>
    <row r="1450" spans="1:7">
      <c r="A1450" s="554"/>
      <c r="B1450" s="550"/>
      <c r="C1450" s="551"/>
      <c r="D1450" s="552"/>
      <c r="E1450" s="553"/>
      <c r="F1450" s="525"/>
      <c r="G1450" s="560"/>
    </row>
    <row r="1451" spans="1:7">
      <c r="A1451" s="554"/>
      <c r="B1451" s="550"/>
      <c r="C1451" s="551"/>
      <c r="D1451" s="552"/>
      <c r="E1451" s="553"/>
      <c r="F1451" s="525"/>
      <c r="G1451" s="560"/>
    </row>
    <row r="1452" spans="1:7">
      <c r="A1452" s="554"/>
      <c r="B1452" s="550"/>
      <c r="C1452" s="551"/>
      <c r="D1452" s="552"/>
      <c r="E1452" s="553"/>
      <c r="F1452" s="525"/>
      <c r="G1452" s="560"/>
    </row>
    <row r="1453" spans="1:7">
      <c r="A1453" s="554"/>
      <c r="B1453" s="550"/>
      <c r="C1453" s="551"/>
      <c r="D1453" s="552"/>
      <c r="E1453" s="553"/>
      <c r="F1453" s="525"/>
      <c r="G1453" s="560"/>
    </row>
    <row r="1454" spans="1:7">
      <c r="A1454" s="554"/>
      <c r="B1454" s="550"/>
      <c r="C1454" s="551"/>
      <c r="D1454" s="552"/>
      <c r="E1454" s="553"/>
      <c r="F1454" s="525"/>
      <c r="G1454" s="560"/>
    </row>
    <row r="1455" spans="1:7">
      <c r="A1455" s="554"/>
      <c r="B1455" s="550"/>
      <c r="C1455" s="551"/>
      <c r="D1455" s="552"/>
      <c r="E1455" s="553"/>
      <c r="F1455" s="525"/>
      <c r="G1455" s="560"/>
    </row>
    <row r="1456" spans="1:7">
      <c r="A1456" s="554"/>
      <c r="B1456" s="550"/>
      <c r="C1456" s="551"/>
      <c r="D1456" s="552"/>
      <c r="E1456" s="553"/>
      <c r="F1456" s="525"/>
      <c r="G1456" s="560"/>
    </row>
    <row r="1457" spans="1:7">
      <c r="A1457" s="554"/>
      <c r="B1457" s="550"/>
      <c r="C1457" s="551"/>
      <c r="D1457" s="552"/>
      <c r="E1457" s="553"/>
      <c r="F1457" s="525"/>
      <c r="G1457" s="560"/>
    </row>
    <row r="1458" spans="1:7">
      <c r="A1458" s="554"/>
      <c r="B1458" s="550"/>
      <c r="C1458" s="551"/>
      <c r="D1458" s="552"/>
      <c r="E1458" s="553"/>
      <c r="F1458" s="525"/>
      <c r="G1458" s="560"/>
    </row>
    <row r="1459" spans="1:7">
      <c r="A1459" s="554"/>
      <c r="B1459" s="550"/>
      <c r="C1459" s="551"/>
      <c r="D1459" s="552"/>
      <c r="E1459" s="553"/>
      <c r="F1459" s="525"/>
      <c r="G1459" s="560"/>
    </row>
    <row r="1460" spans="1:7">
      <c r="A1460" s="554"/>
      <c r="B1460" s="550"/>
      <c r="C1460" s="551"/>
      <c r="D1460" s="552"/>
      <c r="E1460" s="553"/>
      <c r="F1460" s="525"/>
      <c r="G1460" s="560"/>
    </row>
    <row r="1461" spans="1:7">
      <c r="A1461" s="554"/>
      <c r="B1461" s="550"/>
      <c r="C1461" s="551"/>
      <c r="D1461" s="552"/>
      <c r="E1461" s="553"/>
      <c r="F1461" s="525"/>
      <c r="G1461" s="560"/>
    </row>
    <row r="1462" spans="1:7">
      <c r="A1462" s="554"/>
      <c r="B1462" s="550"/>
      <c r="C1462" s="551"/>
      <c r="D1462" s="552"/>
      <c r="E1462" s="553"/>
      <c r="F1462" s="525"/>
      <c r="G1462" s="560"/>
    </row>
    <row r="1463" spans="1:7">
      <c r="A1463" s="554"/>
      <c r="B1463" s="550"/>
      <c r="C1463" s="551"/>
      <c r="D1463" s="552"/>
      <c r="E1463" s="553"/>
      <c r="F1463" s="525"/>
      <c r="G1463" s="560"/>
    </row>
    <row r="1464" spans="1:7">
      <c r="A1464" s="554"/>
      <c r="B1464" s="550"/>
      <c r="C1464" s="551"/>
      <c r="D1464" s="552"/>
      <c r="E1464" s="553"/>
      <c r="F1464" s="525"/>
      <c r="G1464" s="560"/>
    </row>
    <row r="1465" spans="1:7">
      <c r="A1465" s="554"/>
      <c r="B1465" s="550"/>
      <c r="C1465" s="551"/>
      <c r="D1465" s="552"/>
      <c r="E1465" s="553"/>
      <c r="F1465" s="525"/>
      <c r="G1465" s="560"/>
    </row>
    <row r="1466" spans="1:7">
      <c r="A1466" s="554"/>
      <c r="B1466" s="550"/>
      <c r="C1466" s="551"/>
      <c r="D1466" s="552"/>
      <c r="E1466" s="553"/>
      <c r="F1466" s="525"/>
      <c r="G1466" s="560"/>
    </row>
    <row r="1467" spans="1:7">
      <c r="A1467" s="554"/>
      <c r="B1467" s="550"/>
      <c r="C1467" s="551"/>
      <c r="D1467" s="552"/>
      <c r="E1467" s="553"/>
      <c r="F1467" s="525"/>
      <c r="G1467" s="560"/>
    </row>
    <row r="1468" spans="1:7">
      <c r="A1468" s="554"/>
      <c r="B1468" s="550"/>
      <c r="C1468" s="551"/>
      <c r="D1468" s="552"/>
      <c r="E1468" s="553"/>
      <c r="F1468" s="525"/>
      <c r="G1468" s="560"/>
    </row>
    <row r="1469" spans="1:7">
      <c r="A1469" s="554"/>
      <c r="B1469" s="550"/>
      <c r="C1469" s="551"/>
      <c r="D1469" s="552"/>
      <c r="E1469" s="553"/>
      <c r="F1469" s="525"/>
      <c r="G1469" s="560"/>
    </row>
    <row r="1470" spans="1:7">
      <c r="A1470" s="554"/>
      <c r="B1470" s="550"/>
      <c r="C1470" s="551"/>
      <c r="D1470" s="552"/>
      <c r="E1470" s="553"/>
      <c r="F1470" s="525"/>
      <c r="G1470" s="560"/>
    </row>
    <row r="1471" spans="1:7">
      <c r="A1471" s="554"/>
      <c r="B1471" s="550"/>
      <c r="C1471" s="551"/>
      <c r="D1471" s="552"/>
      <c r="E1471" s="553"/>
      <c r="F1471" s="525"/>
      <c r="G1471" s="560"/>
    </row>
    <row r="1472" spans="1:7">
      <c r="A1472" s="554"/>
      <c r="B1472" s="550"/>
      <c r="C1472" s="551"/>
      <c r="D1472" s="552"/>
      <c r="E1472" s="553"/>
      <c r="F1472" s="525"/>
      <c r="G1472" s="560"/>
    </row>
    <row r="1473" spans="1:7">
      <c r="A1473" s="554"/>
      <c r="B1473" s="550"/>
      <c r="C1473" s="551"/>
      <c r="D1473" s="552"/>
      <c r="E1473" s="553"/>
      <c r="F1473" s="525"/>
      <c r="G1473" s="560"/>
    </row>
    <row r="1474" spans="1:7">
      <c r="A1474" s="554"/>
      <c r="B1474" s="550"/>
      <c r="C1474" s="551"/>
      <c r="D1474" s="552"/>
      <c r="E1474" s="553"/>
      <c r="F1474" s="525"/>
      <c r="G1474" s="560"/>
    </row>
    <row r="1475" spans="1:7">
      <c r="A1475" s="554"/>
      <c r="B1475" s="550"/>
      <c r="C1475" s="551"/>
      <c r="D1475" s="552"/>
      <c r="E1475" s="553"/>
      <c r="F1475" s="525"/>
      <c r="G1475" s="560"/>
    </row>
    <row r="1476" spans="1:7">
      <c r="A1476" s="554"/>
      <c r="B1476" s="550"/>
      <c r="C1476" s="551"/>
      <c r="D1476" s="552"/>
      <c r="E1476" s="553"/>
      <c r="F1476" s="525"/>
      <c r="G1476" s="560"/>
    </row>
    <row r="1477" spans="1:7">
      <c r="A1477" s="554"/>
      <c r="B1477" s="550"/>
      <c r="C1477" s="551"/>
      <c r="D1477" s="552"/>
      <c r="E1477" s="553"/>
      <c r="F1477" s="525"/>
      <c r="G1477" s="560"/>
    </row>
    <row r="1478" spans="1:7">
      <c r="A1478" s="554"/>
      <c r="B1478" s="550"/>
      <c r="C1478" s="551"/>
      <c r="D1478" s="552"/>
      <c r="E1478" s="553"/>
      <c r="F1478" s="525"/>
      <c r="G1478" s="560"/>
    </row>
    <row r="1479" spans="1:7">
      <c r="A1479" s="554"/>
      <c r="B1479" s="550"/>
      <c r="C1479" s="551"/>
      <c r="D1479" s="552"/>
      <c r="E1479" s="553"/>
      <c r="F1479" s="525"/>
      <c r="G1479" s="560"/>
    </row>
    <row r="1480" spans="1:7">
      <c r="A1480" s="554"/>
      <c r="B1480" s="550"/>
      <c r="C1480" s="551"/>
      <c r="D1480" s="552"/>
      <c r="E1480" s="553"/>
      <c r="F1480" s="525"/>
      <c r="G1480" s="560"/>
    </row>
    <row r="1481" spans="1:7">
      <c r="A1481" s="554"/>
      <c r="B1481" s="550"/>
      <c r="C1481" s="551"/>
      <c r="D1481" s="552"/>
      <c r="E1481" s="553"/>
      <c r="F1481" s="525"/>
      <c r="G1481" s="560"/>
    </row>
    <row r="1482" spans="1:7">
      <c r="A1482" s="554"/>
      <c r="B1482" s="550"/>
      <c r="C1482" s="551"/>
      <c r="D1482" s="552"/>
      <c r="E1482" s="553"/>
      <c r="F1482" s="525"/>
      <c r="G1482" s="560"/>
    </row>
    <row r="1483" spans="1:7">
      <c r="A1483" s="554"/>
      <c r="B1483" s="550"/>
      <c r="C1483" s="551"/>
      <c r="D1483" s="552"/>
      <c r="E1483" s="553"/>
      <c r="F1483" s="525"/>
      <c r="G1483" s="560"/>
    </row>
    <row r="1484" spans="1:7">
      <c r="A1484" s="554"/>
      <c r="B1484" s="550"/>
      <c r="C1484" s="551"/>
      <c r="D1484" s="552"/>
      <c r="E1484" s="553"/>
      <c r="F1484" s="525"/>
      <c r="G1484" s="560"/>
    </row>
    <row r="1485" spans="1:7">
      <c r="A1485" s="554"/>
      <c r="B1485" s="550"/>
      <c r="C1485" s="551"/>
      <c r="D1485" s="552"/>
      <c r="E1485" s="553"/>
      <c r="F1485" s="525"/>
      <c r="G1485" s="560"/>
    </row>
    <row r="1486" spans="1:7">
      <c r="A1486" s="554"/>
      <c r="B1486" s="550"/>
      <c r="C1486" s="551"/>
      <c r="D1486" s="552"/>
      <c r="E1486" s="553"/>
      <c r="F1486" s="525"/>
      <c r="G1486" s="560"/>
    </row>
    <row r="1487" spans="1:7">
      <c r="A1487" s="554"/>
      <c r="B1487" s="550"/>
      <c r="C1487" s="551"/>
      <c r="D1487" s="552"/>
      <c r="E1487" s="553"/>
      <c r="F1487" s="525"/>
      <c r="G1487" s="560"/>
    </row>
    <row r="1488" spans="1:7">
      <c r="A1488" s="554"/>
      <c r="B1488" s="550"/>
      <c r="C1488" s="551"/>
      <c r="D1488" s="552"/>
      <c r="E1488" s="553"/>
      <c r="F1488" s="525"/>
      <c r="G1488" s="560"/>
    </row>
    <row r="1489" spans="1:7">
      <c r="A1489" s="554"/>
      <c r="B1489" s="550"/>
      <c r="C1489" s="551"/>
      <c r="D1489" s="552"/>
      <c r="E1489" s="553"/>
      <c r="F1489" s="525"/>
      <c r="G1489" s="560"/>
    </row>
    <row r="1490" spans="1:7">
      <c r="A1490" s="554"/>
      <c r="B1490" s="550"/>
      <c r="C1490" s="551"/>
      <c r="D1490" s="552"/>
      <c r="E1490" s="553"/>
      <c r="F1490" s="525"/>
      <c r="G1490" s="560"/>
    </row>
    <row r="1491" spans="1:7">
      <c r="A1491" s="554"/>
      <c r="B1491" s="550"/>
      <c r="C1491" s="551"/>
      <c r="D1491" s="552"/>
      <c r="E1491" s="553"/>
      <c r="F1491" s="525"/>
      <c r="G1491" s="560"/>
    </row>
    <row r="1492" spans="1:7">
      <c r="A1492" s="554"/>
      <c r="B1492" s="550"/>
      <c r="C1492" s="551"/>
      <c r="D1492" s="552"/>
      <c r="E1492" s="553"/>
      <c r="F1492" s="525"/>
      <c r="G1492" s="560"/>
    </row>
    <row r="1493" spans="1:7">
      <c r="A1493" s="554"/>
      <c r="B1493" s="550"/>
      <c r="C1493" s="551"/>
      <c r="D1493" s="552"/>
      <c r="E1493" s="553"/>
      <c r="F1493" s="525"/>
      <c r="G1493" s="560"/>
    </row>
    <row r="1494" spans="1:7">
      <c r="A1494" s="554"/>
      <c r="B1494" s="550"/>
      <c r="C1494" s="551"/>
      <c r="D1494" s="552"/>
      <c r="E1494" s="553"/>
      <c r="F1494" s="525"/>
      <c r="G1494" s="560"/>
    </row>
    <row r="1495" spans="1:7">
      <c r="A1495" s="554"/>
      <c r="B1495" s="550"/>
      <c r="C1495" s="551"/>
      <c r="D1495" s="552"/>
      <c r="E1495" s="553"/>
      <c r="F1495" s="525"/>
      <c r="G1495" s="560"/>
    </row>
    <row r="1496" spans="1:7">
      <c r="A1496" s="554"/>
      <c r="B1496" s="550"/>
      <c r="C1496" s="551"/>
      <c r="D1496" s="552"/>
      <c r="E1496" s="553"/>
      <c r="F1496" s="525"/>
      <c r="G1496" s="560"/>
    </row>
    <row r="1497" spans="1:7">
      <c r="A1497" s="554"/>
      <c r="B1497" s="550"/>
      <c r="C1497" s="551"/>
      <c r="D1497" s="552"/>
      <c r="E1497" s="553"/>
      <c r="F1497" s="525"/>
      <c r="G1497" s="560"/>
    </row>
    <row r="1498" spans="1:7">
      <c r="A1498" s="554"/>
      <c r="B1498" s="550"/>
      <c r="C1498" s="551"/>
      <c r="D1498" s="552"/>
      <c r="E1498" s="553"/>
      <c r="F1498" s="525"/>
      <c r="G1498" s="560"/>
    </row>
    <row r="1499" spans="1:7">
      <c r="A1499" s="554"/>
      <c r="B1499" s="550"/>
      <c r="C1499" s="551"/>
      <c r="D1499" s="552"/>
      <c r="E1499" s="553"/>
      <c r="F1499" s="525"/>
      <c r="G1499" s="560"/>
    </row>
    <row r="1500" spans="1:7">
      <c r="A1500" s="554"/>
      <c r="B1500" s="550"/>
      <c r="C1500" s="551"/>
      <c r="D1500" s="552"/>
      <c r="E1500" s="553"/>
      <c r="F1500" s="525"/>
      <c r="G1500" s="560"/>
    </row>
    <row r="1501" spans="1:7">
      <c r="A1501" s="554"/>
      <c r="B1501" s="550"/>
      <c r="C1501" s="551"/>
      <c r="D1501" s="552"/>
      <c r="E1501" s="553"/>
      <c r="F1501" s="525"/>
      <c r="G1501" s="560"/>
    </row>
    <row r="1502" spans="1:7">
      <c r="A1502" s="554"/>
      <c r="B1502" s="550"/>
      <c r="C1502" s="551"/>
      <c r="D1502" s="552"/>
      <c r="E1502" s="553"/>
      <c r="F1502" s="525"/>
      <c r="G1502" s="560"/>
    </row>
    <row r="1503" spans="1:7">
      <c r="A1503" s="554"/>
      <c r="B1503" s="550"/>
      <c r="C1503" s="551"/>
      <c r="D1503" s="552"/>
      <c r="E1503" s="553"/>
      <c r="F1503" s="525"/>
      <c r="G1503" s="560"/>
    </row>
    <row r="1504" spans="1:7">
      <c r="A1504" s="554"/>
      <c r="B1504" s="550"/>
      <c r="C1504" s="551"/>
      <c r="D1504" s="552"/>
      <c r="E1504" s="553"/>
      <c r="F1504" s="525"/>
      <c r="G1504" s="560"/>
    </row>
    <row r="1505" spans="1:7">
      <c r="A1505" s="554"/>
      <c r="B1505" s="550"/>
      <c r="C1505" s="551"/>
      <c r="D1505" s="552"/>
      <c r="E1505" s="553"/>
      <c r="F1505" s="525"/>
      <c r="G1505" s="560"/>
    </row>
    <row r="1506" spans="1:7">
      <c r="A1506" s="554"/>
      <c r="B1506" s="550"/>
      <c r="C1506" s="551"/>
      <c r="D1506" s="552"/>
      <c r="E1506" s="553"/>
      <c r="F1506" s="525"/>
      <c r="G1506" s="560"/>
    </row>
    <row r="1507" spans="1:7">
      <c r="A1507" s="554"/>
      <c r="B1507" s="550"/>
      <c r="C1507" s="551"/>
      <c r="D1507" s="552"/>
      <c r="E1507" s="553"/>
      <c r="F1507" s="525"/>
      <c r="G1507" s="560"/>
    </row>
    <row r="1508" spans="1:7">
      <c r="A1508" s="554"/>
      <c r="B1508" s="550"/>
      <c r="C1508" s="551"/>
      <c r="D1508" s="552"/>
      <c r="E1508" s="553"/>
      <c r="F1508" s="525"/>
      <c r="G1508" s="560"/>
    </row>
    <row r="1509" spans="1:7">
      <c r="A1509" s="554"/>
      <c r="B1509" s="550"/>
      <c r="C1509" s="551"/>
      <c r="D1509" s="552"/>
      <c r="E1509" s="553"/>
      <c r="F1509" s="525"/>
      <c r="G1509" s="560"/>
    </row>
    <row r="1510" spans="1:7">
      <c r="A1510" s="554"/>
      <c r="B1510" s="550"/>
      <c r="C1510" s="551"/>
      <c r="D1510" s="552"/>
      <c r="E1510" s="553"/>
      <c r="F1510" s="525"/>
      <c r="G1510" s="560"/>
    </row>
    <row r="1511" spans="1:7">
      <c r="A1511" s="554"/>
      <c r="B1511" s="550"/>
      <c r="C1511" s="551"/>
      <c r="D1511" s="552"/>
      <c r="E1511" s="553"/>
      <c r="F1511" s="525"/>
      <c r="G1511" s="560"/>
    </row>
    <row r="1512" spans="1:7">
      <c r="A1512" s="554"/>
      <c r="B1512" s="550"/>
      <c r="C1512" s="551"/>
      <c r="D1512" s="552"/>
      <c r="E1512" s="553"/>
      <c r="F1512" s="525"/>
      <c r="G1512" s="560"/>
    </row>
    <row r="1513" spans="1:7">
      <c r="A1513" s="554"/>
      <c r="B1513" s="550"/>
      <c r="C1513" s="551"/>
      <c r="D1513" s="552"/>
      <c r="E1513" s="553"/>
      <c r="F1513" s="525"/>
      <c r="G1513" s="560"/>
    </row>
    <row r="1514" spans="1:7">
      <c r="A1514" s="554"/>
      <c r="B1514" s="550"/>
      <c r="C1514" s="551"/>
      <c r="D1514" s="552"/>
      <c r="E1514" s="553"/>
      <c r="F1514" s="525"/>
      <c r="G1514" s="560"/>
    </row>
    <row r="1515" spans="1:7">
      <c r="A1515" s="554"/>
      <c r="B1515" s="550"/>
      <c r="C1515" s="551"/>
      <c r="D1515" s="552"/>
      <c r="E1515" s="553"/>
      <c r="F1515" s="525"/>
      <c r="G1515" s="560"/>
    </row>
    <row r="1516" spans="1:7">
      <c r="A1516" s="554"/>
      <c r="B1516" s="550"/>
      <c r="C1516" s="551"/>
      <c r="D1516" s="552"/>
      <c r="E1516" s="553"/>
      <c r="F1516" s="525"/>
      <c r="G1516" s="560"/>
    </row>
    <row r="1517" spans="1:7">
      <c r="A1517" s="554"/>
      <c r="B1517" s="550"/>
      <c r="C1517" s="551"/>
      <c r="D1517" s="552"/>
      <c r="E1517" s="553"/>
      <c r="F1517" s="525"/>
      <c r="G1517" s="560"/>
    </row>
    <row r="1518" spans="1:7">
      <c r="A1518" s="554"/>
      <c r="B1518" s="550"/>
      <c r="C1518" s="551"/>
      <c r="D1518" s="552"/>
      <c r="E1518" s="553"/>
      <c r="F1518" s="525"/>
      <c r="G1518" s="560"/>
    </row>
    <row r="1519" spans="1:7">
      <c r="A1519" s="554"/>
      <c r="B1519" s="550"/>
      <c r="C1519" s="551"/>
      <c r="D1519" s="552"/>
      <c r="E1519" s="553"/>
      <c r="F1519" s="525"/>
      <c r="G1519" s="560"/>
    </row>
    <row r="1520" spans="1:7">
      <c r="A1520" s="554"/>
      <c r="B1520" s="550"/>
      <c r="C1520" s="551"/>
      <c r="D1520" s="552"/>
      <c r="E1520" s="553"/>
      <c r="F1520" s="525"/>
      <c r="G1520" s="560"/>
    </row>
    <row r="1521" spans="1:7">
      <c r="A1521" s="554"/>
      <c r="B1521" s="550"/>
      <c r="C1521" s="551"/>
      <c r="D1521" s="552"/>
      <c r="E1521" s="553"/>
      <c r="F1521" s="525"/>
      <c r="G1521" s="560"/>
    </row>
    <row r="1522" spans="1:7">
      <c r="A1522" s="554"/>
      <c r="B1522" s="550"/>
      <c r="C1522" s="551"/>
      <c r="D1522" s="552"/>
      <c r="E1522" s="553"/>
      <c r="F1522" s="525"/>
      <c r="G1522" s="560"/>
    </row>
    <row r="1523" spans="1:7">
      <c r="A1523" s="554"/>
      <c r="B1523" s="550"/>
      <c r="C1523" s="551"/>
      <c r="D1523" s="552"/>
      <c r="E1523" s="553"/>
      <c r="F1523" s="525"/>
      <c r="G1523" s="560"/>
    </row>
    <row r="1524" spans="1:7">
      <c r="A1524" s="554"/>
      <c r="B1524" s="550"/>
      <c r="C1524" s="551"/>
      <c r="D1524" s="552"/>
      <c r="E1524" s="553"/>
      <c r="F1524" s="525"/>
      <c r="G1524" s="560"/>
    </row>
    <row r="1525" spans="1:7">
      <c r="A1525" s="554"/>
      <c r="B1525" s="550"/>
      <c r="C1525" s="551"/>
      <c r="D1525" s="552"/>
      <c r="E1525" s="553"/>
      <c r="F1525" s="525"/>
      <c r="G1525" s="560"/>
    </row>
    <row r="1526" spans="1:7">
      <c r="A1526" s="554"/>
      <c r="B1526" s="550"/>
      <c r="C1526" s="551"/>
      <c r="D1526" s="552"/>
      <c r="E1526" s="553"/>
      <c r="F1526" s="525"/>
      <c r="G1526" s="560"/>
    </row>
    <row r="1527" spans="1:7">
      <c r="A1527" s="554"/>
      <c r="B1527" s="550"/>
      <c r="C1527" s="551"/>
      <c r="D1527" s="552"/>
      <c r="E1527" s="553"/>
      <c r="F1527" s="525"/>
      <c r="G1527" s="560"/>
    </row>
    <row r="1528" spans="1:7">
      <c r="A1528" s="554"/>
      <c r="B1528" s="550"/>
      <c r="C1528" s="551"/>
      <c r="D1528" s="552"/>
      <c r="E1528" s="553"/>
      <c r="F1528" s="525"/>
      <c r="G1528" s="560"/>
    </row>
    <row r="1529" spans="1:7">
      <c r="A1529" s="554"/>
      <c r="B1529" s="550"/>
      <c r="C1529" s="551"/>
      <c r="D1529" s="552"/>
      <c r="E1529" s="553"/>
      <c r="F1529" s="525"/>
      <c r="G1529" s="560"/>
    </row>
    <row r="1530" spans="1:7">
      <c r="A1530" s="554"/>
      <c r="B1530" s="550"/>
      <c r="C1530" s="551"/>
      <c r="D1530" s="552"/>
      <c r="E1530" s="553"/>
      <c r="F1530" s="525"/>
      <c r="G1530" s="560"/>
    </row>
    <row r="1531" spans="1:7">
      <c r="A1531" s="554"/>
      <c r="B1531" s="550"/>
      <c r="C1531" s="551"/>
      <c r="D1531" s="552"/>
      <c r="E1531" s="553"/>
      <c r="F1531" s="525"/>
      <c r="G1531" s="560"/>
    </row>
    <row r="1532" spans="1:7">
      <c r="A1532" s="554"/>
      <c r="B1532" s="550"/>
      <c r="C1532" s="551"/>
      <c r="D1532" s="552"/>
      <c r="E1532" s="553"/>
      <c r="F1532" s="525"/>
      <c r="G1532" s="560"/>
    </row>
    <row r="1533" spans="1:7">
      <c r="A1533" s="554"/>
      <c r="B1533" s="550"/>
      <c r="C1533" s="551"/>
      <c r="D1533" s="552"/>
      <c r="E1533" s="553"/>
      <c r="F1533" s="525"/>
      <c r="G1533" s="560"/>
    </row>
    <row r="1534" spans="1:7">
      <c r="A1534" s="554"/>
      <c r="B1534" s="550"/>
      <c r="C1534" s="551"/>
      <c r="D1534" s="552"/>
      <c r="E1534" s="553"/>
      <c r="F1534" s="525"/>
      <c r="G1534" s="560"/>
    </row>
    <row r="1535" spans="1:7">
      <c r="A1535" s="554"/>
      <c r="B1535" s="550"/>
      <c r="C1535" s="551"/>
      <c r="D1535" s="552"/>
      <c r="E1535" s="553"/>
      <c r="F1535" s="525"/>
      <c r="G1535" s="560"/>
    </row>
    <row r="1536" spans="1:7">
      <c r="A1536" s="554"/>
      <c r="B1536" s="550"/>
      <c r="C1536" s="551"/>
      <c r="D1536" s="552"/>
      <c r="E1536" s="553"/>
      <c r="F1536" s="525"/>
      <c r="G1536" s="560"/>
    </row>
    <row r="1537" spans="1:7">
      <c r="A1537" s="554"/>
      <c r="B1537" s="550"/>
      <c r="C1537" s="551"/>
      <c r="D1537" s="552"/>
      <c r="E1537" s="553"/>
      <c r="F1537" s="525"/>
      <c r="G1537" s="560"/>
    </row>
    <row r="1538" spans="1:7">
      <c r="A1538" s="554"/>
      <c r="B1538" s="550"/>
      <c r="C1538" s="551"/>
      <c r="D1538" s="552"/>
      <c r="E1538" s="553"/>
      <c r="F1538" s="525"/>
      <c r="G1538" s="560"/>
    </row>
    <row r="1539" spans="1:7">
      <c r="A1539" s="554"/>
      <c r="B1539" s="550"/>
      <c r="C1539" s="551"/>
      <c r="D1539" s="552"/>
      <c r="E1539" s="553"/>
      <c r="F1539" s="525"/>
      <c r="G1539" s="560"/>
    </row>
    <row r="1540" spans="1:7">
      <c r="A1540" s="554"/>
      <c r="B1540" s="550"/>
      <c r="C1540" s="551"/>
      <c r="D1540" s="552"/>
      <c r="E1540" s="553"/>
      <c r="F1540" s="525"/>
      <c r="G1540" s="560"/>
    </row>
    <row r="1541" spans="1:7">
      <c r="A1541" s="554"/>
      <c r="B1541" s="550"/>
      <c r="C1541" s="551"/>
      <c r="D1541" s="552"/>
      <c r="E1541" s="553"/>
      <c r="F1541" s="525"/>
      <c r="G1541" s="560"/>
    </row>
    <row r="1542" spans="1:7">
      <c r="A1542" s="554"/>
      <c r="B1542" s="550"/>
      <c r="C1542" s="551"/>
      <c r="D1542" s="552"/>
      <c r="E1542" s="553"/>
      <c r="F1542" s="525"/>
      <c r="G1542" s="560"/>
    </row>
    <row r="1543" spans="1:7">
      <c r="A1543" s="554"/>
      <c r="B1543" s="550"/>
      <c r="C1543" s="551"/>
      <c r="D1543" s="552"/>
      <c r="E1543" s="553"/>
      <c r="F1543" s="525"/>
      <c r="G1543" s="560"/>
    </row>
    <row r="1544" spans="1:7">
      <c r="A1544" s="554"/>
      <c r="B1544" s="550"/>
      <c r="C1544" s="551"/>
      <c r="D1544" s="552"/>
      <c r="E1544" s="553"/>
      <c r="F1544" s="525"/>
      <c r="G1544" s="560"/>
    </row>
    <row r="1545" spans="1:7">
      <c r="A1545" s="554"/>
      <c r="B1545" s="550"/>
      <c r="C1545" s="551"/>
      <c r="D1545" s="552"/>
      <c r="E1545" s="553"/>
      <c r="F1545" s="525"/>
      <c r="G1545" s="560"/>
    </row>
    <row r="1546" spans="1:7">
      <c r="A1546" s="554"/>
      <c r="B1546" s="550"/>
      <c r="C1546" s="551"/>
      <c r="D1546" s="552"/>
      <c r="E1546" s="553"/>
      <c r="F1546" s="525"/>
      <c r="G1546" s="560"/>
    </row>
    <row r="1547" spans="1:7">
      <c r="A1547" s="554"/>
      <c r="B1547" s="550"/>
      <c r="C1547" s="551"/>
      <c r="D1547" s="552"/>
      <c r="E1547" s="553"/>
      <c r="F1547" s="525"/>
      <c r="G1547" s="560"/>
    </row>
    <row r="1548" spans="1:7">
      <c r="A1548" s="554"/>
      <c r="B1548" s="550"/>
      <c r="C1548" s="551"/>
      <c r="D1548" s="552"/>
      <c r="E1548" s="553"/>
      <c r="F1548" s="525"/>
      <c r="G1548" s="560"/>
    </row>
    <row r="1549" spans="1:7">
      <c r="A1549" s="554"/>
      <c r="B1549" s="550"/>
      <c r="C1549" s="551"/>
      <c r="D1549" s="552"/>
      <c r="E1549" s="553"/>
      <c r="F1549" s="525"/>
      <c r="G1549" s="560"/>
    </row>
    <row r="1550" spans="1:7">
      <c r="A1550" s="554"/>
      <c r="B1550" s="550"/>
      <c r="C1550" s="551"/>
      <c r="D1550" s="552"/>
      <c r="E1550" s="553"/>
      <c r="F1550" s="525"/>
      <c r="G1550" s="560"/>
    </row>
    <row r="1551" spans="1:7">
      <c r="A1551" s="554"/>
      <c r="B1551" s="550"/>
      <c r="C1551" s="551"/>
      <c r="D1551" s="552"/>
      <c r="E1551" s="553"/>
      <c r="F1551" s="525"/>
      <c r="G1551" s="560"/>
    </row>
    <row r="1552" spans="1:7">
      <c r="A1552" s="554"/>
      <c r="B1552" s="550"/>
      <c r="C1552" s="551"/>
      <c r="D1552" s="552"/>
      <c r="E1552" s="553"/>
      <c r="F1552" s="525"/>
      <c r="G1552" s="560"/>
    </row>
    <row r="1553" spans="1:7">
      <c r="A1553" s="554"/>
      <c r="B1553" s="550"/>
      <c r="C1553" s="551"/>
      <c r="D1553" s="552"/>
      <c r="E1553" s="553"/>
      <c r="F1553" s="525"/>
      <c r="G1553" s="560"/>
    </row>
    <row r="1554" spans="1:7">
      <c r="A1554" s="554"/>
      <c r="B1554" s="550"/>
      <c r="C1554" s="551"/>
      <c r="D1554" s="552"/>
      <c r="E1554" s="553"/>
      <c r="F1554" s="525"/>
      <c r="G1554" s="560"/>
    </row>
    <row r="1555" spans="1:7">
      <c r="A1555" s="554"/>
      <c r="B1555" s="550"/>
      <c r="C1555" s="551"/>
      <c r="D1555" s="552"/>
      <c r="E1555" s="553"/>
      <c r="F1555" s="525"/>
      <c r="G1555" s="560"/>
    </row>
    <row r="1556" spans="1:7">
      <c r="A1556" s="554"/>
      <c r="B1556" s="550"/>
      <c r="C1556" s="551"/>
      <c r="D1556" s="552"/>
      <c r="E1556" s="553"/>
      <c r="F1556" s="525"/>
      <c r="G1556" s="560"/>
    </row>
    <row r="1557" spans="1:7">
      <c r="A1557" s="554"/>
      <c r="B1557" s="550"/>
      <c r="C1557" s="551"/>
      <c r="D1557" s="552"/>
      <c r="E1557" s="553"/>
      <c r="F1557" s="525"/>
      <c r="G1557" s="560"/>
    </row>
    <row r="1558" spans="1:7">
      <c r="A1558" s="554"/>
      <c r="B1558" s="550"/>
      <c r="C1558" s="551"/>
      <c r="D1558" s="552"/>
      <c r="E1558" s="553"/>
      <c r="F1558" s="525"/>
      <c r="G1558" s="560"/>
    </row>
    <row r="1559" spans="1:7">
      <c r="A1559" s="554"/>
      <c r="B1559" s="550"/>
      <c r="C1559" s="551"/>
      <c r="D1559" s="552"/>
      <c r="E1559" s="553"/>
      <c r="F1559" s="525"/>
      <c r="G1559" s="560"/>
    </row>
    <row r="1560" spans="1:7">
      <c r="A1560" s="554"/>
      <c r="B1560" s="550"/>
      <c r="C1560" s="551"/>
      <c r="D1560" s="552"/>
      <c r="E1560" s="553"/>
      <c r="F1560" s="525"/>
      <c r="G1560" s="560"/>
    </row>
    <row r="1561" spans="1:7">
      <c r="A1561" s="554"/>
      <c r="B1561" s="550"/>
      <c r="C1561" s="551"/>
      <c r="D1561" s="552"/>
      <c r="E1561" s="553"/>
      <c r="F1561" s="525"/>
      <c r="G1561" s="560"/>
    </row>
    <row r="1562" spans="1:7">
      <c r="A1562" s="554"/>
      <c r="B1562" s="550"/>
      <c r="C1562" s="551"/>
      <c r="D1562" s="552"/>
      <c r="E1562" s="553"/>
      <c r="F1562" s="525"/>
      <c r="G1562" s="560"/>
    </row>
    <row r="1563" spans="1:7">
      <c r="A1563" s="554"/>
      <c r="B1563" s="550"/>
      <c r="C1563" s="551"/>
      <c r="D1563" s="552"/>
      <c r="E1563" s="553"/>
      <c r="F1563" s="525"/>
      <c r="G1563" s="560"/>
    </row>
    <row r="1564" spans="1:7">
      <c r="A1564" s="554"/>
      <c r="B1564" s="550"/>
      <c r="C1564" s="551"/>
      <c r="D1564" s="552"/>
      <c r="E1564" s="553"/>
      <c r="F1564" s="525"/>
      <c r="G1564" s="560"/>
    </row>
    <row r="1565" spans="1:7">
      <c r="A1565" s="554"/>
      <c r="B1565" s="550"/>
      <c r="C1565" s="551"/>
      <c r="D1565" s="552"/>
      <c r="E1565" s="553"/>
      <c r="F1565" s="525"/>
      <c r="G1565" s="560"/>
    </row>
    <row r="1566" spans="1:7">
      <c r="A1566" s="554"/>
      <c r="B1566" s="550"/>
      <c r="C1566" s="551"/>
      <c r="D1566" s="552"/>
      <c r="E1566" s="553"/>
      <c r="F1566" s="525"/>
      <c r="G1566" s="560"/>
    </row>
    <row r="1567" spans="1:7">
      <c r="A1567" s="554"/>
      <c r="B1567" s="550"/>
      <c r="C1567" s="551"/>
      <c r="D1567" s="552"/>
      <c r="E1567" s="553"/>
      <c r="F1567" s="525"/>
      <c r="G1567" s="560"/>
    </row>
    <row r="1568" spans="1:7">
      <c r="A1568" s="554"/>
      <c r="B1568" s="550"/>
      <c r="C1568" s="551"/>
      <c r="D1568" s="552"/>
      <c r="E1568" s="553"/>
      <c r="F1568" s="525"/>
      <c r="G1568" s="560"/>
    </row>
    <row r="1569" spans="1:7">
      <c r="A1569" s="554"/>
      <c r="B1569" s="550"/>
      <c r="C1569" s="551"/>
      <c r="D1569" s="552"/>
      <c r="E1569" s="553"/>
      <c r="F1569" s="525"/>
      <c r="G1569" s="560"/>
    </row>
    <row r="1570" spans="1:7">
      <c r="A1570" s="554"/>
      <c r="B1570" s="550"/>
      <c r="C1570" s="551"/>
      <c r="D1570" s="552"/>
      <c r="E1570" s="553"/>
      <c r="F1570" s="525"/>
      <c r="G1570" s="560"/>
    </row>
    <row r="1571" spans="1:7">
      <c r="A1571" s="554"/>
      <c r="B1571" s="550"/>
      <c r="C1571" s="551"/>
      <c r="D1571" s="552"/>
      <c r="E1571" s="553"/>
      <c r="F1571" s="525"/>
      <c r="G1571" s="560"/>
    </row>
    <row r="1572" spans="1:7">
      <c r="A1572" s="554"/>
      <c r="B1572" s="550"/>
      <c r="C1572" s="551"/>
      <c r="D1572" s="552"/>
      <c r="E1572" s="553"/>
      <c r="F1572" s="525"/>
      <c r="G1572" s="560"/>
    </row>
    <row r="1573" spans="1:7">
      <c r="A1573" s="554"/>
      <c r="B1573" s="550"/>
      <c r="C1573" s="551"/>
      <c r="D1573" s="552"/>
      <c r="E1573" s="553"/>
      <c r="F1573" s="525"/>
      <c r="G1573" s="560"/>
    </row>
    <row r="1574" spans="1:7">
      <c r="A1574" s="554"/>
      <c r="B1574" s="550"/>
      <c r="C1574" s="551"/>
      <c r="D1574" s="552"/>
      <c r="E1574" s="553"/>
      <c r="F1574" s="525"/>
      <c r="G1574" s="560"/>
    </row>
    <row r="1575" spans="1:7">
      <c r="A1575" s="554"/>
      <c r="B1575" s="550"/>
      <c r="C1575" s="551"/>
      <c r="D1575" s="552"/>
      <c r="E1575" s="553"/>
      <c r="F1575" s="525"/>
      <c r="G1575" s="560"/>
    </row>
    <row r="1576" spans="1:7">
      <c r="A1576" s="554"/>
      <c r="B1576" s="550"/>
      <c r="C1576" s="551"/>
      <c r="D1576" s="552"/>
      <c r="E1576" s="553"/>
      <c r="F1576" s="525"/>
      <c r="G1576" s="560"/>
    </row>
    <row r="1577" spans="1:7">
      <c r="A1577" s="554"/>
      <c r="B1577" s="550"/>
      <c r="C1577" s="551"/>
      <c r="D1577" s="552"/>
      <c r="E1577" s="553"/>
      <c r="F1577" s="525"/>
      <c r="G1577" s="560"/>
    </row>
    <row r="1578" spans="1:7">
      <c r="A1578" s="554"/>
      <c r="B1578" s="550"/>
      <c r="C1578" s="551"/>
      <c r="D1578" s="552"/>
      <c r="E1578" s="553"/>
      <c r="F1578" s="525"/>
      <c r="G1578" s="560"/>
    </row>
    <row r="1579" spans="1:7">
      <c r="A1579" s="554"/>
      <c r="B1579" s="550"/>
      <c r="C1579" s="551"/>
      <c r="D1579" s="552"/>
      <c r="E1579" s="553"/>
      <c r="F1579" s="525"/>
      <c r="G1579" s="560"/>
    </row>
    <row r="1580" spans="1:7">
      <c r="A1580" s="554"/>
      <c r="B1580" s="550"/>
      <c r="C1580" s="551"/>
      <c r="D1580" s="552"/>
      <c r="E1580" s="553"/>
      <c r="F1580" s="525"/>
      <c r="G1580" s="560"/>
    </row>
    <row r="1581" spans="1:7">
      <c r="A1581" s="554"/>
      <c r="B1581" s="550"/>
      <c r="C1581" s="551"/>
      <c r="D1581" s="552"/>
      <c r="E1581" s="553"/>
      <c r="F1581" s="525"/>
      <c r="G1581" s="560"/>
    </row>
    <row r="1582" spans="1:7">
      <c r="A1582" s="554"/>
      <c r="B1582" s="550"/>
      <c r="C1582" s="551"/>
      <c r="D1582" s="552"/>
      <c r="E1582" s="553"/>
      <c r="F1582" s="525"/>
      <c r="G1582" s="560"/>
    </row>
    <row r="1583" spans="1:7">
      <c r="A1583" s="554"/>
      <c r="B1583" s="550"/>
      <c r="C1583" s="551"/>
      <c r="D1583" s="552"/>
      <c r="E1583" s="553"/>
      <c r="F1583" s="525"/>
      <c r="G1583" s="560"/>
    </row>
    <row r="1584" spans="1:7">
      <c r="A1584" s="554"/>
      <c r="B1584" s="550"/>
      <c r="C1584" s="551"/>
      <c r="D1584" s="552"/>
      <c r="E1584" s="553"/>
      <c r="F1584" s="525"/>
      <c r="G1584" s="560"/>
    </row>
    <row r="1585" spans="1:7">
      <c r="A1585" s="554"/>
      <c r="B1585" s="550"/>
      <c r="C1585" s="551"/>
      <c r="D1585" s="552"/>
      <c r="E1585" s="553"/>
      <c r="F1585" s="525"/>
      <c r="G1585" s="560"/>
    </row>
    <row r="1586" spans="1:7">
      <c r="A1586" s="554"/>
      <c r="B1586" s="550"/>
      <c r="C1586" s="551"/>
      <c r="D1586" s="552"/>
      <c r="E1586" s="553"/>
      <c r="F1586" s="525"/>
      <c r="G1586" s="560"/>
    </row>
    <row r="1587" spans="1:7">
      <c r="A1587" s="554"/>
      <c r="B1587" s="550"/>
      <c r="C1587" s="551"/>
      <c r="D1587" s="552"/>
      <c r="E1587" s="553"/>
      <c r="F1587" s="525"/>
      <c r="G1587" s="560"/>
    </row>
    <row r="1588" spans="1:7">
      <c r="A1588" s="554"/>
      <c r="B1588" s="550"/>
      <c r="C1588" s="551"/>
      <c r="D1588" s="552"/>
      <c r="E1588" s="553"/>
      <c r="F1588" s="525"/>
      <c r="G1588" s="560"/>
    </row>
    <row r="1589" spans="1:7">
      <c r="A1589" s="554"/>
      <c r="B1589" s="550"/>
      <c r="C1589" s="551"/>
      <c r="D1589" s="552"/>
      <c r="E1589" s="553"/>
      <c r="F1589" s="525"/>
      <c r="G1589" s="560"/>
    </row>
    <row r="1590" spans="1:7">
      <c r="A1590" s="554"/>
      <c r="B1590" s="550"/>
      <c r="C1590" s="551"/>
      <c r="D1590" s="552"/>
      <c r="E1590" s="553"/>
      <c r="F1590" s="525"/>
      <c r="G1590" s="560"/>
    </row>
    <row r="1591" spans="1:7">
      <c r="A1591" s="554"/>
      <c r="B1591" s="550"/>
      <c r="C1591" s="551"/>
      <c r="D1591" s="552"/>
      <c r="E1591" s="553"/>
      <c r="F1591" s="525"/>
      <c r="G1591" s="560"/>
    </row>
    <row r="1592" spans="1:7">
      <c r="A1592" s="554"/>
      <c r="B1592" s="550"/>
      <c r="C1592" s="551"/>
      <c r="D1592" s="552"/>
      <c r="E1592" s="553"/>
      <c r="F1592" s="525"/>
      <c r="G1592" s="560"/>
    </row>
    <row r="1593" spans="1:7">
      <c r="A1593" s="554"/>
      <c r="B1593" s="550"/>
      <c r="C1593" s="551"/>
      <c r="D1593" s="552"/>
      <c r="E1593" s="553"/>
      <c r="F1593" s="525"/>
      <c r="G1593" s="560"/>
    </row>
    <row r="1594" spans="1:7">
      <c r="A1594" s="554"/>
      <c r="B1594" s="550"/>
      <c r="C1594" s="551"/>
      <c r="D1594" s="552"/>
      <c r="E1594" s="553"/>
      <c r="F1594" s="525"/>
      <c r="G1594" s="560"/>
    </row>
    <row r="1595" spans="1:7">
      <c r="A1595" s="554"/>
      <c r="B1595" s="550"/>
      <c r="C1595" s="551"/>
      <c r="D1595" s="552"/>
      <c r="E1595" s="553"/>
      <c r="F1595" s="525"/>
      <c r="G1595" s="560"/>
    </row>
    <row r="1596" spans="1:7">
      <c r="A1596" s="554"/>
      <c r="B1596" s="550"/>
      <c r="C1596" s="551"/>
      <c r="D1596" s="552"/>
      <c r="E1596" s="553"/>
      <c r="F1596" s="525"/>
      <c r="G1596" s="560"/>
    </row>
    <row r="1597" spans="1:7">
      <c r="A1597" s="554"/>
      <c r="B1597" s="550"/>
      <c r="C1597" s="551"/>
      <c r="D1597" s="552"/>
      <c r="E1597" s="553"/>
      <c r="F1597" s="525"/>
      <c r="G1597" s="560"/>
    </row>
    <row r="1598" spans="1:7">
      <c r="A1598" s="554"/>
      <c r="B1598" s="550"/>
      <c r="C1598" s="551"/>
      <c r="D1598" s="552"/>
      <c r="E1598" s="553"/>
      <c r="F1598" s="525"/>
      <c r="G1598" s="560"/>
    </row>
    <row r="1599" spans="1:7">
      <c r="A1599" s="554"/>
      <c r="B1599" s="550"/>
      <c r="C1599" s="551"/>
      <c r="D1599" s="552"/>
      <c r="E1599" s="553"/>
      <c r="F1599" s="525"/>
      <c r="G1599" s="560"/>
    </row>
    <row r="1600" spans="1:7">
      <c r="A1600" s="554"/>
      <c r="B1600" s="550"/>
      <c r="C1600" s="551"/>
      <c r="D1600" s="552"/>
      <c r="E1600" s="553"/>
      <c r="F1600" s="525"/>
      <c r="G1600" s="560"/>
    </row>
    <row r="1601" spans="1:7">
      <c r="A1601" s="554"/>
      <c r="B1601" s="550"/>
      <c r="C1601" s="551"/>
      <c r="D1601" s="552"/>
      <c r="E1601" s="553"/>
      <c r="F1601" s="525"/>
      <c r="G1601" s="560"/>
    </row>
    <row r="1602" spans="1:7">
      <c r="A1602" s="554"/>
      <c r="B1602" s="550"/>
      <c r="C1602" s="551"/>
      <c r="D1602" s="552"/>
      <c r="E1602" s="553"/>
      <c r="F1602" s="525"/>
      <c r="G1602" s="560"/>
    </row>
    <row r="1603" spans="1:7">
      <c r="A1603" s="554"/>
      <c r="B1603" s="550"/>
      <c r="C1603" s="551"/>
      <c r="D1603" s="552"/>
      <c r="E1603" s="553"/>
      <c r="F1603" s="525"/>
      <c r="G1603" s="560"/>
    </row>
    <row r="1604" spans="1:7">
      <c r="A1604" s="554"/>
      <c r="B1604" s="550"/>
      <c r="C1604" s="551"/>
      <c r="D1604" s="552"/>
      <c r="E1604" s="553"/>
      <c r="F1604" s="525"/>
      <c r="G1604" s="560"/>
    </row>
    <row r="1605" spans="1:7">
      <c r="A1605" s="554"/>
      <c r="B1605" s="550"/>
      <c r="C1605" s="551"/>
      <c r="D1605" s="552"/>
      <c r="E1605" s="553"/>
      <c r="F1605" s="525"/>
      <c r="G1605" s="560"/>
    </row>
    <row r="1606" spans="1:7">
      <c r="A1606" s="554"/>
      <c r="B1606" s="550"/>
      <c r="C1606" s="551"/>
      <c r="D1606" s="552"/>
      <c r="E1606" s="553"/>
      <c r="F1606" s="525"/>
      <c r="G1606" s="560"/>
    </row>
    <row r="1607" spans="1:7">
      <c r="A1607" s="554"/>
      <c r="B1607" s="550"/>
      <c r="C1607" s="551"/>
      <c r="D1607" s="552"/>
      <c r="E1607" s="553"/>
      <c r="F1607" s="525"/>
      <c r="G1607" s="560"/>
    </row>
    <row r="1608" spans="1:7">
      <c r="A1608" s="554"/>
      <c r="B1608" s="550"/>
      <c r="C1608" s="551"/>
      <c r="D1608" s="552"/>
      <c r="E1608" s="553"/>
      <c r="F1608" s="525"/>
      <c r="G1608" s="560"/>
    </row>
    <row r="1609" spans="1:7">
      <c r="A1609" s="554"/>
      <c r="B1609" s="550"/>
      <c r="C1609" s="551"/>
      <c r="D1609" s="552"/>
      <c r="E1609" s="553"/>
      <c r="F1609" s="525"/>
      <c r="G1609" s="560"/>
    </row>
    <row r="1610" spans="1:7">
      <c r="A1610" s="554"/>
      <c r="B1610" s="550"/>
      <c r="C1610" s="551"/>
      <c r="D1610" s="552"/>
      <c r="E1610" s="553"/>
      <c r="F1610" s="525"/>
      <c r="G1610" s="560"/>
    </row>
    <row r="1611" spans="1:7">
      <c r="A1611" s="554"/>
      <c r="B1611" s="550"/>
      <c r="C1611" s="551"/>
      <c r="D1611" s="552"/>
      <c r="E1611" s="553"/>
      <c r="F1611" s="525"/>
      <c r="G1611" s="560"/>
    </row>
    <row r="1612" spans="1:7">
      <c r="A1612" s="554"/>
      <c r="B1612" s="550"/>
      <c r="C1612" s="551"/>
      <c r="D1612" s="552"/>
      <c r="E1612" s="553"/>
      <c r="F1612" s="525"/>
      <c r="G1612" s="560"/>
    </row>
    <row r="1613" spans="1:7">
      <c r="A1613" s="554"/>
      <c r="B1613" s="550"/>
      <c r="C1613" s="551"/>
      <c r="D1613" s="552"/>
      <c r="E1613" s="553"/>
      <c r="F1613" s="525"/>
      <c r="G1613" s="560"/>
    </row>
    <row r="1614" spans="1:7">
      <c r="A1614" s="554"/>
      <c r="B1614" s="550"/>
      <c r="C1614" s="551"/>
      <c r="D1614" s="552"/>
      <c r="E1614" s="553"/>
      <c r="F1614" s="525"/>
      <c r="G1614" s="560"/>
    </row>
    <row r="1615" spans="1:7">
      <c r="A1615" s="554"/>
      <c r="B1615" s="550"/>
      <c r="C1615" s="551"/>
      <c r="D1615" s="552"/>
      <c r="E1615" s="553"/>
      <c r="F1615" s="525"/>
      <c r="G1615" s="560"/>
    </row>
    <row r="1616" spans="1:7">
      <c r="A1616" s="554"/>
      <c r="B1616" s="550"/>
      <c r="C1616" s="551"/>
      <c r="D1616" s="552"/>
      <c r="E1616" s="553"/>
      <c r="F1616" s="525"/>
      <c r="G1616" s="560"/>
    </row>
    <row r="1617" spans="1:7">
      <c r="A1617" s="554"/>
      <c r="B1617" s="550"/>
      <c r="C1617" s="551"/>
      <c r="D1617" s="552"/>
      <c r="E1617" s="553"/>
      <c r="F1617" s="525"/>
      <c r="G1617" s="560"/>
    </row>
    <row r="1618" spans="1:7">
      <c r="A1618" s="554"/>
      <c r="B1618" s="550"/>
      <c r="C1618" s="551"/>
      <c r="D1618" s="552"/>
      <c r="E1618" s="553"/>
      <c r="F1618" s="525"/>
      <c r="G1618" s="560"/>
    </row>
    <row r="1619" spans="1:7">
      <c r="A1619" s="554"/>
      <c r="B1619" s="550"/>
      <c r="C1619" s="551"/>
      <c r="D1619" s="552"/>
      <c r="E1619" s="553"/>
      <c r="F1619" s="525"/>
      <c r="G1619" s="560"/>
    </row>
    <row r="1620" spans="1:7">
      <c r="A1620" s="554"/>
      <c r="B1620" s="550"/>
      <c r="C1620" s="551"/>
      <c r="D1620" s="552"/>
      <c r="E1620" s="553"/>
      <c r="F1620" s="525"/>
      <c r="G1620" s="560"/>
    </row>
    <row r="1621" spans="1:7">
      <c r="A1621" s="554"/>
      <c r="B1621" s="550"/>
      <c r="C1621" s="551"/>
      <c r="D1621" s="552"/>
      <c r="E1621" s="553"/>
      <c r="F1621" s="525"/>
      <c r="G1621" s="560"/>
    </row>
    <row r="1622" spans="1:7">
      <c r="A1622" s="554"/>
      <c r="B1622" s="550"/>
      <c r="C1622" s="551"/>
      <c r="D1622" s="552"/>
      <c r="E1622" s="553"/>
      <c r="F1622" s="525"/>
      <c r="G1622" s="560"/>
    </row>
    <row r="1623" spans="1:7">
      <c r="A1623" s="554"/>
      <c r="B1623" s="550"/>
      <c r="C1623" s="551"/>
      <c r="D1623" s="552"/>
      <c r="E1623" s="553"/>
      <c r="F1623" s="525"/>
      <c r="G1623" s="560"/>
    </row>
    <row r="1624" spans="1:7">
      <c r="A1624" s="554"/>
      <c r="B1624" s="550"/>
      <c r="C1624" s="551"/>
      <c r="D1624" s="552"/>
      <c r="E1624" s="553"/>
      <c r="F1624" s="525"/>
      <c r="G1624" s="560"/>
    </row>
    <row r="1625" spans="1:7">
      <c r="A1625" s="554"/>
      <c r="B1625" s="550"/>
      <c r="C1625" s="551"/>
      <c r="D1625" s="552"/>
      <c r="E1625" s="553"/>
      <c r="F1625" s="525"/>
      <c r="G1625" s="560"/>
    </row>
    <row r="1626" spans="1:7">
      <c r="A1626" s="554"/>
      <c r="B1626" s="550"/>
      <c r="C1626" s="551"/>
      <c r="D1626" s="552"/>
      <c r="E1626" s="553"/>
      <c r="F1626" s="525"/>
      <c r="G1626" s="560"/>
    </row>
    <row r="1627" spans="1:7">
      <c r="A1627" s="554"/>
      <c r="B1627" s="550"/>
      <c r="C1627" s="551"/>
      <c r="D1627" s="552"/>
      <c r="E1627" s="553"/>
      <c r="F1627" s="525"/>
      <c r="G1627" s="560"/>
    </row>
    <row r="1628" spans="1:7">
      <c r="A1628" s="554"/>
      <c r="B1628" s="550"/>
      <c r="C1628" s="551"/>
      <c r="D1628" s="552"/>
      <c r="E1628" s="553"/>
      <c r="F1628" s="525"/>
      <c r="G1628" s="560"/>
    </row>
    <row r="1629" spans="1:7">
      <c r="A1629" s="554"/>
      <c r="B1629" s="550"/>
      <c r="C1629" s="551"/>
      <c r="D1629" s="552"/>
      <c r="E1629" s="553"/>
      <c r="F1629" s="525"/>
      <c r="G1629" s="560"/>
    </row>
    <row r="1630" spans="1:7">
      <c r="A1630" s="554"/>
      <c r="B1630" s="550"/>
      <c r="C1630" s="551"/>
      <c r="D1630" s="552"/>
      <c r="E1630" s="553"/>
      <c r="F1630" s="525"/>
      <c r="G1630" s="560"/>
    </row>
    <row r="1631" spans="1:7">
      <c r="A1631" s="554"/>
      <c r="B1631" s="550"/>
      <c r="C1631" s="551"/>
      <c r="D1631" s="552"/>
      <c r="E1631" s="553"/>
      <c r="F1631" s="525"/>
      <c r="G1631" s="560"/>
    </row>
    <row r="1632" spans="1:7">
      <c r="A1632" s="554"/>
      <c r="B1632" s="550"/>
      <c r="C1632" s="551"/>
      <c r="D1632" s="552"/>
      <c r="E1632" s="553"/>
      <c r="F1632" s="525"/>
      <c r="G1632" s="560"/>
    </row>
    <row r="1633" spans="1:7">
      <c r="A1633" s="554"/>
      <c r="B1633" s="550"/>
      <c r="C1633" s="551"/>
      <c r="D1633" s="552"/>
      <c r="E1633" s="553"/>
      <c r="F1633" s="525"/>
      <c r="G1633" s="560"/>
    </row>
    <row r="1634" spans="1:7">
      <c r="A1634" s="554"/>
      <c r="B1634" s="550"/>
      <c r="C1634" s="551"/>
      <c r="D1634" s="552"/>
      <c r="E1634" s="553"/>
      <c r="F1634" s="525"/>
      <c r="G1634" s="560"/>
    </row>
    <row r="1635" spans="1:7">
      <c r="A1635" s="554"/>
      <c r="B1635" s="550"/>
      <c r="C1635" s="551"/>
      <c r="D1635" s="552"/>
      <c r="E1635" s="553"/>
      <c r="F1635" s="525"/>
      <c r="G1635" s="560"/>
    </row>
    <row r="1636" spans="1:7">
      <c r="C1636" s="551"/>
      <c r="D1636" s="552"/>
      <c r="E1636" s="553"/>
      <c r="F1636" s="525"/>
      <c r="G1636" s="560"/>
    </row>
    <row r="1637" spans="1:7">
      <c r="C1637" s="551"/>
      <c r="D1637" s="552"/>
      <c r="E1637" s="553"/>
      <c r="F1637" s="525"/>
      <c r="G1637" s="560"/>
    </row>
    <row r="1638" spans="1:7">
      <c r="C1638" s="551"/>
      <c r="D1638" s="552"/>
      <c r="E1638" s="553"/>
      <c r="F1638" s="525"/>
      <c r="G1638" s="560"/>
    </row>
    <row r="1639" spans="1:7">
      <c r="C1639" s="551"/>
      <c r="D1639" s="552"/>
      <c r="E1639" s="553"/>
      <c r="F1639" s="525"/>
      <c r="G1639" s="560"/>
    </row>
    <row r="1640" spans="1:7">
      <c r="C1640" s="551"/>
      <c r="D1640" s="552"/>
      <c r="E1640" s="553"/>
      <c r="F1640" s="525"/>
      <c r="G1640" s="560"/>
    </row>
    <row r="1641" spans="1:7">
      <c r="C1641" s="551"/>
      <c r="D1641" s="552"/>
      <c r="E1641" s="553"/>
      <c r="F1641" s="525"/>
      <c r="G1641" s="560"/>
    </row>
    <row r="1642" spans="1:7">
      <c r="C1642" s="551"/>
      <c r="D1642" s="552"/>
      <c r="E1642" s="553"/>
      <c r="F1642" s="525"/>
      <c r="G1642" s="560"/>
    </row>
    <row r="1643" spans="1:7">
      <c r="C1643" s="551"/>
      <c r="D1643" s="552"/>
      <c r="E1643" s="553"/>
      <c r="F1643" s="525"/>
      <c r="G1643" s="560"/>
    </row>
    <row r="1644" spans="1:7">
      <c r="C1644" s="551"/>
      <c r="D1644" s="552"/>
      <c r="E1644" s="553"/>
      <c r="F1644" s="525"/>
      <c r="G1644" s="560"/>
    </row>
    <row r="1645" spans="1:7">
      <c r="C1645" s="551"/>
      <c r="D1645" s="552"/>
      <c r="E1645" s="553"/>
      <c r="F1645" s="525"/>
      <c r="G1645" s="560"/>
    </row>
    <row r="1646" spans="1:7">
      <c r="C1646" s="551"/>
      <c r="D1646" s="552"/>
      <c r="E1646" s="553"/>
      <c r="F1646" s="525"/>
      <c r="G1646" s="560"/>
    </row>
    <row r="1647" spans="1:7">
      <c r="C1647" s="551"/>
      <c r="D1647" s="552"/>
      <c r="E1647" s="553"/>
      <c r="F1647" s="525"/>
      <c r="G1647" s="560"/>
    </row>
    <row r="1648" spans="1:7">
      <c r="C1648" s="551"/>
      <c r="D1648" s="552"/>
      <c r="E1648" s="553"/>
      <c r="F1648" s="525"/>
      <c r="G1648" s="560"/>
    </row>
    <row r="1649" spans="3:7">
      <c r="C1649" s="551"/>
      <c r="D1649" s="552"/>
      <c r="E1649" s="553"/>
      <c r="F1649" s="525"/>
      <c r="G1649" s="560"/>
    </row>
    <row r="1650" spans="3:7">
      <c r="C1650" s="551"/>
      <c r="D1650" s="552"/>
      <c r="E1650" s="553"/>
      <c r="F1650" s="525"/>
      <c r="G1650" s="560"/>
    </row>
    <row r="1651" spans="3:7">
      <c r="C1651" s="551"/>
      <c r="D1651" s="552"/>
      <c r="E1651" s="553"/>
      <c r="F1651" s="525"/>
      <c r="G1651" s="560"/>
    </row>
    <row r="1652" spans="3:7">
      <c r="C1652" s="551"/>
      <c r="D1652" s="552"/>
      <c r="E1652" s="553"/>
      <c r="F1652" s="525"/>
      <c r="G1652" s="560"/>
    </row>
    <row r="1653" spans="3:7">
      <c r="C1653" s="551"/>
      <c r="D1653" s="552"/>
      <c r="E1653" s="553"/>
      <c r="F1653" s="525"/>
      <c r="G1653" s="560"/>
    </row>
    <row r="1654" spans="3:7">
      <c r="C1654" s="551"/>
      <c r="D1654" s="552"/>
      <c r="E1654" s="553"/>
      <c r="F1654" s="525"/>
      <c r="G1654" s="560"/>
    </row>
    <row r="1655" spans="3:7">
      <c r="C1655" s="551"/>
      <c r="D1655" s="552"/>
      <c r="E1655" s="553"/>
      <c r="F1655" s="525"/>
      <c r="G1655" s="560"/>
    </row>
    <row r="1656" spans="3:7">
      <c r="C1656" s="551"/>
      <c r="D1656" s="552"/>
      <c r="E1656" s="553"/>
      <c r="F1656" s="525"/>
      <c r="G1656" s="560"/>
    </row>
    <row r="1657" spans="3:7">
      <c r="C1657" s="551"/>
      <c r="D1657" s="552"/>
      <c r="E1657" s="553"/>
      <c r="F1657" s="525"/>
      <c r="G1657" s="560"/>
    </row>
    <row r="1658" spans="3:7">
      <c r="C1658" s="551"/>
      <c r="D1658" s="552"/>
      <c r="E1658" s="553"/>
      <c r="F1658" s="525"/>
      <c r="G1658" s="560"/>
    </row>
    <row r="1659" spans="3:7">
      <c r="C1659" s="551"/>
      <c r="D1659" s="552"/>
      <c r="E1659" s="553"/>
      <c r="F1659" s="525"/>
      <c r="G1659" s="560"/>
    </row>
    <row r="1660" spans="3:7">
      <c r="C1660" s="551"/>
      <c r="D1660" s="552"/>
      <c r="E1660" s="553"/>
      <c r="F1660" s="525"/>
      <c r="G1660" s="560"/>
    </row>
    <row r="1661" spans="3:7">
      <c r="C1661" s="551"/>
      <c r="D1661" s="552"/>
      <c r="E1661" s="553"/>
      <c r="F1661" s="525"/>
      <c r="G1661" s="560"/>
    </row>
    <row r="1662" spans="3:7">
      <c r="C1662" s="551"/>
      <c r="D1662" s="552"/>
      <c r="E1662" s="553"/>
      <c r="F1662" s="525"/>
      <c r="G1662" s="560"/>
    </row>
    <row r="1663" spans="3:7">
      <c r="C1663" s="551"/>
      <c r="D1663" s="552"/>
      <c r="E1663" s="553"/>
      <c r="F1663" s="525"/>
      <c r="G1663" s="560"/>
    </row>
    <row r="1664" spans="3:7">
      <c r="C1664" s="551"/>
      <c r="D1664" s="552"/>
      <c r="E1664" s="553"/>
      <c r="F1664" s="525"/>
      <c r="G1664" s="560"/>
    </row>
    <row r="1665" spans="3:7">
      <c r="C1665" s="551"/>
      <c r="D1665" s="552"/>
      <c r="E1665" s="553"/>
      <c r="F1665" s="525"/>
      <c r="G1665" s="560"/>
    </row>
    <row r="1666" spans="3:7">
      <c r="C1666" s="551"/>
      <c r="D1666" s="552"/>
      <c r="E1666" s="553"/>
      <c r="F1666" s="525"/>
      <c r="G1666" s="560"/>
    </row>
    <row r="1667" spans="3:7">
      <c r="C1667" s="551"/>
      <c r="D1667" s="552"/>
      <c r="E1667" s="553"/>
      <c r="F1667" s="525"/>
      <c r="G1667" s="560"/>
    </row>
    <row r="1668" spans="3:7">
      <c r="C1668" s="551"/>
      <c r="D1668" s="552"/>
      <c r="E1668" s="553"/>
      <c r="F1668" s="525"/>
      <c r="G1668" s="560"/>
    </row>
    <row r="1669" spans="3:7">
      <c r="C1669" s="551"/>
      <c r="D1669" s="552"/>
      <c r="E1669" s="553"/>
      <c r="F1669" s="525"/>
      <c r="G1669" s="560"/>
    </row>
    <row r="1670" spans="3:7">
      <c r="C1670" s="551"/>
      <c r="D1670" s="552"/>
      <c r="E1670" s="553"/>
      <c r="F1670" s="525"/>
      <c r="G1670" s="560"/>
    </row>
    <row r="1671" spans="3:7">
      <c r="C1671" s="551"/>
      <c r="D1671" s="552"/>
      <c r="E1671" s="553"/>
      <c r="F1671" s="525"/>
      <c r="G1671" s="560"/>
    </row>
    <row r="1672" spans="3:7">
      <c r="C1672" s="551"/>
      <c r="D1672" s="552"/>
      <c r="E1672" s="553"/>
      <c r="F1672" s="525"/>
      <c r="G1672" s="560"/>
    </row>
    <row r="1673" spans="3:7">
      <c r="C1673" s="551"/>
      <c r="D1673" s="552"/>
      <c r="E1673" s="553"/>
      <c r="F1673" s="525"/>
      <c r="G1673" s="560"/>
    </row>
    <row r="1674" spans="3:7">
      <c r="C1674" s="551"/>
      <c r="D1674" s="552"/>
      <c r="E1674" s="553"/>
      <c r="F1674" s="525"/>
      <c r="G1674" s="560"/>
    </row>
    <row r="1675" spans="3:7">
      <c r="C1675" s="551"/>
      <c r="D1675" s="552"/>
      <c r="E1675" s="553"/>
      <c r="F1675" s="525"/>
      <c r="G1675" s="560"/>
    </row>
    <row r="1676" spans="3:7">
      <c r="C1676" s="551"/>
      <c r="D1676" s="552"/>
      <c r="E1676" s="553"/>
      <c r="F1676" s="525"/>
      <c r="G1676" s="560"/>
    </row>
    <row r="1677" spans="3:7">
      <c r="C1677" s="551"/>
      <c r="D1677" s="552"/>
      <c r="E1677" s="553"/>
      <c r="F1677" s="525"/>
      <c r="G1677" s="560"/>
    </row>
    <row r="1678" spans="3:7">
      <c r="C1678" s="551"/>
      <c r="D1678" s="552"/>
      <c r="E1678" s="553"/>
      <c r="F1678" s="525"/>
      <c r="G1678" s="560"/>
    </row>
    <row r="1679" spans="3:7">
      <c r="C1679" s="551"/>
      <c r="D1679" s="552"/>
      <c r="E1679" s="553"/>
      <c r="F1679" s="525"/>
      <c r="G1679" s="560"/>
    </row>
    <row r="1680" spans="3:7">
      <c r="C1680" s="551"/>
      <c r="D1680" s="552"/>
      <c r="E1680" s="553"/>
      <c r="F1680" s="525"/>
      <c r="G1680" s="560"/>
    </row>
    <row r="1681" spans="3:7">
      <c r="C1681" s="551"/>
      <c r="D1681" s="552"/>
      <c r="E1681" s="553"/>
      <c r="F1681" s="525"/>
      <c r="G1681" s="560"/>
    </row>
    <row r="1682" spans="3:7">
      <c r="C1682" s="551"/>
      <c r="D1682" s="552"/>
      <c r="E1682" s="553"/>
      <c r="F1682" s="525"/>
      <c r="G1682" s="560"/>
    </row>
    <row r="1683" spans="3:7">
      <c r="C1683" s="551"/>
      <c r="D1683" s="552"/>
      <c r="E1683" s="553"/>
      <c r="F1683" s="525"/>
      <c r="G1683" s="560"/>
    </row>
    <row r="1684" spans="3:7">
      <c r="C1684" s="551"/>
      <c r="D1684" s="552"/>
      <c r="E1684" s="553"/>
      <c r="F1684" s="525"/>
      <c r="G1684" s="560"/>
    </row>
    <row r="1685" spans="3:7">
      <c r="C1685" s="551"/>
      <c r="D1685" s="552"/>
      <c r="E1685" s="553"/>
      <c r="F1685" s="525"/>
      <c r="G1685" s="560"/>
    </row>
    <row r="1686" spans="3:7">
      <c r="C1686" s="551"/>
      <c r="D1686" s="552"/>
      <c r="E1686" s="553"/>
      <c r="F1686" s="525"/>
      <c r="G1686" s="560"/>
    </row>
    <row r="1687" spans="3:7">
      <c r="C1687" s="551"/>
      <c r="D1687" s="552"/>
      <c r="E1687" s="553"/>
      <c r="F1687" s="525"/>
      <c r="G1687" s="560"/>
    </row>
    <row r="1688" spans="3:7">
      <c r="C1688" s="551"/>
      <c r="D1688" s="552"/>
      <c r="E1688" s="553"/>
      <c r="F1688" s="525"/>
      <c r="G1688" s="560"/>
    </row>
    <row r="1689" spans="3:7">
      <c r="C1689" s="551"/>
      <c r="D1689" s="552"/>
      <c r="E1689" s="553"/>
      <c r="F1689" s="525"/>
      <c r="G1689" s="560"/>
    </row>
    <row r="1690" spans="3:7">
      <c r="C1690" s="551"/>
      <c r="D1690" s="552"/>
      <c r="E1690" s="553"/>
      <c r="F1690" s="525"/>
      <c r="G1690" s="560"/>
    </row>
    <row r="1691" spans="3:7">
      <c r="C1691" s="551"/>
      <c r="D1691" s="552"/>
      <c r="E1691" s="553"/>
      <c r="F1691" s="525"/>
      <c r="G1691" s="560"/>
    </row>
    <row r="1692" spans="3:7">
      <c r="C1692" s="551"/>
      <c r="D1692" s="552"/>
      <c r="E1692" s="553"/>
      <c r="F1692" s="525"/>
      <c r="G1692" s="560"/>
    </row>
    <row r="1693" spans="3:7">
      <c r="C1693" s="551"/>
      <c r="D1693" s="552"/>
      <c r="E1693" s="553"/>
      <c r="F1693" s="525"/>
      <c r="G1693" s="560"/>
    </row>
    <row r="1694" spans="3:7">
      <c r="C1694" s="551"/>
      <c r="D1694" s="552"/>
      <c r="E1694" s="553"/>
      <c r="F1694" s="525"/>
      <c r="G1694" s="560"/>
    </row>
    <row r="1695" spans="3:7">
      <c r="C1695" s="551"/>
      <c r="D1695" s="552"/>
      <c r="E1695" s="553"/>
      <c r="F1695" s="525"/>
      <c r="G1695" s="560"/>
    </row>
    <row r="1696" spans="3:7">
      <c r="C1696" s="551"/>
      <c r="D1696" s="552"/>
      <c r="E1696" s="553"/>
      <c r="F1696" s="525"/>
      <c r="G1696" s="560"/>
    </row>
    <row r="1697" spans="3:7">
      <c r="C1697" s="551"/>
      <c r="D1697" s="552"/>
      <c r="E1697" s="553"/>
      <c r="F1697" s="525"/>
      <c r="G1697" s="560"/>
    </row>
    <row r="1698" spans="3:7">
      <c r="C1698" s="551"/>
      <c r="D1698" s="552"/>
      <c r="E1698" s="553"/>
      <c r="F1698" s="525"/>
      <c r="G1698" s="560"/>
    </row>
    <row r="1699" spans="3:7">
      <c r="C1699" s="551"/>
      <c r="D1699" s="552"/>
      <c r="E1699" s="553"/>
      <c r="F1699" s="525"/>
      <c r="G1699" s="560"/>
    </row>
    <row r="1700" spans="3:7">
      <c r="C1700" s="551"/>
      <c r="D1700" s="552"/>
      <c r="E1700" s="553"/>
      <c r="F1700" s="525"/>
      <c r="G1700" s="560"/>
    </row>
    <row r="1701" spans="3:7">
      <c r="C1701" s="551"/>
      <c r="D1701" s="552"/>
      <c r="E1701" s="553"/>
      <c r="F1701" s="525"/>
      <c r="G1701" s="560"/>
    </row>
    <row r="1702" spans="3:7">
      <c r="C1702" s="551"/>
      <c r="D1702" s="552"/>
      <c r="E1702" s="553"/>
      <c r="F1702" s="525"/>
      <c r="G1702" s="560"/>
    </row>
    <row r="1703" spans="3:7">
      <c r="C1703" s="551"/>
      <c r="D1703" s="552"/>
      <c r="E1703" s="553"/>
      <c r="F1703" s="525"/>
      <c r="G1703" s="560"/>
    </row>
    <row r="1704" spans="3:7">
      <c r="C1704" s="551"/>
      <c r="D1704" s="552"/>
      <c r="E1704" s="553"/>
      <c r="F1704" s="525"/>
      <c r="G1704" s="560"/>
    </row>
    <row r="1705" spans="3:7">
      <c r="C1705" s="551"/>
      <c r="D1705" s="552"/>
      <c r="E1705" s="553"/>
      <c r="F1705" s="525"/>
      <c r="G1705" s="560"/>
    </row>
    <row r="1706" spans="3:7">
      <c r="C1706" s="551"/>
      <c r="D1706" s="552"/>
      <c r="E1706" s="553"/>
      <c r="F1706" s="525"/>
      <c r="G1706" s="560"/>
    </row>
    <row r="1707" spans="3:7">
      <c r="C1707" s="551"/>
      <c r="D1707" s="552"/>
      <c r="E1707" s="553"/>
      <c r="F1707" s="525"/>
      <c r="G1707" s="560"/>
    </row>
    <row r="1708" spans="3:7">
      <c r="C1708" s="551"/>
      <c r="D1708" s="552"/>
      <c r="E1708" s="553"/>
      <c r="F1708" s="525"/>
      <c r="G1708" s="560"/>
    </row>
    <row r="1709" spans="3:7">
      <c r="C1709" s="551"/>
      <c r="D1709" s="552"/>
      <c r="E1709" s="553"/>
      <c r="F1709" s="525"/>
      <c r="G1709" s="560"/>
    </row>
    <row r="1710" spans="3:7">
      <c r="C1710" s="551"/>
      <c r="D1710" s="552"/>
      <c r="E1710" s="553"/>
      <c r="F1710" s="525"/>
      <c r="G1710" s="560"/>
    </row>
    <row r="1711" spans="3:7">
      <c r="C1711" s="551"/>
      <c r="D1711" s="552"/>
      <c r="E1711" s="553"/>
      <c r="F1711" s="525"/>
      <c r="G1711" s="560"/>
    </row>
    <row r="1712" spans="3:7">
      <c r="C1712" s="551"/>
      <c r="D1712" s="552"/>
      <c r="E1712" s="553"/>
      <c r="F1712" s="525"/>
      <c r="G1712" s="560"/>
    </row>
    <row r="1713" spans="3:7">
      <c r="C1713" s="551"/>
      <c r="D1713" s="552"/>
      <c r="E1713" s="553"/>
      <c r="F1713" s="525"/>
      <c r="G1713" s="560"/>
    </row>
    <row r="1714" spans="3:7">
      <c r="C1714" s="551"/>
      <c r="D1714" s="552"/>
      <c r="E1714" s="553"/>
      <c r="F1714" s="525"/>
      <c r="G1714" s="560"/>
    </row>
    <row r="1715" spans="3:7">
      <c r="C1715" s="551"/>
      <c r="D1715" s="552"/>
      <c r="E1715" s="553"/>
      <c r="F1715" s="525"/>
      <c r="G1715" s="560"/>
    </row>
    <row r="1716" spans="3:7">
      <c r="C1716" s="551"/>
      <c r="D1716" s="552"/>
      <c r="E1716" s="553"/>
      <c r="F1716" s="525"/>
      <c r="G1716" s="560"/>
    </row>
    <row r="1717" spans="3:7">
      <c r="C1717" s="551"/>
      <c r="D1717" s="552"/>
      <c r="E1717" s="553"/>
      <c r="F1717" s="525"/>
      <c r="G1717" s="560"/>
    </row>
    <row r="1718" spans="3:7">
      <c r="C1718" s="551"/>
      <c r="D1718" s="552"/>
      <c r="E1718" s="553"/>
      <c r="F1718" s="525"/>
      <c r="G1718" s="560"/>
    </row>
    <row r="1719" spans="3:7">
      <c r="C1719" s="551"/>
      <c r="D1719" s="552"/>
      <c r="E1719" s="553"/>
      <c r="F1719" s="525"/>
      <c r="G1719" s="560"/>
    </row>
    <row r="1720" spans="3:7">
      <c r="C1720" s="551"/>
      <c r="D1720" s="552"/>
      <c r="E1720" s="553"/>
      <c r="F1720" s="525"/>
      <c r="G1720" s="560"/>
    </row>
    <row r="1721" spans="3:7">
      <c r="C1721" s="551"/>
      <c r="D1721" s="552"/>
      <c r="E1721" s="553"/>
      <c r="F1721" s="525"/>
      <c r="G1721" s="560"/>
    </row>
    <row r="1722" spans="3:7">
      <c r="C1722" s="551"/>
      <c r="D1722" s="552"/>
      <c r="E1722" s="553"/>
      <c r="F1722" s="525"/>
      <c r="G1722" s="560"/>
    </row>
    <row r="1723" spans="3:7">
      <c r="C1723" s="551"/>
      <c r="D1723" s="552"/>
      <c r="E1723" s="553"/>
      <c r="F1723" s="525"/>
      <c r="G1723" s="560"/>
    </row>
    <row r="1724" spans="3:7">
      <c r="C1724" s="551"/>
      <c r="D1724" s="552"/>
      <c r="E1724" s="553"/>
      <c r="F1724" s="525"/>
      <c r="G1724" s="560"/>
    </row>
    <row r="1725" spans="3:7">
      <c r="C1725" s="551"/>
      <c r="D1725" s="552"/>
      <c r="E1725" s="553"/>
      <c r="F1725" s="525"/>
      <c r="G1725" s="560"/>
    </row>
    <row r="1726" spans="3:7">
      <c r="C1726" s="551"/>
      <c r="D1726" s="552"/>
      <c r="E1726" s="553"/>
      <c r="F1726" s="525"/>
      <c r="G1726" s="560"/>
    </row>
    <row r="1727" spans="3:7">
      <c r="C1727" s="551"/>
      <c r="D1727" s="552"/>
      <c r="E1727" s="553"/>
      <c r="F1727" s="525"/>
      <c r="G1727" s="560"/>
    </row>
    <row r="1728" spans="3:7">
      <c r="C1728" s="551"/>
      <c r="D1728" s="552"/>
      <c r="E1728" s="553"/>
      <c r="F1728" s="525"/>
      <c r="G1728" s="560"/>
    </row>
    <row r="1729" spans="3:7">
      <c r="C1729" s="551"/>
      <c r="D1729" s="552"/>
      <c r="E1729" s="553"/>
      <c r="F1729" s="525"/>
      <c r="G1729" s="560"/>
    </row>
    <row r="1730" spans="3:7">
      <c r="C1730" s="551"/>
      <c r="D1730" s="552"/>
      <c r="E1730" s="553"/>
      <c r="F1730" s="525"/>
      <c r="G1730" s="560"/>
    </row>
    <row r="1731" spans="3:7">
      <c r="C1731" s="551"/>
      <c r="D1731" s="552"/>
      <c r="E1731" s="553"/>
      <c r="F1731" s="525"/>
      <c r="G1731" s="560"/>
    </row>
    <row r="1732" spans="3:7">
      <c r="C1732" s="551"/>
      <c r="D1732" s="552"/>
      <c r="E1732" s="553"/>
      <c r="F1732" s="525"/>
      <c r="G1732" s="560"/>
    </row>
    <row r="1733" spans="3:7">
      <c r="C1733" s="551"/>
      <c r="D1733" s="552"/>
      <c r="E1733" s="553"/>
      <c r="F1733" s="525"/>
      <c r="G1733" s="560"/>
    </row>
    <row r="1734" spans="3:7">
      <c r="C1734" s="551"/>
      <c r="D1734" s="552"/>
      <c r="E1734" s="553"/>
      <c r="F1734" s="525"/>
      <c r="G1734" s="560"/>
    </row>
    <row r="1735" spans="3:7">
      <c r="C1735" s="551"/>
      <c r="D1735" s="552"/>
      <c r="E1735" s="553"/>
      <c r="F1735" s="525"/>
      <c r="G1735" s="560"/>
    </row>
    <row r="1736" spans="3:7">
      <c r="C1736" s="551"/>
      <c r="D1736" s="552"/>
      <c r="E1736" s="553"/>
      <c r="F1736" s="525"/>
      <c r="G1736" s="560"/>
    </row>
    <row r="1737" spans="3:7">
      <c r="C1737" s="551"/>
      <c r="D1737" s="552"/>
      <c r="E1737" s="553"/>
      <c r="F1737" s="525"/>
      <c r="G1737" s="560"/>
    </row>
    <row r="1738" spans="3:7">
      <c r="C1738" s="551"/>
      <c r="D1738" s="552"/>
      <c r="E1738" s="553"/>
      <c r="F1738" s="525"/>
      <c r="G1738" s="560"/>
    </row>
    <row r="1739" spans="3:7">
      <c r="C1739" s="551"/>
      <c r="D1739" s="552"/>
      <c r="E1739" s="553"/>
      <c r="F1739" s="525"/>
      <c r="G1739" s="560"/>
    </row>
    <row r="1740" spans="3:7">
      <c r="C1740" s="551"/>
      <c r="D1740" s="552"/>
      <c r="E1740" s="553"/>
      <c r="F1740" s="525"/>
      <c r="G1740" s="560"/>
    </row>
    <row r="1741" spans="3:7">
      <c r="C1741" s="551"/>
      <c r="D1741" s="552"/>
      <c r="E1741" s="553"/>
      <c r="F1741" s="525"/>
      <c r="G1741" s="560"/>
    </row>
    <row r="1742" spans="3:7">
      <c r="C1742" s="551"/>
      <c r="D1742" s="552"/>
      <c r="E1742" s="553"/>
      <c r="F1742" s="525"/>
      <c r="G1742" s="560"/>
    </row>
    <row r="1743" spans="3:7">
      <c r="C1743" s="551"/>
      <c r="D1743" s="552"/>
      <c r="E1743" s="553"/>
      <c r="F1743" s="525"/>
      <c r="G1743" s="560"/>
    </row>
    <row r="1744" spans="3:7">
      <c r="C1744" s="551"/>
      <c r="D1744" s="552"/>
      <c r="E1744" s="553"/>
      <c r="F1744" s="525"/>
      <c r="G1744" s="560"/>
    </row>
    <row r="1745" spans="3:7">
      <c r="C1745" s="551"/>
      <c r="D1745" s="552"/>
      <c r="E1745" s="553"/>
      <c r="F1745" s="525"/>
      <c r="G1745" s="560"/>
    </row>
    <row r="1746" spans="3:7">
      <c r="C1746" s="551"/>
      <c r="D1746" s="552"/>
      <c r="E1746" s="553"/>
      <c r="F1746" s="525"/>
      <c r="G1746" s="560"/>
    </row>
    <row r="1747" spans="3:7">
      <c r="C1747" s="551"/>
      <c r="D1747" s="552"/>
      <c r="E1747" s="553"/>
      <c r="F1747" s="525"/>
      <c r="G1747" s="560"/>
    </row>
    <row r="1748" spans="3:7">
      <c r="C1748" s="551"/>
      <c r="D1748" s="552"/>
      <c r="E1748" s="553"/>
      <c r="F1748" s="525"/>
      <c r="G1748" s="560"/>
    </row>
    <row r="1749" spans="3:7">
      <c r="C1749" s="551"/>
      <c r="D1749" s="552"/>
      <c r="E1749" s="553"/>
      <c r="F1749" s="525"/>
      <c r="G1749" s="560"/>
    </row>
    <row r="1750" spans="3:7">
      <c r="C1750" s="551"/>
      <c r="D1750" s="552"/>
      <c r="E1750" s="553"/>
      <c r="F1750" s="525"/>
      <c r="G1750" s="560"/>
    </row>
    <row r="1751" spans="3:7">
      <c r="C1751" s="551"/>
      <c r="D1751" s="552"/>
      <c r="E1751" s="553"/>
      <c r="F1751" s="525"/>
      <c r="G1751" s="560"/>
    </row>
    <row r="1752" spans="3:7">
      <c r="C1752" s="551"/>
      <c r="D1752" s="552"/>
      <c r="E1752" s="553"/>
      <c r="F1752" s="525"/>
      <c r="G1752" s="560"/>
    </row>
    <row r="1753" spans="3:7">
      <c r="C1753" s="551"/>
      <c r="D1753" s="552"/>
      <c r="E1753" s="553"/>
      <c r="F1753" s="525"/>
      <c r="G1753" s="560"/>
    </row>
    <row r="1754" spans="3:7">
      <c r="C1754" s="551"/>
      <c r="D1754" s="552"/>
      <c r="E1754" s="553"/>
      <c r="F1754" s="525"/>
      <c r="G1754" s="560"/>
    </row>
    <row r="1755" spans="3:7">
      <c r="C1755" s="551"/>
      <c r="D1755" s="552"/>
      <c r="E1755" s="553"/>
      <c r="F1755" s="525"/>
      <c r="G1755" s="560"/>
    </row>
    <row r="1756" spans="3:7">
      <c r="C1756" s="551"/>
      <c r="D1756" s="552"/>
      <c r="E1756" s="553"/>
      <c r="F1756" s="525"/>
      <c r="G1756" s="560"/>
    </row>
    <row r="1757" spans="3:7">
      <c r="C1757" s="551"/>
      <c r="D1757" s="552"/>
      <c r="E1757" s="553"/>
      <c r="F1757" s="525"/>
      <c r="G1757" s="560"/>
    </row>
    <row r="1758" spans="3:7">
      <c r="C1758" s="551"/>
      <c r="D1758" s="552"/>
      <c r="E1758" s="553"/>
      <c r="F1758" s="525"/>
      <c r="G1758" s="560"/>
    </row>
    <row r="1759" spans="3:7">
      <c r="C1759" s="551"/>
      <c r="D1759" s="552"/>
      <c r="E1759" s="553"/>
      <c r="F1759" s="525"/>
      <c r="G1759" s="560"/>
    </row>
    <row r="1760" spans="3:7">
      <c r="C1760" s="551"/>
      <c r="D1760" s="552"/>
      <c r="E1760" s="553"/>
      <c r="F1760" s="525"/>
      <c r="G1760" s="560"/>
    </row>
    <row r="1761" spans="3:7">
      <c r="C1761" s="551"/>
      <c r="D1761" s="552"/>
      <c r="E1761" s="553"/>
      <c r="F1761" s="525"/>
      <c r="G1761" s="560"/>
    </row>
    <row r="1762" spans="3:7">
      <c r="C1762" s="551"/>
      <c r="D1762" s="552"/>
      <c r="E1762" s="553"/>
      <c r="F1762" s="525"/>
      <c r="G1762" s="560"/>
    </row>
    <row r="1763" spans="3:7">
      <c r="C1763" s="551"/>
      <c r="D1763" s="552"/>
      <c r="E1763" s="553"/>
      <c r="F1763" s="525"/>
      <c r="G1763" s="560"/>
    </row>
    <row r="1764" spans="3:7">
      <c r="C1764" s="551"/>
      <c r="D1764" s="552"/>
      <c r="E1764" s="553"/>
      <c r="F1764" s="525"/>
      <c r="G1764" s="560"/>
    </row>
    <row r="1765" spans="3:7">
      <c r="C1765" s="551"/>
      <c r="D1765" s="552"/>
      <c r="E1765" s="553"/>
      <c r="F1765" s="525"/>
      <c r="G1765" s="560"/>
    </row>
    <row r="1766" spans="3:7">
      <c r="C1766" s="551"/>
      <c r="D1766" s="552"/>
      <c r="E1766" s="553"/>
      <c r="F1766" s="525"/>
      <c r="G1766" s="560"/>
    </row>
    <row r="1767" spans="3:7">
      <c r="C1767" s="551"/>
      <c r="D1767" s="552"/>
      <c r="E1767" s="553"/>
      <c r="F1767" s="525"/>
      <c r="G1767" s="560"/>
    </row>
    <row r="1768" spans="3:7">
      <c r="C1768" s="551"/>
      <c r="D1768" s="552"/>
      <c r="E1768" s="553"/>
      <c r="F1768" s="525"/>
      <c r="G1768" s="560"/>
    </row>
    <row r="1769" spans="3:7">
      <c r="C1769" s="551"/>
      <c r="D1769" s="552"/>
      <c r="E1769" s="553"/>
      <c r="F1769" s="525"/>
      <c r="G1769" s="560"/>
    </row>
    <row r="1770" spans="3:7">
      <c r="C1770" s="551"/>
      <c r="D1770" s="552"/>
      <c r="E1770" s="553"/>
      <c r="F1770" s="525"/>
      <c r="G1770" s="560"/>
    </row>
    <row r="1771" spans="3:7">
      <c r="C1771" s="551"/>
      <c r="D1771" s="552"/>
      <c r="E1771" s="553"/>
      <c r="F1771" s="525"/>
      <c r="G1771" s="560"/>
    </row>
    <row r="1772" spans="3:7">
      <c r="C1772" s="551"/>
      <c r="D1772" s="552"/>
      <c r="E1772" s="553"/>
      <c r="F1772" s="525"/>
      <c r="G1772" s="560"/>
    </row>
    <row r="1773" spans="3:7">
      <c r="C1773" s="551"/>
      <c r="D1773" s="552"/>
      <c r="E1773" s="553"/>
      <c r="F1773" s="525"/>
      <c r="G1773" s="560"/>
    </row>
    <row r="1774" spans="3:7">
      <c r="C1774" s="551"/>
      <c r="D1774" s="552"/>
      <c r="E1774" s="553"/>
      <c r="F1774" s="525"/>
      <c r="G1774" s="560"/>
    </row>
    <row r="1775" spans="3:7">
      <c r="C1775" s="551"/>
      <c r="D1775" s="552"/>
      <c r="E1775" s="553"/>
      <c r="F1775" s="525"/>
      <c r="G1775" s="560"/>
    </row>
    <row r="1776" spans="3:7">
      <c r="C1776" s="551"/>
      <c r="D1776" s="552"/>
      <c r="E1776" s="553"/>
      <c r="F1776" s="525"/>
      <c r="G1776" s="560"/>
    </row>
    <row r="1777" spans="3:7">
      <c r="C1777" s="551"/>
      <c r="D1777" s="552"/>
      <c r="E1777" s="553"/>
      <c r="F1777" s="525"/>
      <c r="G1777" s="560"/>
    </row>
    <row r="1778" spans="3:7">
      <c r="C1778" s="551"/>
      <c r="D1778" s="552"/>
      <c r="E1778" s="553"/>
      <c r="F1778" s="525"/>
      <c r="G1778" s="560"/>
    </row>
    <row r="1779" spans="3:7">
      <c r="C1779" s="551"/>
      <c r="D1779" s="552"/>
      <c r="E1779" s="553"/>
      <c r="F1779" s="525"/>
      <c r="G1779" s="560"/>
    </row>
    <row r="1780" spans="3:7">
      <c r="C1780" s="551"/>
      <c r="D1780" s="552"/>
      <c r="E1780" s="553"/>
      <c r="F1780" s="525"/>
      <c r="G1780" s="560"/>
    </row>
    <row r="1781" spans="3:7">
      <c r="C1781" s="551"/>
      <c r="D1781" s="552"/>
      <c r="E1781" s="553"/>
      <c r="F1781" s="525"/>
      <c r="G1781" s="560"/>
    </row>
    <row r="1782" spans="3:7">
      <c r="C1782" s="551"/>
      <c r="D1782" s="552"/>
      <c r="E1782" s="553"/>
      <c r="F1782" s="525"/>
      <c r="G1782" s="560"/>
    </row>
    <row r="1783" spans="3:7">
      <c r="C1783" s="551"/>
      <c r="D1783" s="552"/>
      <c r="E1783" s="553"/>
      <c r="F1783" s="525"/>
      <c r="G1783" s="560"/>
    </row>
    <row r="1784" spans="3:7">
      <c r="C1784" s="551"/>
      <c r="D1784" s="552"/>
      <c r="E1784" s="553"/>
      <c r="F1784" s="525"/>
      <c r="G1784" s="560"/>
    </row>
    <row r="1785" spans="3:7">
      <c r="C1785" s="551"/>
      <c r="D1785" s="552"/>
      <c r="E1785" s="553"/>
      <c r="F1785" s="525"/>
      <c r="G1785" s="560"/>
    </row>
    <row r="1786" spans="3:7">
      <c r="C1786" s="551"/>
      <c r="D1786" s="552"/>
      <c r="E1786" s="553"/>
      <c r="F1786" s="525"/>
      <c r="G1786" s="560"/>
    </row>
    <row r="1787" spans="3:7">
      <c r="C1787" s="551"/>
      <c r="D1787" s="552"/>
      <c r="E1787" s="553"/>
      <c r="F1787" s="525"/>
      <c r="G1787" s="560"/>
    </row>
    <row r="1788" spans="3:7">
      <c r="C1788" s="551"/>
      <c r="D1788" s="552"/>
      <c r="E1788" s="553"/>
      <c r="F1788" s="525"/>
      <c r="G1788" s="560"/>
    </row>
    <row r="1789" spans="3:7">
      <c r="C1789" s="551"/>
      <c r="D1789" s="552"/>
      <c r="E1789" s="553"/>
      <c r="F1789" s="525"/>
      <c r="G1789" s="560"/>
    </row>
    <row r="1790" spans="3:7">
      <c r="C1790" s="551"/>
      <c r="D1790" s="552"/>
      <c r="E1790" s="553"/>
      <c r="F1790" s="525"/>
      <c r="G1790" s="560"/>
    </row>
    <row r="1791" spans="3:7">
      <c r="C1791" s="551"/>
      <c r="D1791" s="552"/>
      <c r="E1791" s="553"/>
      <c r="F1791" s="525"/>
      <c r="G1791" s="560"/>
    </row>
    <row r="1792" spans="3:7">
      <c r="C1792" s="551"/>
      <c r="D1792" s="552"/>
      <c r="E1792" s="553"/>
      <c r="F1792" s="525"/>
      <c r="G1792" s="560"/>
    </row>
    <row r="1793" spans="3:7">
      <c r="C1793" s="551"/>
      <c r="D1793" s="552"/>
      <c r="E1793" s="553"/>
      <c r="F1793" s="525"/>
      <c r="G1793" s="560"/>
    </row>
    <row r="1794" spans="3:7">
      <c r="C1794" s="551"/>
      <c r="D1794" s="552"/>
      <c r="E1794" s="553"/>
      <c r="F1794" s="525"/>
      <c r="G1794" s="560"/>
    </row>
    <row r="1795" spans="3:7">
      <c r="C1795" s="551"/>
      <c r="D1795" s="552"/>
      <c r="E1795" s="553"/>
      <c r="F1795" s="525"/>
      <c r="G1795" s="560"/>
    </row>
    <row r="1796" spans="3:7">
      <c r="C1796" s="551"/>
      <c r="D1796" s="552"/>
      <c r="E1796" s="553"/>
      <c r="F1796" s="525"/>
      <c r="G1796" s="560"/>
    </row>
    <row r="1797" spans="3:7">
      <c r="C1797" s="551"/>
      <c r="D1797" s="552"/>
      <c r="E1797" s="553"/>
      <c r="F1797" s="525"/>
      <c r="G1797" s="560"/>
    </row>
    <row r="1798" spans="3:7">
      <c r="C1798" s="551"/>
      <c r="D1798" s="552"/>
      <c r="E1798" s="553"/>
      <c r="F1798" s="525"/>
      <c r="G1798" s="560"/>
    </row>
    <row r="1799" spans="3:7">
      <c r="C1799" s="551"/>
      <c r="D1799" s="552"/>
      <c r="E1799" s="553"/>
      <c r="F1799" s="525"/>
      <c r="G1799" s="560"/>
    </row>
    <row r="1800" spans="3:7">
      <c r="C1800" s="551"/>
      <c r="D1800" s="552"/>
      <c r="E1800" s="553"/>
      <c r="F1800" s="525"/>
      <c r="G1800" s="560"/>
    </row>
    <row r="1801" spans="3:7">
      <c r="C1801" s="551"/>
      <c r="D1801" s="552"/>
      <c r="E1801" s="553"/>
      <c r="F1801" s="525"/>
      <c r="G1801" s="560"/>
    </row>
    <row r="1802" spans="3:7">
      <c r="C1802" s="551"/>
      <c r="D1802" s="552"/>
      <c r="E1802" s="553"/>
      <c r="F1802" s="525"/>
      <c r="G1802" s="560"/>
    </row>
    <row r="1803" spans="3:7">
      <c r="C1803" s="551"/>
      <c r="D1803" s="552"/>
      <c r="E1803" s="553"/>
      <c r="F1803" s="525"/>
      <c r="G1803" s="560"/>
    </row>
    <row r="1804" spans="3:7">
      <c r="C1804" s="551"/>
      <c r="D1804" s="552"/>
      <c r="E1804" s="553"/>
      <c r="F1804" s="525"/>
      <c r="G1804" s="560"/>
    </row>
    <row r="1805" spans="3:7">
      <c r="C1805" s="551"/>
      <c r="D1805" s="552"/>
      <c r="E1805" s="553"/>
      <c r="F1805" s="525"/>
      <c r="G1805" s="560"/>
    </row>
    <row r="1806" spans="3:7">
      <c r="C1806" s="551"/>
      <c r="D1806" s="552"/>
      <c r="E1806" s="553"/>
      <c r="F1806" s="525"/>
      <c r="G1806" s="560"/>
    </row>
    <row r="1807" spans="3:7">
      <c r="C1807" s="551"/>
      <c r="D1807" s="552"/>
      <c r="E1807" s="553"/>
      <c r="F1807" s="525"/>
      <c r="G1807" s="560"/>
    </row>
    <row r="1808" spans="3:7">
      <c r="C1808" s="551"/>
      <c r="D1808" s="552"/>
      <c r="E1808" s="553"/>
      <c r="F1808" s="525"/>
      <c r="G1808" s="560"/>
    </row>
    <row r="1809" spans="3:7">
      <c r="C1809" s="551"/>
      <c r="D1809" s="552"/>
      <c r="E1809" s="553"/>
      <c r="F1809" s="525"/>
      <c r="G1809" s="560"/>
    </row>
    <row r="1810" spans="3:7">
      <c r="C1810" s="551"/>
      <c r="D1810" s="552"/>
      <c r="E1810" s="553"/>
      <c r="F1810" s="525"/>
      <c r="G1810" s="560"/>
    </row>
    <row r="1811" spans="3:7">
      <c r="C1811" s="551"/>
      <c r="D1811" s="552"/>
      <c r="E1811" s="553"/>
      <c r="F1811" s="525"/>
      <c r="G1811" s="560"/>
    </row>
    <row r="1812" spans="3:7">
      <c r="C1812" s="551"/>
      <c r="D1812" s="552"/>
      <c r="E1812" s="553"/>
      <c r="F1812" s="525"/>
      <c r="G1812" s="560"/>
    </row>
    <row r="1813" spans="3:7">
      <c r="C1813" s="551"/>
      <c r="D1813" s="552"/>
      <c r="E1813" s="553"/>
      <c r="F1813" s="525"/>
      <c r="G1813" s="560"/>
    </row>
    <row r="1814" spans="3:7">
      <c r="C1814" s="551"/>
      <c r="D1814" s="552"/>
      <c r="E1814" s="553"/>
      <c r="F1814" s="525"/>
      <c r="G1814" s="560"/>
    </row>
    <row r="1815" spans="3:7">
      <c r="C1815" s="551"/>
      <c r="D1815" s="552"/>
      <c r="E1815" s="553"/>
      <c r="F1815" s="525"/>
      <c r="G1815" s="560"/>
    </row>
    <row r="1816" spans="3:7">
      <c r="C1816" s="551"/>
      <c r="D1816" s="552"/>
      <c r="E1816" s="553"/>
      <c r="F1816" s="525"/>
      <c r="G1816" s="560"/>
    </row>
    <row r="1817" spans="3:7">
      <c r="C1817" s="551"/>
      <c r="D1817" s="552"/>
      <c r="E1817" s="553"/>
      <c r="F1817" s="525"/>
      <c r="G1817" s="560"/>
    </row>
    <row r="1818" spans="3:7">
      <c r="C1818" s="551"/>
      <c r="D1818" s="552"/>
      <c r="E1818" s="553"/>
      <c r="F1818" s="525"/>
      <c r="G1818" s="560"/>
    </row>
    <row r="1819" spans="3:7">
      <c r="C1819" s="551"/>
      <c r="D1819" s="552"/>
      <c r="E1819" s="553"/>
      <c r="F1819" s="525"/>
      <c r="G1819" s="560"/>
    </row>
    <row r="1820" spans="3:7">
      <c r="C1820" s="551"/>
      <c r="D1820" s="552"/>
      <c r="E1820" s="553"/>
      <c r="F1820" s="525"/>
      <c r="G1820" s="560"/>
    </row>
    <row r="1821" spans="3:7">
      <c r="C1821" s="551"/>
      <c r="D1821" s="552"/>
      <c r="E1821" s="553"/>
      <c r="F1821" s="525"/>
      <c r="G1821" s="560"/>
    </row>
    <row r="1822" spans="3:7">
      <c r="C1822" s="551"/>
      <c r="D1822" s="552"/>
      <c r="E1822" s="553"/>
      <c r="F1822" s="525"/>
      <c r="G1822" s="560"/>
    </row>
    <row r="1823" spans="3:7">
      <c r="C1823" s="551"/>
      <c r="D1823" s="552"/>
      <c r="E1823" s="553"/>
      <c r="F1823" s="525"/>
      <c r="G1823" s="560"/>
    </row>
    <row r="1824" spans="3:7">
      <c r="C1824" s="551"/>
      <c r="D1824" s="552"/>
      <c r="E1824" s="553"/>
      <c r="F1824" s="525"/>
      <c r="G1824" s="560"/>
    </row>
    <row r="1825" spans="3:7">
      <c r="C1825" s="551"/>
      <c r="D1825" s="552"/>
      <c r="E1825" s="553"/>
      <c r="F1825" s="525"/>
      <c r="G1825" s="560"/>
    </row>
    <row r="1826" spans="3:7">
      <c r="C1826" s="551"/>
      <c r="D1826" s="552"/>
      <c r="E1826" s="553"/>
      <c r="F1826" s="525"/>
      <c r="G1826" s="560"/>
    </row>
    <row r="1827" spans="3:7">
      <c r="C1827" s="551"/>
      <c r="D1827" s="552"/>
      <c r="E1827" s="553"/>
      <c r="F1827" s="525"/>
      <c r="G1827" s="560"/>
    </row>
    <row r="1828" spans="3:7">
      <c r="C1828" s="551"/>
      <c r="D1828" s="552"/>
      <c r="E1828" s="553"/>
      <c r="F1828" s="525"/>
      <c r="G1828" s="560"/>
    </row>
    <row r="1829" spans="3:7">
      <c r="C1829" s="551"/>
      <c r="D1829" s="552"/>
      <c r="E1829" s="553"/>
      <c r="F1829" s="525"/>
      <c r="G1829" s="560"/>
    </row>
    <row r="1830" spans="3:7">
      <c r="C1830" s="551"/>
      <c r="D1830" s="552"/>
      <c r="E1830" s="553"/>
      <c r="F1830" s="525"/>
      <c r="G1830" s="560"/>
    </row>
    <row r="1831" spans="3:7">
      <c r="C1831" s="551"/>
      <c r="D1831" s="552"/>
      <c r="E1831" s="553"/>
      <c r="F1831" s="525"/>
      <c r="G1831" s="560"/>
    </row>
    <row r="1832" spans="3:7">
      <c r="C1832" s="551"/>
      <c r="D1832" s="552"/>
      <c r="E1832" s="553"/>
      <c r="F1832" s="525"/>
      <c r="G1832" s="560"/>
    </row>
    <row r="1833" spans="3:7">
      <c r="C1833" s="551"/>
      <c r="D1833" s="552"/>
      <c r="E1833" s="553"/>
      <c r="F1833" s="525"/>
      <c r="G1833" s="560"/>
    </row>
    <row r="1834" spans="3:7">
      <c r="C1834" s="551"/>
      <c r="D1834" s="552"/>
      <c r="E1834" s="553"/>
      <c r="F1834" s="525"/>
      <c r="G1834" s="560"/>
    </row>
    <row r="1835" spans="3:7">
      <c r="C1835" s="551"/>
      <c r="D1835" s="552"/>
      <c r="E1835" s="553"/>
      <c r="F1835" s="525"/>
      <c r="G1835" s="560"/>
    </row>
    <row r="1836" spans="3:7">
      <c r="C1836" s="551"/>
      <c r="D1836" s="552"/>
      <c r="E1836" s="553"/>
      <c r="F1836" s="525"/>
      <c r="G1836" s="560"/>
    </row>
    <row r="1837" spans="3:7">
      <c r="C1837" s="551"/>
      <c r="D1837" s="552"/>
      <c r="E1837" s="553"/>
      <c r="F1837" s="525"/>
      <c r="G1837" s="560"/>
    </row>
    <row r="1838" spans="3:7">
      <c r="C1838" s="551"/>
      <c r="D1838" s="552"/>
      <c r="E1838" s="553"/>
      <c r="F1838" s="525"/>
      <c r="G1838" s="560"/>
    </row>
    <row r="1839" spans="3:7">
      <c r="C1839" s="551"/>
      <c r="D1839" s="552"/>
      <c r="E1839" s="553"/>
      <c r="F1839" s="525"/>
      <c r="G1839" s="560"/>
    </row>
    <row r="1840" spans="3:7">
      <c r="C1840" s="551"/>
      <c r="D1840" s="552"/>
      <c r="E1840" s="553"/>
      <c r="F1840" s="525"/>
      <c r="G1840" s="560"/>
    </row>
    <row r="1841" spans="3:7">
      <c r="C1841" s="551"/>
      <c r="D1841" s="552"/>
      <c r="E1841" s="553"/>
      <c r="F1841" s="525"/>
      <c r="G1841" s="560"/>
    </row>
    <row r="1842" spans="3:7">
      <c r="C1842" s="551"/>
      <c r="D1842" s="552"/>
      <c r="E1842" s="553"/>
      <c r="F1842" s="525"/>
      <c r="G1842" s="560"/>
    </row>
    <row r="1843" spans="3:7">
      <c r="C1843" s="551"/>
      <c r="D1843" s="552"/>
      <c r="E1843" s="553"/>
      <c r="F1843" s="525"/>
      <c r="G1843" s="560"/>
    </row>
    <row r="1844" spans="3:7">
      <c r="C1844" s="551"/>
      <c r="D1844" s="552"/>
      <c r="E1844" s="553"/>
      <c r="F1844" s="525"/>
      <c r="G1844" s="560"/>
    </row>
    <row r="1845" spans="3:7">
      <c r="C1845" s="551"/>
      <c r="D1845" s="552"/>
      <c r="E1845" s="553"/>
      <c r="F1845" s="525"/>
      <c r="G1845" s="560"/>
    </row>
    <row r="1846" spans="3:7">
      <c r="C1846" s="551"/>
      <c r="D1846" s="552"/>
      <c r="E1846" s="553"/>
      <c r="F1846" s="525"/>
      <c r="G1846" s="560"/>
    </row>
    <row r="1847" spans="3:7">
      <c r="C1847" s="551"/>
      <c r="D1847" s="552"/>
      <c r="E1847" s="553"/>
      <c r="F1847" s="525"/>
      <c r="G1847" s="560"/>
    </row>
    <row r="1848" spans="3:7">
      <c r="C1848" s="551"/>
      <c r="D1848" s="552"/>
      <c r="E1848" s="553"/>
      <c r="F1848" s="525"/>
      <c r="G1848" s="560"/>
    </row>
    <row r="1849" spans="3:7">
      <c r="C1849" s="551"/>
      <c r="D1849" s="552"/>
      <c r="E1849" s="553"/>
      <c r="F1849" s="525"/>
      <c r="G1849" s="560"/>
    </row>
    <row r="1850" spans="3:7">
      <c r="C1850" s="551"/>
      <c r="D1850" s="552"/>
      <c r="E1850" s="553"/>
      <c r="F1850" s="525"/>
      <c r="G1850" s="560"/>
    </row>
    <row r="1851" spans="3:7">
      <c r="C1851" s="551"/>
      <c r="D1851" s="552"/>
      <c r="E1851" s="553"/>
      <c r="F1851" s="525"/>
      <c r="G1851" s="560"/>
    </row>
    <row r="1852" spans="3:7">
      <c r="C1852" s="551"/>
      <c r="D1852" s="552"/>
      <c r="E1852" s="553"/>
      <c r="F1852" s="525"/>
      <c r="G1852" s="560"/>
    </row>
    <row r="1853" spans="3:7">
      <c r="C1853" s="551"/>
      <c r="D1853" s="552"/>
      <c r="E1853" s="553"/>
      <c r="F1853" s="525"/>
      <c r="G1853" s="560"/>
    </row>
    <row r="1854" spans="3:7">
      <c r="C1854" s="551"/>
      <c r="D1854" s="552"/>
      <c r="E1854" s="553"/>
      <c r="F1854" s="525"/>
      <c r="G1854" s="560"/>
    </row>
    <row r="1855" spans="3:7">
      <c r="C1855" s="551"/>
      <c r="D1855" s="552"/>
      <c r="E1855" s="553"/>
      <c r="F1855" s="525"/>
      <c r="G1855" s="560"/>
    </row>
    <row r="1856" spans="3:7">
      <c r="C1856" s="551"/>
      <c r="D1856" s="552"/>
      <c r="E1856" s="553"/>
      <c r="F1856" s="525"/>
      <c r="G1856" s="560"/>
    </row>
    <row r="1857" spans="3:7">
      <c r="C1857" s="551"/>
      <c r="D1857" s="552"/>
      <c r="E1857" s="553"/>
      <c r="F1857" s="525"/>
      <c r="G1857" s="560"/>
    </row>
    <row r="1858" spans="3:7">
      <c r="C1858" s="551"/>
      <c r="D1858" s="552"/>
      <c r="E1858" s="553"/>
      <c r="F1858" s="525"/>
      <c r="G1858" s="560"/>
    </row>
    <row r="1859" spans="3:7">
      <c r="C1859" s="551"/>
      <c r="D1859" s="552"/>
      <c r="E1859" s="553"/>
      <c r="F1859" s="525"/>
      <c r="G1859" s="560"/>
    </row>
    <row r="1860" spans="3:7">
      <c r="C1860" s="551"/>
      <c r="D1860" s="552"/>
      <c r="E1860" s="553"/>
      <c r="F1860" s="525"/>
      <c r="G1860" s="560"/>
    </row>
    <row r="1861" spans="3:7">
      <c r="C1861" s="551"/>
      <c r="D1861" s="552"/>
      <c r="E1861" s="553"/>
      <c r="F1861" s="525"/>
      <c r="G1861" s="560"/>
    </row>
    <row r="1862" spans="3:7">
      <c r="C1862" s="551"/>
      <c r="D1862" s="552"/>
      <c r="E1862" s="553"/>
      <c r="F1862" s="525"/>
      <c r="G1862" s="560"/>
    </row>
    <row r="1863" spans="3:7">
      <c r="C1863" s="551"/>
      <c r="D1863" s="552"/>
      <c r="E1863" s="553"/>
      <c r="F1863" s="525"/>
      <c r="G1863" s="560"/>
    </row>
    <row r="1864" spans="3:7">
      <c r="C1864" s="551"/>
      <c r="D1864" s="552"/>
      <c r="E1864" s="553"/>
      <c r="F1864" s="525"/>
      <c r="G1864" s="560"/>
    </row>
    <row r="1865" spans="3:7">
      <c r="C1865" s="551"/>
      <c r="D1865" s="552"/>
      <c r="E1865" s="553"/>
      <c r="F1865" s="525"/>
      <c r="G1865" s="560"/>
    </row>
    <row r="1866" spans="3:7">
      <c r="C1866" s="551"/>
      <c r="D1866" s="552"/>
      <c r="E1866" s="553"/>
      <c r="F1866" s="525"/>
      <c r="G1866" s="560"/>
    </row>
    <row r="1867" spans="3:7">
      <c r="C1867" s="551"/>
      <c r="D1867" s="552"/>
      <c r="E1867" s="553"/>
      <c r="F1867" s="525"/>
      <c r="G1867" s="560"/>
    </row>
    <row r="1868" spans="3:7">
      <c r="C1868" s="551"/>
      <c r="D1868" s="552"/>
      <c r="E1868" s="553"/>
      <c r="F1868" s="525"/>
      <c r="G1868" s="560"/>
    </row>
    <row r="1869" spans="3:7">
      <c r="C1869" s="551"/>
      <c r="D1869" s="552"/>
      <c r="E1869" s="553"/>
      <c r="F1869" s="525"/>
      <c r="G1869" s="560"/>
    </row>
    <row r="1870" spans="3:7">
      <c r="C1870" s="551"/>
      <c r="D1870" s="552"/>
      <c r="E1870" s="553"/>
      <c r="F1870" s="525"/>
      <c r="G1870" s="560"/>
    </row>
    <row r="1871" spans="3:7">
      <c r="C1871" s="551"/>
      <c r="D1871" s="552"/>
      <c r="E1871" s="553"/>
      <c r="F1871" s="525"/>
      <c r="G1871" s="560"/>
    </row>
    <row r="1872" spans="3:7">
      <c r="C1872" s="551"/>
      <c r="D1872" s="552"/>
      <c r="E1872" s="553"/>
      <c r="F1872" s="525"/>
      <c r="G1872" s="560"/>
    </row>
    <row r="1873" spans="3:7">
      <c r="C1873" s="551"/>
      <c r="D1873" s="552"/>
      <c r="E1873" s="553"/>
      <c r="F1873" s="525"/>
      <c r="G1873" s="560"/>
    </row>
    <row r="1874" spans="3:7">
      <c r="C1874" s="551"/>
      <c r="D1874" s="552"/>
      <c r="E1874" s="553"/>
      <c r="F1874" s="525"/>
      <c r="G1874" s="560"/>
    </row>
    <row r="1875" spans="3:7">
      <c r="C1875" s="551"/>
      <c r="D1875" s="552"/>
      <c r="E1875" s="553"/>
      <c r="F1875" s="525"/>
      <c r="G1875" s="560"/>
    </row>
    <row r="1876" spans="3:7">
      <c r="C1876" s="551"/>
      <c r="D1876" s="552"/>
      <c r="E1876" s="553"/>
      <c r="F1876" s="525"/>
      <c r="G1876" s="560"/>
    </row>
    <row r="1877" spans="3:7">
      <c r="C1877" s="551"/>
      <c r="D1877" s="552"/>
      <c r="E1877" s="553"/>
      <c r="F1877" s="525"/>
      <c r="G1877" s="560"/>
    </row>
    <row r="1878" spans="3:7">
      <c r="C1878" s="551"/>
      <c r="D1878" s="552"/>
      <c r="E1878" s="553"/>
      <c r="F1878" s="525"/>
      <c r="G1878" s="560"/>
    </row>
    <row r="1879" spans="3:7">
      <c r="C1879" s="551"/>
      <c r="D1879" s="552"/>
      <c r="E1879" s="553"/>
      <c r="F1879" s="525"/>
      <c r="G1879" s="560"/>
    </row>
    <row r="1880" spans="3:7">
      <c r="C1880" s="551"/>
      <c r="D1880" s="552"/>
      <c r="E1880" s="553"/>
      <c r="F1880" s="525"/>
      <c r="G1880" s="560"/>
    </row>
    <row r="1881" spans="3:7">
      <c r="C1881" s="551"/>
      <c r="D1881" s="552"/>
      <c r="E1881" s="553"/>
      <c r="F1881" s="525"/>
      <c r="G1881" s="560"/>
    </row>
    <row r="1882" spans="3:7">
      <c r="C1882" s="551"/>
      <c r="D1882" s="552"/>
      <c r="E1882" s="553"/>
      <c r="F1882" s="525"/>
      <c r="G1882" s="560"/>
    </row>
    <row r="1883" spans="3:7">
      <c r="C1883" s="551"/>
      <c r="D1883" s="552"/>
      <c r="E1883" s="553"/>
      <c r="F1883" s="525"/>
      <c r="G1883" s="560"/>
    </row>
    <row r="1884" spans="3:7">
      <c r="C1884" s="551"/>
      <c r="D1884" s="552"/>
      <c r="E1884" s="553"/>
      <c r="F1884" s="525"/>
      <c r="G1884" s="560"/>
    </row>
    <row r="1885" spans="3:7">
      <c r="C1885" s="551"/>
      <c r="D1885" s="552"/>
      <c r="E1885" s="553"/>
      <c r="F1885" s="525"/>
      <c r="G1885" s="560"/>
    </row>
    <row r="1886" spans="3:7">
      <c r="C1886" s="551"/>
      <c r="D1886" s="552"/>
      <c r="E1886" s="553"/>
      <c r="F1886" s="525"/>
      <c r="G1886" s="560"/>
    </row>
    <row r="1887" spans="3:7">
      <c r="C1887" s="551"/>
      <c r="D1887" s="552"/>
      <c r="E1887" s="553"/>
      <c r="F1887" s="525"/>
      <c r="G1887" s="560"/>
    </row>
    <row r="1888" spans="3:7">
      <c r="C1888" s="551"/>
      <c r="D1888" s="552"/>
      <c r="E1888" s="553"/>
      <c r="F1888" s="525"/>
      <c r="G1888" s="560"/>
    </row>
    <row r="1889" spans="3:7">
      <c r="C1889" s="551"/>
      <c r="D1889" s="552"/>
      <c r="E1889" s="553"/>
      <c r="F1889" s="525"/>
      <c r="G1889" s="560"/>
    </row>
    <row r="1890" spans="3:7">
      <c r="C1890" s="551"/>
      <c r="D1890" s="552"/>
      <c r="E1890" s="553"/>
      <c r="F1890" s="525"/>
      <c r="G1890" s="560"/>
    </row>
    <row r="1891" spans="3:7">
      <c r="C1891" s="551"/>
      <c r="D1891" s="552"/>
      <c r="E1891" s="553"/>
      <c r="F1891" s="525"/>
      <c r="G1891" s="560"/>
    </row>
    <row r="1892" spans="3:7">
      <c r="C1892" s="551"/>
      <c r="D1892" s="552"/>
      <c r="E1892" s="553"/>
      <c r="F1892" s="525"/>
      <c r="G1892" s="560"/>
    </row>
    <row r="1893" spans="3:7">
      <c r="C1893" s="551"/>
      <c r="D1893" s="552"/>
      <c r="E1893" s="553"/>
      <c r="F1893" s="525"/>
      <c r="G1893" s="560"/>
    </row>
    <row r="1894" spans="3:7">
      <c r="C1894" s="551"/>
      <c r="D1894" s="552"/>
      <c r="E1894" s="553"/>
      <c r="F1894" s="525"/>
      <c r="G1894" s="560"/>
    </row>
    <row r="1895" spans="3:7">
      <c r="C1895" s="551"/>
      <c r="D1895" s="552"/>
      <c r="E1895" s="553"/>
      <c r="F1895" s="525"/>
      <c r="G1895" s="560"/>
    </row>
    <row r="1896" spans="3:7">
      <c r="C1896" s="551"/>
      <c r="D1896" s="552"/>
      <c r="E1896" s="553"/>
      <c r="F1896" s="525"/>
      <c r="G1896" s="560"/>
    </row>
    <row r="1897" spans="3:7">
      <c r="C1897" s="551"/>
      <c r="D1897" s="552"/>
      <c r="E1897" s="553"/>
      <c r="F1897" s="525"/>
      <c r="G1897" s="560"/>
    </row>
    <row r="1898" spans="3:7">
      <c r="C1898" s="551"/>
      <c r="D1898" s="552"/>
      <c r="E1898" s="553"/>
      <c r="F1898" s="525"/>
      <c r="G1898" s="560"/>
    </row>
    <row r="1899" spans="3:7">
      <c r="C1899" s="551"/>
      <c r="D1899" s="552"/>
      <c r="E1899" s="553"/>
      <c r="F1899" s="525"/>
      <c r="G1899" s="560"/>
    </row>
    <row r="1900" spans="3:7">
      <c r="C1900" s="551"/>
      <c r="D1900" s="552"/>
      <c r="E1900" s="553"/>
      <c r="F1900" s="525"/>
      <c r="G1900" s="560"/>
    </row>
    <row r="1901" spans="3:7">
      <c r="C1901" s="551"/>
      <c r="D1901" s="552"/>
      <c r="E1901" s="553"/>
      <c r="F1901" s="525"/>
      <c r="G1901" s="560"/>
    </row>
    <row r="1902" spans="3:7">
      <c r="C1902" s="551"/>
      <c r="D1902" s="552"/>
      <c r="E1902" s="553"/>
      <c r="F1902" s="525"/>
      <c r="G1902" s="560"/>
    </row>
    <row r="1903" spans="3:7">
      <c r="C1903" s="551"/>
      <c r="D1903" s="552"/>
      <c r="E1903" s="553"/>
      <c r="F1903" s="525"/>
      <c r="G1903" s="560"/>
    </row>
    <row r="1904" spans="3:7">
      <c r="C1904" s="551"/>
      <c r="D1904" s="552"/>
      <c r="E1904" s="553"/>
      <c r="F1904" s="525"/>
      <c r="G1904" s="560"/>
    </row>
    <row r="1905" spans="3:7">
      <c r="C1905" s="551"/>
      <c r="D1905" s="552"/>
      <c r="E1905" s="553"/>
      <c r="F1905" s="525"/>
      <c r="G1905" s="560"/>
    </row>
    <row r="1906" spans="3:7">
      <c r="C1906" s="551"/>
      <c r="D1906" s="552"/>
      <c r="E1906" s="553"/>
      <c r="F1906" s="525"/>
      <c r="G1906" s="560"/>
    </row>
    <row r="1907" spans="3:7">
      <c r="C1907" s="551"/>
      <c r="D1907" s="552"/>
      <c r="E1907" s="553"/>
      <c r="F1907" s="525"/>
      <c r="G1907" s="560"/>
    </row>
    <row r="1908" spans="3:7">
      <c r="C1908" s="551"/>
      <c r="D1908" s="552"/>
      <c r="E1908" s="553"/>
      <c r="F1908" s="525"/>
      <c r="G1908" s="560"/>
    </row>
    <row r="1909" spans="3:7">
      <c r="C1909" s="551"/>
      <c r="D1909" s="552"/>
      <c r="E1909" s="553"/>
      <c r="F1909" s="525"/>
      <c r="G1909" s="560"/>
    </row>
    <row r="1910" spans="3:7">
      <c r="C1910" s="551"/>
      <c r="D1910" s="552"/>
      <c r="E1910" s="553"/>
      <c r="F1910" s="525"/>
      <c r="G1910" s="560"/>
    </row>
    <row r="1911" spans="3:7">
      <c r="C1911" s="551"/>
      <c r="D1911" s="552"/>
      <c r="E1911" s="553"/>
      <c r="F1911" s="525"/>
      <c r="G1911" s="560"/>
    </row>
    <row r="1912" spans="3:7">
      <c r="C1912" s="551"/>
      <c r="D1912" s="552"/>
      <c r="E1912" s="553"/>
      <c r="F1912" s="525"/>
      <c r="G1912" s="560"/>
    </row>
    <row r="1913" spans="3:7">
      <c r="C1913" s="551"/>
      <c r="D1913" s="552"/>
      <c r="E1913" s="553"/>
      <c r="F1913" s="525"/>
      <c r="G1913" s="560"/>
    </row>
    <row r="1914" spans="3:7">
      <c r="C1914" s="551"/>
      <c r="D1914" s="552"/>
      <c r="E1914" s="553"/>
      <c r="F1914" s="525"/>
      <c r="G1914" s="560"/>
    </row>
    <row r="1915" spans="3:7">
      <c r="C1915" s="551"/>
      <c r="D1915" s="552"/>
      <c r="E1915" s="553"/>
      <c r="F1915" s="525"/>
      <c r="G1915" s="560"/>
    </row>
    <row r="1916" spans="3:7">
      <c r="C1916" s="551"/>
      <c r="D1916" s="552"/>
      <c r="E1916" s="553"/>
      <c r="F1916" s="525"/>
      <c r="G1916" s="560"/>
    </row>
    <row r="1917" spans="3:7">
      <c r="C1917" s="551"/>
      <c r="D1917" s="552"/>
      <c r="E1917" s="553"/>
      <c r="F1917" s="525"/>
      <c r="G1917" s="560"/>
    </row>
    <row r="1918" spans="3:7">
      <c r="C1918" s="551"/>
      <c r="D1918" s="552"/>
      <c r="E1918" s="553"/>
      <c r="F1918" s="525"/>
      <c r="G1918" s="560"/>
    </row>
    <row r="1919" spans="3:7">
      <c r="C1919" s="551"/>
      <c r="D1919" s="552"/>
      <c r="E1919" s="553"/>
      <c r="F1919" s="525"/>
      <c r="G1919" s="560"/>
    </row>
    <row r="1920" spans="3:7">
      <c r="C1920" s="551"/>
      <c r="D1920" s="552"/>
      <c r="E1920" s="553"/>
      <c r="F1920" s="525"/>
      <c r="G1920" s="560"/>
    </row>
    <row r="1921" spans="3:7">
      <c r="C1921" s="551"/>
      <c r="D1921" s="552"/>
      <c r="E1921" s="553"/>
      <c r="F1921" s="525"/>
      <c r="G1921" s="560"/>
    </row>
    <row r="1922" spans="3:7">
      <c r="C1922" s="551"/>
      <c r="D1922" s="552"/>
      <c r="E1922" s="553"/>
      <c r="F1922" s="525"/>
      <c r="G1922" s="560"/>
    </row>
    <row r="1923" spans="3:7">
      <c r="C1923" s="551"/>
      <c r="D1923" s="552"/>
      <c r="E1923" s="553"/>
      <c r="F1923" s="525"/>
      <c r="G1923" s="560"/>
    </row>
    <row r="1924" spans="3:7">
      <c r="C1924" s="551"/>
      <c r="D1924" s="552"/>
      <c r="E1924" s="553"/>
      <c r="F1924" s="525"/>
      <c r="G1924" s="560"/>
    </row>
    <row r="1925" spans="3:7">
      <c r="C1925" s="551"/>
      <c r="D1925" s="552"/>
      <c r="E1925" s="553"/>
      <c r="F1925" s="525"/>
      <c r="G1925" s="560"/>
    </row>
    <row r="1926" spans="3:7">
      <c r="C1926" s="551"/>
      <c r="D1926" s="552"/>
      <c r="E1926" s="553"/>
      <c r="F1926" s="525"/>
      <c r="G1926" s="560"/>
    </row>
    <row r="1927" spans="3:7">
      <c r="C1927" s="551"/>
      <c r="D1927" s="552"/>
      <c r="E1927" s="553"/>
      <c r="F1927" s="525"/>
      <c r="G1927" s="560"/>
    </row>
    <row r="1928" spans="3:7">
      <c r="C1928" s="551"/>
      <c r="D1928" s="552"/>
      <c r="E1928" s="553"/>
      <c r="F1928" s="525"/>
      <c r="G1928" s="560"/>
    </row>
    <row r="1929" spans="3:7">
      <c r="C1929" s="551"/>
      <c r="D1929" s="552"/>
      <c r="E1929" s="553"/>
      <c r="F1929" s="525"/>
      <c r="G1929" s="560"/>
    </row>
    <row r="1930" spans="3:7">
      <c r="C1930" s="551"/>
      <c r="D1930" s="552"/>
      <c r="E1930" s="553"/>
      <c r="F1930" s="525"/>
      <c r="G1930" s="560"/>
    </row>
    <row r="1931" spans="3:7">
      <c r="C1931" s="551"/>
      <c r="D1931" s="552"/>
      <c r="E1931" s="553"/>
      <c r="F1931" s="525"/>
      <c r="G1931" s="560"/>
    </row>
    <row r="1932" spans="3:7">
      <c r="C1932" s="551"/>
      <c r="D1932" s="552"/>
      <c r="E1932" s="553"/>
      <c r="F1932" s="525"/>
      <c r="G1932" s="560"/>
    </row>
    <row r="1933" spans="3:7">
      <c r="C1933" s="551"/>
      <c r="D1933" s="552"/>
      <c r="E1933" s="553"/>
      <c r="F1933" s="525"/>
      <c r="G1933" s="560"/>
    </row>
    <row r="1934" spans="3:7">
      <c r="C1934" s="551"/>
      <c r="D1934" s="552"/>
      <c r="E1934" s="553"/>
      <c r="F1934" s="525"/>
      <c r="G1934" s="560"/>
    </row>
    <row r="1935" spans="3:7">
      <c r="C1935" s="551"/>
      <c r="D1935" s="552"/>
      <c r="E1935" s="553"/>
      <c r="F1935" s="525"/>
      <c r="G1935" s="560"/>
    </row>
    <row r="1936" spans="3:7">
      <c r="C1936" s="551"/>
      <c r="D1936" s="552"/>
      <c r="E1936" s="553"/>
      <c r="F1936" s="525"/>
      <c r="G1936" s="560"/>
    </row>
    <row r="1937" spans="3:7">
      <c r="C1937" s="551"/>
      <c r="D1937" s="552"/>
      <c r="E1937" s="553"/>
      <c r="F1937" s="525"/>
      <c r="G1937" s="560"/>
    </row>
    <row r="1938" spans="3:7">
      <c r="C1938" s="551"/>
      <c r="D1938" s="552"/>
      <c r="E1938" s="553"/>
      <c r="F1938" s="525"/>
      <c r="G1938" s="560"/>
    </row>
    <row r="1939" spans="3:7">
      <c r="C1939" s="551"/>
      <c r="D1939" s="552"/>
      <c r="E1939" s="553"/>
      <c r="F1939" s="525"/>
      <c r="G1939" s="560"/>
    </row>
    <row r="1940" spans="3:7">
      <c r="C1940" s="551"/>
      <c r="D1940" s="552"/>
      <c r="E1940" s="553"/>
      <c r="F1940" s="525"/>
      <c r="G1940" s="560"/>
    </row>
    <row r="1941" spans="3:7">
      <c r="C1941" s="551"/>
      <c r="D1941" s="552"/>
      <c r="E1941" s="553"/>
      <c r="F1941" s="525"/>
      <c r="G1941" s="560"/>
    </row>
    <row r="1942" spans="3:7">
      <c r="C1942" s="551"/>
      <c r="D1942" s="552"/>
      <c r="E1942" s="553"/>
      <c r="F1942" s="525"/>
      <c r="G1942" s="560"/>
    </row>
    <row r="1943" spans="3:7">
      <c r="C1943" s="551"/>
      <c r="D1943" s="552"/>
      <c r="E1943" s="553"/>
      <c r="F1943" s="525"/>
      <c r="G1943" s="560"/>
    </row>
    <row r="1944" spans="3:7">
      <c r="C1944" s="551"/>
      <c r="D1944" s="552"/>
      <c r="E1944" s="553"/>
      <c r="F1944" s="525"/>
      <c r="G1944" s="560"/>
    </row>
    <row r="1945" spans="3:7">
      <c r="C1945" s="551"/>
      <c r="D1945" s="552"/>
      <c r="E1945" s="553"/>
      <c r="F1945" s="525"/>
      <c r="G1945" s="560"/>
    </row>
    <row r="1946" spans="3:7">
      <c r="C1946" s="551"/>
      <c r="D1946" s="552"/>
      <c r="E1946" s="553"/>
      <c r="F1946" s="525"/>
      <c r="G1946" s="560"/>
    </row>
    <row r="1947" spans="3:7">
      <c r="C1947" s="551"/>
      <c r="D1947" s="552"/>
      <c r="E1947" s="553"/>
      <c r="F1947" s="525"/>
      <c r="G1947" s="560"/>
    </row>
    <row r="1948" spans="3:7">
      <c r="C1948" s="551"/>
      <c r="D1948" s="552"/>
      <c r="E1948" s="553"/>
      <c r="F1948" s="525"/>
      <c r="G1948" s="560"/>
    </row>
    <row r="1949" spans="3:7">
      <c r="C1949" s="551"/>
      <c r="D1949" s="552"/>
      <c r="E1949" s="553"/>
      <c r="F1949" s="525"/>
      <c r="G1949" s="560"/>
    </row>
    <row r="1950" spans="3:7">
      <c r="C1950" s="551"/>
      <c r="D1950" s="552"/>
      <c r="E1950" s="553"/>
      <c r="F1950" s="525"/>
      <c r="G1950" s="560"/>
    </row>
    <row r="1951" spans="3:7">
      <c r="C1951" s="551"/>
      <c r="D1951" s="552"/>
      <c r="E1951" s="553"/>
      <c r="F1951" s="525"/>
      <c r="G1951" s="560"/>
    </row>
    <row r="1952" spans="3:7">
      <c r="C1952" s="551"/>
      <c r="D1952" s="552"/>
      <c r="E1952" s="553"/>
      <c r="F1952" s="525"/>
      <c r="G1952" s="560"/>
    </row>
    <row r="1953" spans="3:7">
      <c r="C1953" s="551"/>
      <c r="D1953" s="552"/>
      <c r="E1953" s="553"/>
      <c r="F1953" s="525"/>
      <c r="G1953" s="560"/>
    </row>
    <row r="1954" spans="3:7">
      <c r="C1954" s="551"/>
      <c r="D1954" s="552"/>
      <c r="E1954" s="553"/>
      <c r="F1954" s="525"/>
      <c r="G1954" s="560"/>
    </row>
    <row r="1955" spans="3:7">
      <c r="C1955" s="551"/>
      <c r="D1955" s="552"/>
      <c r="E1955" s="553"/>
      <c r="F1955" s="525"/>
      <c r="G1955" s="560"/>
    </row>
    <row r="1956" spans="3:7">
      <c r="C1956" s="551"/>
      <c r="D1956" s="552"/>
      <c r="E1956" s="553"/>
      <c r="F1956" s="525"/>
      <c r="G1956" s="560"/>
    </row>
    <row r="1957" spans="3:7">
      <c r="C1957" s="551"/>
      <c r="D1957" s="552"/>
      <c r="E1957" s="553"/>
      <c r="F1957" s="525"/>
      <c r="G1957" s="560"/>
    </row>
    <row r="1958" spans="3:7">
      <c r="C1958" s="551"/>
      <c r="D1958" s="552"/>
      <c r="E1958" s="553"/>
      <c r="F1958" s="525"/>
      <c r="G1958" s="560"/>
    </row>
    <row r="1959" spans="3:7">
      <c r="C1959" s="551"/>
      <c r="D1959" s="552"/>
      <c r="E1959" s="553"/>
      <c r="F1959" s="525"/>
      <c r="G1959" s="560"/>
    </row>
    <row r="1960" spans="3:7">
      <c r="C1960" s="551"/>
      <c r="D1960" s="552"/>
      <c r="E1960" s="553"/>
      <c r="F1960" s="525"/>
      <c r="G1960" s="560"/>
    </row>
    <row r="1961" spans="3:7">
      <c r="C1961" s="551"/>
      <c r="D1961" s="552"/>
      <c r="E1961" s="553"/>
      <c r="F1961" s="525"/>
      <c r="G1961" s="560"/>
    </row>
    <row r="1962" spans="3:7">
      <c r="C1962" s="551"/>
      <c r="D1962" s="552"/>
      <c r="E1962" s="553"/>
      <c r="F1962" s="525"/>
      <c r="G1962" s="560"/>
    </row>
    <row r="1963" spans="3:7">
      <c r="C1963" s="551"/>
      <c r="D1963" s="552"/>
      <c r="E1963" s="553"/>
      <c r="F1963" s="525"/>
      <c r="G1963" s="560"/>
    </row>
    <row r="1964" spans="3:7">
      <c r="C1964" s="551"/>
      <c r="D1964" s="552"/>
      <c r="E1964" s="553"/>
      <c r="F1964" s="525"/>
      <c r="G1964" s="560"/>
    </row>
    <row r="1965" spans="3:7">
      <c r="C1965" s="551"/>
      <c r="D1965" s="552"/>
      <c r="E1965" s="553"/>
      <c r="F1965" s="525"/>
      <c r="G1965" s="560"/>
    </row>
    <row r="1966" spans="3:7">
      <c r="C1966" s="551"/>
      <c r="D1966" s="552"/>
      <c r="E1966" s="553"/>
      <c r="F1966" s="525"/>
      <c r="G1966" s="560"/>
    </row>
    <row r="1967" spans="3:7">
      <c r="C1967" s="551"/>
      <c r="D1967" s="552"/>
      <c r="E1967" s="553"/>
      <c r="F1967" s="525"/>
      <c r="G1967" s="560"/>
    </row>
    <row r="1968" spans="3:7">
      <c r="C1968" s="551"/>
      <c r="D1968" s="552"/>
      <c r="E1968" s="553"/>
      <c r="F1968" s="525"/>
      <c r="G1968" s="560"/>
    </row>
    <row r="1969" spans="3:7">
      <c r="C1969" s="551"/>
      <c r="D1969" s="552"/>
      <c r="E1969" s="553"/>
      <c r="F1969" s="525"/>
      <c r="G1969" s="560"/>
    </row>
    <row r="1970" spans="3:7">
      <c r="C1970" s="551"/>
      <c r="D1970" s="552"/>
      <c r="E1970" s="553"/>
      <c r="F1970" s="525"/>
      <c r="G1970" s="560"/>
    </row>
    <row r="1971" spans="3:7">
      <c r="C1971" s="551"/>
      <c r="D1971" s="552"/>
      <c r="E1971" s="553"/>
      <c r="F1971" s="525"/>
      <c r="G1971" s="560"/>
    </row>
    <row r="1972" spans="3:7">
      <c r="C1972" s="551"/>
      <c r="D1972" s="552"/>
      <c r="E1972" s="553"/>
      <c r="F1972" s="525"/>
      <c r="G1972" s="560"/>
    </row>
    <row r="1973" spans="3:7">
      <c r="C1973" s="551"/>
      <c r="D1973" s="552"/>
      <c r="E1973" s="553"/>
      <c r="F1973" s="525"/>
      <c r="G1973" s="560"/>
    </row>
    <row r="1974" spans="3:7">
      <c r="C1974" s="551"/>
      <c r="D1974" s="552"/>
      <c r="E1974" s="553"/>
      <c r="F1974" s="525"/>
      <c r="G1974" s="560"/>
    </row>
    <row r="1975" spans="3:7">
      <c r="C1975" s="551"/>
      <c r="D1975" s="552"/>
      <c r="E1975" s="553"/>
      <c r="F1975" s="525"/>
      <c r="G1975" s="560"/>
    </row>
    <row r="1976" spans="3:7">
      <c r="C1976" s="551"/>
      <c r="D1976" s="552"/>
      <c r="E1976" s="553"/>
      <c r="F1976" s="525"/>
      <c r="G1976" s="560"/>
    </row>
    <row r="1977" spans="3:7">
      <c r="C1977" s="551"/>
      <c r="D1977" s="552"/>
      <c r="E1977" s="553"/>
      <c r="F1977" s="525"/>
      <c r="G1977" s="560"/>
    </row>
    <row r="1978" spans="3:7">
      <c r="C1978" s="551"/>
      <c r="D1978" s="552"/>
      <c r="E1978" s="553"/>
      <c r="F1978" s="525"/>
      <c r="G1978" s="560"/>
    </row>
    <row r="1979" spans="3:7">
      <c r="C1979" s="551"/>
      <c r="D1979" s="552"/>
      <c r="E1979" s="553"/>
      <c r="F1979" s="525"/>
      <c r="G1979" s="560"/>
    </row>
    <row r="1980" spans="3:7">
      <c r="C1980" s="551"/>
      <c r="D1980" s="552"/>
      <c r="E1980" s="553"/>
      <c r="F1980" s="525"/>
      <c r="G1980" s="560"/>
    </row>
    <row r="1981" spans="3:7">
      <c r="C1981" s="551"/>
      <c r="D1981" s="552"/>
      <c r="E1981" s="553"/>
      <c r="F1981" s="525"/>
      <c r="G1981" s="560"/>
    </row>
    <row r="1982" spans="3:7">
      <c r="C1982" s="551"/>
      <c r="D1982" s="552"/>
      <c r="E1982" s="553"/>
      <c r="F1982" s="525"/>
      <c r="G1982" s="560"/>
    </row>
    <row r="1983" spans="3:7">
      <c r="C1983" s="551"/>
      <c r="D1983" s="552"/>
      <c r="E1983" s="553"/>
      <c r="F1983" s="525"/>
      <c r="G1983" s="560"/>
    </row>
    <row r="1984" spans="3:7">
      <c r="C1984" s="551"/>
      <c r="D1984" s="552"/>
      <c r="E1984" s="553"/>
      <c r="F1984" s="525"/>
      <c r="G1984" s="560"/>
    </row>
    <row r="1985" spans="3:7">
      <c r="C1985" s="551"/>
      <c r="D1985" s="552"/>
      <c r="E1985" s="553"/>
      <c r="F1985" s="525"/>
      <c r="G1985" s="560"/>
    </row>
    <row r="1986" spans="3:7">
      <c r="C1986" s="551"/>
      <c r="D1986" s="552"/>
      <c r="E1986" s="553"/>
      <c r="F1986" s="525"/>
      <c r="G1986" s="560"/>
    </row>
    <row r="1987" spans="3:7">
      <c r="C1987" s="551"/>
      <c r="D1987" s="552"/>
      <c r="E1987" s="553"/>
      <c r="F1987" s="525"/>
      <c r="G1987" s="560"/>
    </row>
    <row r="1988" spans="3:7">
      <c r="C1988" s="551"/>
      <c r="D1988" s="552"/>
      <c r="E1988" s="553"/>
      <c r="F1988" s="525"/>
      <c r="G1988" s="560"/>
    </row>
    <row r="1989" spans="3:7">
      <c r="C1989" s="551"/>
      <c r="D1989" s="552"/>
      <c r="E1989" s="553"/>
      <c r="F1989" s="525"/>
      <c r="G1989" s="560"/>
    </row>
    <row r="1990" spans="3:7">
      <c r="C1990" s="551"/>
      <c r="D1990" s="552"/>
      <c r="E1990" s="553"/>
      <c r="F1990" s="525"/>
      <c r="G1990" s="560"/>
    </row>
    <row r="1991" spans="3:7">
      <c r="C1991" s="551"/>
      <c r="D1991" s="552"/>
      <c r="E1991" s="553"/>
      <c r="F1991" s="525"/>
      <c r="G1991" s="560"/>
    </row>
    <row r="1992" spans="3:7">
      <c r="C1992" s="551"/>
      <c r="D1992" s="552"/>
      <c r="E1992" s="553"/>
      <c r="F1992" s="525"/>
      <c r="G1992" s="560"/>
    </row>
    <row r="1993" spans="3:7">
      <c r="C1993" s="551"/>
      <c r="D1993" s="552"/>
      <c r="E1993" s="553"/>
      <c r="F1993" s="525"/>
      <c r="G1993" s="560"/>
    </row>
    <row r="1994" spans="3:7">
      <c r="C1994" s="551"/>
      <c r="D1994" s="552"/>
      <c r="E1994" s="553"/>
      <c r="F1994" s="525"/>
      <c r="G1994" s="560"/>
    </row>
    <row r="1995" spans="3:7">
      <c r="C1995" s="551"/>
      <c r="D1995" s="552"/>
      <c r="E1995" s="553"/>
      <c r="F1995" s="525"/>
      <c r="G1995" s="560"/>
    </row>
    <row r="1996" spans="3:7">
      <c r="C1996" s="551"/>
      <c r="D1996" s="552"/>
      <c r="E1996" s="553"/>
      <c r="F1996" s="525"/>
      <c r="G1996" s="560"/>
    </row>
    <row r="1997" spans="3:7">
      <c r="C1997" s="551"/>
      <c r="D1997" s="552"/>
      <c r="E1997" s="553"/>
      <c r="F1997" s="525"/>
      <c r="G1997" s="560"/>
    </row>
    <row r="1998" spans="3:7">
      <c r="C1998" s="551"/>
      <c r="D1998" s="552"/>
      <c r="E1998" s="553"/>
      <c r="F1998" s="525"/>
      <c r="G1998" s="560"/>
    </row>
    <row r="1999" spans="3:7">
      <c r="C1999" s="551"/>
      <c r="D1999" s="552"/>
      <c r="E1999" s="553"/>
      <c r="F1999" s="525"/>
      <c r="G1999" s="560"/>
    </row>
    <row r="2000" spans="3:7">
      <c r="C2000" s="551"/>
      <c r="D2000" s="552"/>
      <c r="E2000" s="553"/>
      <c r="F2000" s="525"/>
      <c r="G2000" s="560"/>
    </row>
    <row r="2001" spans="3:7">
      <c r="C2001" s="551"/>
      <c r="D2001" s="552"/>
      <c r="E2001" s="553"/>
      <c r="F2001" s="525"/>
      <c r="G2001" s="560"/>
    </row>
    <row r="2002" spans="3:7">
      <c r="C2002" s="551"/>
      <c r="D2002" s="552"/>
      <c r="E2002" s="553"/>
      <c r="F2002" s="525"/>
      <c r="G2002" s="560"/>
    </row>
    <row r="2003" spans="3:7">
      <c r="C2003" s="551"/>
      <c r="D2003" s="552"/>
      <c r="E2003" s="553"/>
      <c r="F2003" s="525"/>
      <c r="G2003" s="560"/>
    </row>
    <row r="2004" spans="3:7">
      <c r="C2004" s="551"/>
      <c r="D2004" s="552"/>
      <c r="E2004" s="553"/>
      <c r="F2004" s="525"/>
      <c r="G2004" s="560"/>
    </row>
    <row r="2005" spans="3:7">
      <c r="C2005" s="551"/>
      <c r="D2005" s="552"/>
      <c r="E2005" s="553"/>
      <c r="F2005" s="525"/>
      <c r="G2005" s="560"/>
    </row>
    <row r="2006" spans="3:7">
      <c r="C2006" s="551"/>
      <c r="D2006" s="552"/>
      <c r="E2006" s="553"/>
      <c r="F2006" s="525"/>
      <c r="G2006" s="560"/>
    </row>
    <row r="2007" spans="3:7">
      <c r="C2007" s="551"/>
      <c r="D2007" s="552"/>
      <c r="E2007" s="553"/>
      <c r="F2007" s="525"/>
      <c r="G2007" s="560"/>
    </row>
    <row r="2008" spans="3:7">
      <c r="C2008" s="551"/>
      <c r="D2008" s="552"/>
      <c r="E2008" s="553"/>
      <c r="F2008" s="525"/>
      <c r="G2008" s="560"/>
    </row>
    <row r="2009" spans="3:7">
      <c r="C2009" s="551"/>
      <c r="D2009" s="552"/>
      <c r="E2009" s="553"/>
      <c r="F2009" s="525"/>
      <c r="G2009" s="560"/>
    </row>
    <row r="2010" spans="3:7">
      <c r="C2010" s="551"/>
      <c r="D2010" s="552"/>
      <c r="E2010" s="553"/>
      <c r="F2010" s="525"/>
      <c r="G2010" s="560"/>
    </row>
    <row r="2011" spans="3:7">
      <c r="C2011" s="551"/>
      <c r="D2011" s="552"/>
      <c r="E2011" s="553"/>
      <c r="F2011" s="525"/>
      <c r="G2011" s="560"/>
    </row>
    <row r="2012" spans="3:7">
      <c r="C2012" s="551"/>
      <c r="D2012" s="552"/>
      <c r="E2012" s="553"/>
      <c r="F2012" s="525"/>
      <c r="G2012" s="560"/>
    </row>
    <row r="2013" spans="3:7">
      <c r="C2013" s="551"/>
      <c r="D2013" s="552"/>
      <c r="E2013" s="553"/>
      <c r="F2013" s="525"/>
      <c r="G2013" s="560"/>
    </row>
    <row r="2014" spans="3:7">
      <c r="C2014" s="551"/>
      <c r="D2014" s="552"/>
      <c r="E2014" s="553"/>
      <c r="F2014" s="525"/>
      <c r="G2014" s="560"/>
    </row>
    <row r="2015" spans="3:7">
      <c r="C2015" s="551"/>
      <c r="D2015" s="552"/>
      <c r="E2015" s="553"/>
      <c r="F2015" s="525"/>
      <c r="G2015" s="560"/>
    </row>
    <row r="2016" spans="3:7">
      <c r="C2016" s="551"/>
      <c r="D2016" s="552"/>
      <c r="E2016" s="553"/>
      <c r="F2016" s="525"/>
      <c r="G2016" s="560"/>
    </row>
    <row r="2017" spans="3:7">
      <c r="C2017" s="551"/>
      <c r="D2017" s="552"/>
      <c r="E2017" s="553"/>
      <c r="F2017" s="525"/>
      <c r="G2017" s="560"/>
    </row>
    <row r="2018" spans="3:7">
      <c r="C2018" s="551"/>
      <c r="D2018" s="552"/>
      <c r="E2018" s="553"/>
      <c r="F2018" s="525"/>
      <c r="G2018" s="560"/>
    </row>
    <row r="2019" spans="3:7">
      <c r="C2019" s="551"/>
      <c r="D2019" s="552"/>
      <c r="E2019" s="553"/>
      <c r="F2019" s="525"/>
      <c r="G2019" s="560"/>
    </row>
    <row r="2020" spans="3:7">
      <c r="C2020" s="551"/>
      <c r="D2020" s="552"/>
      <c r="E2020" s="553"/>
      <c r="F2020" s="525"/>
      <c r="G2020" s="560"/>
    </row>
    <row r="2021" spans="3:7">
      <c r="C2021" s="551"/>
      <c r="D2021" s="552"/>
      <c r="E2021" s="553"/>
      <c r="F2021" s="525"/>
      <c r="G2021" s="560"/>
    </row>
    <row r="2022" spans="3:7">
      <c r="C2022" s="551"/>
      <c r="D2022" s="552"/>
      <c r="E2022" s="553"/>
      <c r="F2022" s="525"/>
      <c r="G2022" s="560"/>
    </row>
    <row r="2023" spans="3:7">
      <c r="C2023" s="551"/>
      <c r="D2023" s="552"/>
      <c r="E2023" s="553"/>
      <c r="F2023" s="525"/>
      <c r="G2023" s="560"/>
    </row>
    <row r="2024" spans="3:7">
      <c r="C2024" s="551"/>
      <c r="D2024" s="552"/>
      <c r="E2024" s="553"/>
      <c r="F2024" s="525"/>
      <c r="G2024" s="560"/>
    </row>
    <row r="2025" spans="3:7">
      <c r="C2025" s="551"/>
      <c r="D2025" s="552"/>
      <c r="E2025" s="553"/>
      <c r="F2025" s="525"/>
      <c r="G2025" s="560"/>
    </row>
    <row r="2026" spans="3:7">
      <c r="C2026" s="551"/>
      <c r="D2026" s="552"/>
      <c r="E2026" s="553"/>
      <c r="F2026" s="525"/>
      <c r="G2026" s="560"/>
    </row>
    <row r="2027" spans="3:7">
      <c r="C2027" s="551"/>
      <c r="D2027" s="552"/>
      <c r="E2027" s="553"/>
      <c r="F2027" s="525"/>
      <c r="G2027" s="560"/>
    </row>
    <row r="2028" spans="3:7">
      <c r="C2028" s="551"/>
      <c r="D2028" s="552"/>
      <c r="E2028" s="553"/>
      <c r="F2028" s="525"/>
      <c r="G2028" s="560"/>
    </row>
    <row r="2029" spans="3:7">
      <c r="C2029" s="551"/>
      <c r="D2029" s="552"/>
      <c r="E2029" s="553"/>
      <c r="F2029" s="525"/>
      <c r="G2029" s="560"/>
    </row>
    <row r="2030" spans="3:7">
      <c r="C2030" s="551"/>
      <c r="D2030" s="552"/>
      <c r="E2030" s="553"/>
      <c r="F2030" s="525"/>
      <c r="G2030" s="560"/>
    </row>
    <row r="2031" spans="3:7">
      <c r="C2031" s="551"/>
      <c r="D2031" s="552"/>
      <c r="E2031" s="553"/>
      <c r="F2031" s="525"/>
      <c r="G2031" s="560"/>
    </row>
    <row r="2032" spans="3:7">
      <c r="C2032" s="551"/>
      <c r="D2032" s="552"/>
      <c r="E2032" s="553"/>
      <c r="F2032" s="525"/>
      <c r="G2032" s="560"/>
    </row>
    <row r="2033" spans="3:7">
      <c r="C2033" s="551"/>
      <c r="D2033" s="552"/>
      <c r="E2033" s="553"/>
      <c r="F2033" s="525"/>
      <c r="G2033" s="560"/>
    </row>
    <row r="2034" spans="3:7">
      <c r="C2034" s="551"/>
      <c r="D2034" s="552"/>
      <c r="E2034" s="553"/>
      <c r="F2034" s="525"/>
      <c r="G2034" s="560"/>
    </row>
    <row r="2035" spans="3:7">
      <c r="C2035" s="551"/>
      <c r="D2035" s="552"/>
      <c r="E2035" s="553"/>
      <c r="F2035" s="525"/>
      <c r="G2035" s="560"/>
    </row>
    <row r="2036" spans="3:7">
      <c r="C2036" s="551"/>
      <c r="D2036" s="552"/>
      <c r="E2036" s="553"/>
      <c r="F2036" s="525"/>
      <c r="G2036" s="560"/>
    </row>
    <row r="2037" spans="3:7">
      <c r="C2037" s="551"/>
      <c r="D2037" s="552"/>
      <c r="E2037" s="553"/>
      <c r="F2037" s="525"/>
      <c r="G2037" s="560"/>
    </row>
    <row r="2038" spans="3:7">
      <c r="C2038" s="551"/>
      <c r="D2038" s="552"/>
      <c r="E2038" s="553"/>
      <c r="F2038" s="525"/>
      <c r="G2038" s="560"/>
    </row>
    <row r="2039" spans="3:7">
      <c r="C2039" s="551"/>
      <c r="D2039" s="552"/>
      <c r="E2039" s="553"/>
      <c r="F2039" s="525"/>
      <c r="G2039" s="560"/>
    </row>
    <row r="2040" spans="3:7">
      <c r="C2040" s="551"/>
      <c r="D2040" s="552"/>
      <c r="E2040" s="553"/>
      <c r="F2040" s="525"/>
      <c r="G2040" s="560"/>
    </row>
    <row r="2041" spans="3:7">
      <c r="C2041" s="551"/>
      <c r="D2041" s="552"/>
      <c r="E2041" s="553"/>
      <c r="F2041" s="525"/>
      <c r="G2041" s="560"/>
    </row>
    <row r="2042" spans="3:7">
      <c r="C2042" s="551"/>
      <c r="D2042" s="552"/>
      <c r="E2042" s="553"/>
      <c r="F2042" s="525"/>
      <c r="G2042" s="560"/>
    </row>
    <row r="2043" spans="3:7">
      <c r="C2043" s="551"/>
      <c r="D2043" s="552"/>
      <c r="E2043" s="553"/>
      <c r="F2043" s="525"/>
      <c r="G2043" s="560"/>
    </row>
    <row r="2044" spans="3:7">
      <c r="C2044" s="551"/>
      <c r="D2044" s="552"/>
      <c r="E2044" s="553"/>
      <c r="F2044" s="525"/>
      <c r="G2044" s="560"/>
    </row>
    <row r="2045" spans="3:7">
      <c r="C2045" s="551"/>
      <c r="D2045" s="552"/>
      <c r="E2045" s="553"/>
      <c r="F2045" s="525"/>
      <c r="G2045" s="560"/>
    </row>
    <row r="2046" spans="3:7">
      <c r="C2046" s="551"/>
      <c r="D2046" s="552"/>
      <c r="E2046" s="553"/>
      <c r="F2046" s="525"/>
      <c r="G2046" s="560"/>
    </row>
    <row r="2047" spans="3:7">
      <c r="C2047" s="551"/>
      <c r="D2047" s="552"/>
      <c r="E2047" s="553"/>
      <c r="F2047" s="525"/>
      <c r="G2047" s="560"/>
    </row>
    <row r="2048" spans="3:7">
      <c r="C2048" s="551"/>
      <c r="D2048" s="552"/>
      <c r="E2048" s="553"/>
      <c r="F2048" s="525"/>
      <c r="G2048" s="560"/>
    </row>
    <row r="2049" spans="3:7">
      <c r="C2049" s="551"/>
      <c r="D2049" s="552"/>
      <c r="E2049" s="553"/>
      <c r="F2049" s="525"/>
      <c r="G2049" s="560"/>
    </row>
    <row r="2050" spans="3:7">
      <c r="C2050" s="551"/>
      <c r="D2050" s="552"/>
      <c r="E2050" s="553"/>
      <c r="F2050" s="525"/>
      <c r="G2050" s="560"/>
    </row>
    <row r="2051" spans="3:7">
      <c r="C2051" s="551"/>
      <c r="D2051" s="552"/>
      <c r="E2051" s="553"/>
      <c r="F2051" s="525"/>
      <c r="G2051" s="560"/>
    </row>
    <row r="2052" spans="3:7">
      <c r="C2052" s="551"/>
      <c r="D2052" s="552"/>
      <c r="E2052" s="553"/>
      <c r="F2052" s="525"/>
      <c r="G2052" s="560"/>
    </row>
    <row r="2053" spans="3:7">
      <c r="C2053" s="551"/>
      <c r="D2053" s="552"/>
      <c r="E2053" s="553"/>
      <c r="F2053" s="525"/>
      <c r="G2053" s="560"/>
    </row>
    <row r="2054" spans="3:7">
      <c r="C2054" s="551"/>
      <c r="D2054" s="552"/>
      <c r="E2054" s="553"/>
      <c r="F2054" s="525"/>
      <c r="G2054" s="560"/>
    </row>
    <row r="2055" spans="3:7">
      <c r="C2055" s="551"/>
      <c r="D2055" s="552"/>
      <c r="E2055" s="553"/>
      <c r="F2055" s="525"/>
      <c r="G2055" s="560"/>
    </row>
    <row r="2056" spans="3:7">
      <c r="C2056" s="551"/>
      <c r="D2056" s="552"/>
      <c r="E2056" s="553"/>
      <c r="F2056" s="525"/>
      <c r="G2056" s="560"/>
    </row>
    <row r="2057" spans="3:7">
      <c r="C2057" s="551"/>
      <c r="D2057" s="552"/>
      <c r="E2057" s="553"/>
      <c r="F2057" s="525"/>
      <c r="G2057" s="560"/>
    </row>
    <row r="2058" spans="3:7">
      <c r="C2058" s="551"/>
      <c r="D2058" s="552"/>
      <c r="E2058" s="553"/>
      <c r="F2058" s="525"/>
      <c r="G2058" s="560"/>
    </row>
    <row r="2059" spans="3:7">
      <c r="C2059" s="551"/>
      <c r="D2059" s="552"/>
      <c r="E2059" s="553"/>
      <c r="F2059" s="525"/>
      <c r="G2059" s="560"/>
    </row>
    <row r="2060" spans="3:7">
      <c r="C2060" s="551"/>
      <c r="D2060" s="552"/>
      <c r="E2060" s="553"/>
      <c r="F2060" s="525"/>
      <c r="G2060" s="560"/>
    </row>
    <row r="2061" spans="3:7">
      <c r="C2061" s="551"/>
      <c r="D2061" s="552"/>
      <c r="E2061" s="553"/>
      <c r="F2061" s="525"/>
      <c r="G2061" s="560"/>
    </row>
    <row r="2062" spans="3:7">
      <c r="C2062" s="551"/>
      <c r="D2062" s="552"/>
      <c r="E2062" s="553"/>
      <c r="F2062" s="525"/>
      <c r="G2062" s="560"/>
    </row>
    <row r="2063" spans="3:7">
      <c r="C2063" s="551"/>
      <c r="D2063" s="552"/>
      <c r="E2063" s="553"/>
      <c r="F2063" s="525"/>
      <c r="G2063" s="560"/>
    </row>
    <row r="2064" spans="3:7">
      <c r="C2064" s="551"/>
      <c r="D2064" s="552"/>
      <c r="E2064" s="553"/>
      <c r="F2064" s="525"/>
      <c r="G2064" s="560"/>
    </row>
    <row r="2065" spans="3:7">
      <c r="C2065" s="551"/>
      <c r="D2065" s="552"/>
      <c r="E2065" s="553"/>
      <c r="F2065" s="525"/>
      <c r="G2065" s="560"/>
    </row>
    <row r="2066" spans="3:7">
      <c r="C2066" s="551"/>
      <c r="D2066" s="552"/>
      <c r="E2066" s="553"/>
      <c r="F2066" s="525"/>
      <c r="G2066" s="560"/>
    </row>
    <row r="2067" spans="3:7">
      <c r="C2067" s="551"/>
      <c r="D2067" s="552"/>
      <c r="E2067" s="553"/>
      <c r="F2067" s="525"/>
      <c r="G2067" s="560"/>
    </row>
    <row r="2068" spans="3:7">
      <c r="C2068" s="551"/>
      <c r="D2068" s="552"/>
      <c r="E2068" s="553"/>
      <c r="F2068" s="525"/>
      <c r="G2068" s="560"/>
    </row>
    <row r="2069" spans="3:7">
      <c r="C2069" s="551"/>
      <c r="D2069" s="552"/>
      <c r="E2069" s="553"/>
      <c r="F2069" s="525"/>
      <c r="G2069" s="560"/>
    </row>
    <row r="2070" spans="3:7">
      <c r="C2070" s="551"/>
      <c r="D2070" s="552"/>
      <c r="E2070" s="553"/>
      <c r="F2070" s="525"/>
      <c r="G2070" s="560"/>
    </row>
    <row r="2071" spans="3:7">
      <c r="C2071" s="551"/>
      <c r="D2071" s="552"/>
      <c r="E2071" s="553"/>
      <c r="F2071" s="525"/>
      <c r="G2071" s="560"/>
    </row>
    <row r="2072" spans="3:7">
      <c r="C2072" s="551"/>
      <c r="D2072" s="552"/>
      <c r="E2072" s="553"/>
      <c r="F2072" s="525"/>
      <c r="G2072" s="560"/>
    </row>
    <row r="2073" spans="3:7">
      <c r="C2073" s="551"/>
      <c r="D2073" s="552"/>
      <c r="E2073" s="553"/>
      <c r="F2073" s="525"/>
      <c r="G2073" s="560"/>
    </row>
    <row r="2074" spans="3:7">
      <c r="C2074" s="551"/>
      <c r="D2074" s="552"/>
      <c r="E2074" s="553"/>
      <c r="F2074" s="525"/>
      <c r="G2074" s="560"/>
    </row>
    <row r="2075" spans="3:7">
      <c r="C2075" s="551"/>
      <c r="D2075" s="552"/>
      <c r="E2075" s="553"/>
      <c r="F2075" s="525"/>
      <c r="G2075" s="560"/>
    </row>
    <row r="2076" spans="3:7">
      <c r="C2076" s="551"/>
      <c r="D2076" s="552"/>
      <c r="E2076" s="553"/>
      <c r="F2076" s="525"/>
      <c r="G2076" s="560"/>
    </row>
    <row r="2077" spans="3:7">
      <c r="C2077" s="551"/>
      <c r="D2077" s="552"/>
      <c r="E2077" s="553"/>
      <c r="F2077" s="525"/>
      <c r="G2077" s="560"/>
    </row>
    <row r="2078" spans="3:7">
      <c r="C2078" s="551"/>
      <c r="D2078" s="552"/>
      <c r="E2078" s="553"/>
      <c r="F2078" s="525"/>
      <c r="G2078" s="560"/>
    </row>
    <row r="2079" spans="3:7">
      <c r="C2079" s="551"/>
      <c r="D2079" s="552"/>
      <c r="E2079" s="553"/>
      <c r="F2079" s="525"/>
      <c r="G2079" s="560"/>
    </row>
    <row r="2080" spans="3:7">
      <c r="C2080" s="551"/>
      <c r="D2080" s="552"/>
      <c r="E2080" s="553"/>
      <c r="F2080" s="525"/>
      <c r="G2080" s="560"/>
    </row>
    <row r="2081" spans="3:7">
      <c r="C2081" s="551"/>
      <c r="D2081" s="552"/>
      <c r="E2081" s="553"/>
      <c r="F2081" s="525"/>
      <c r="G2081" s="560"/>
    </row>
    <row r="2082" spans="3:7">
      <c r="C2082" s="551"/>
      <c r="D2082" s="552"/>
      <c r="E2082" s="553"/>
      <c r="F2082" s="525"/>
      <c r="G2082" s="560"/>
    </row>
    <row r="2083" spans="3:7">
      <c r="C2083" s="551"/>
      <c r="D2083" s="552"/>
      <c r="E2083" s="553"/>
      <c r="F2083" s="525"/>
      <c r="G2083" s="560"/>
    </row>
    <row r="2084" spans="3:7">
      <c r="C2084" s="551"/>
      <c r="D2084" s="552"/>
      <c r="E2084" s="553"/>
      <c r="F2084" s="525"/>
      <c r="G2084" s="560"/>
    </row>
    <row r="2085" spans="3:7">
      <c r="C2085" s="551"/>
      <c r="D2085" s="552"/>
      <c r="E2085" s="553"/>
      <c r="F2085" s="525"/>
      <c r="G2085" s="560"/>
    </row>
    <row r="2086" spans="3:7">
      <c r="C2086" s="551"/>
      <c r="D2086" s="552"/>
      <c r="E2086" s="553"/>
      <c r="F2086" s="525"/>
      <c r="G2086" s="560"/>
    </row>
    <row r="2087" spans="3:7">
      <c r="C2087" s="551"/>
      <c r="D2087" s="552"/>
      <c r="E2087" s="553"/>
      <c r="F2087" s="525"/>
      <c r="G2087" s="560"/>
    </row>
    <row r="2088" spans="3:7">
      <c r="C2088" s="551"/>
      <c r="D2088" s="552"/>
      <c r="E2088" s="553"/>
      <c r="F2088" s="525"/>
      <c r="G2088" s="560"/>
    </row>
    <row r="2089" spans="3:7">
      <c r="C2089" s="551"/>
      <c r="D2089" s="552"/>
      <c r="E2089" s="553"/>
      <c r="F2089" s="525"/>
      <c r="G2089" s="560"/>
    </row>
    <row r="2090" spans="3:7">
      <c r="C2090" s="551"/>
      <c r="D2090" s="552"/>
      <c r="E2090" s="553"/>
      <c r="F2090" s="525"/>
      <c r="G2090" s="560"/>
    </row>
    <row r="2091" spans="3:7">
      <c r="C2091" s="551"/>
      <c r="D2091" s="552"/>
      <c r="E2091" s="553"/>
      <c r="F2091" s="525"/>
      <c r="G2091" s="560"/>
    </row>
    <row r="2092" spans="3:7">
      <c r="C2092" s="551"/>
      <c r="D2092" s="552"/>
      <c r="E2092" s="553"/>
      <c r="F2092" s="525"/>
      <c r="G2092" s="560"/>
    </row>
    <row r="2093" spans="3:7">
      <c r="C2093" s="551"/>
      <c r="D2093" s="552"/>
      <c r="E2093" s="553"/>
      <c r="F2093" s="525"/>
      <c r="G2093" s="560"/>
    </row>
    <row r="2094" spans="3:7">
      <c r="C2094" s="551"/>
      <c r="D2094" s="552"/>
      <c r="E2094" s="553"/>
      <c r="F2094" s="525"/>
      <c r="G2094" s="560"/>
    </row>
    <row r="2095" spans="3:7">
      <c r="C2095" s="551"/>
      <c r="D2095" s="552"/>
      <c r="E2095" s="553"/>
      <c r="F2095" s="525"/>
      <c r="G2095" s="560"/>
    </row>
    <row r="2096" spans="3:7">
      <c r="C2096" s="551"/>
      <c r="D2096" s="552"/>
      <c r="E2096" s="553"/>
      <c r="F2096" s="525"/>
      <c r="G2096" s="560"/>
    </row>
    <row r="2097" spans="3:7">
      <c r="C2097" s="551"/>
      <c r="D2097" s="552"/>
      <c r="E2097" s="553"/>
      <c r="F2097" s="525"/>
      <c r="G2097" s="560"/>
    </row>
    <row r="2098" spans="3:7">
      <c r="C2098" s="551"/>
      <c r="D2098" s="552"/>
      <c r="E2098" s="553"/>
      <c r="F2098" s="525"/>
      <c r="G2098" s="560"/>
    </row>
    <row r="2099" spans="3:7">
      <c r="C2099" s="551"/>
      <c r="D2099" s="552"/>
      <c r="E2099" s="553"/>
      <c r="F2099" s="525"/>
      <c r="G2099" s="560"/>
    </row>
    <row r="2100" spans="3:7">
      <c r="C2100" s="551"/>
      <c r="D2100" s="552"/>
      <c r="E2100" s="553"/>
      <c r="F2100" s="525"/>
      <c r="G2100" s="560"/>
    </row>
    <row r="2101" spans="3:7">
      <c r="C2101" s="551"/>
      <c r="D2101" s="552"/>
      <c r="E2101" s="553"/>
      <c r="F2101" s="525"/>
      <c r="G2101" s="560"/>
    </row>
    <row r="2102" spans="3:7">
      <c r="C2102" s="551"/>
      <c r="D2102" s="552"/>
      <c r="E2102" s="553"/>
      <c r="F2102" s="525"/>
      <c r="G2102" s="560"/>
    </row>
    <row r="2103" spans="3:7">
      <c r="C2103" s="551"/>
      <c r="D2103" s="552"/>
      <c r="E2103" s="553"/>
      <c r="F2103" s="525"/>
      <c r="G2103" s="560"/>
    </row>
    <row r="2104" spans="3:7">
      <c r="C2104" s="551"/>
      <c r="D2104" s="552"/>
      <c r="E2104" s="553"/>
      <c r="F2104" s="525"/>
      <c r="G2104" s="560"/>
    </row>
    <row r="2105" spans="3:7">
      <c r="C2105" s="551"/>
      <c r="D2105" s="552"/>
      <c r="E2105" s="553"/>
      <c r="F2105" s="525"/>
      <c r="G2105" s="560"/>
    </row>
    <row r="2106" spans="3:7">
      <c r="C2106" s="551"/>
      <c r="D2106" s="552"/>
      <c r="E2106" s="553"/>
      <c r="F2106" s="525"/>
      <c r="G2106" s="560"/>
    </row>
    <row r="2107" spans="3:7">
      <c r="C2107" s="551"/>
      <c r="D2107" s="552"/>
      <c r="E2107" s="553"/>
      <c r="F2107" s="525"/>
      <c r="G2107" s="560"/>
    </row>
    <row r="2108" spans="3:7">
      <c r="C2108" s="551"/>
      <c r="D2108" s="552"/>
      <c r="E2108" s="553"/>
      <c r="F2108" s="525"/>
      <c r="G2108" s="560"/>
    </row>
    <row r="2109" spans="3:7">
      <c r="C2109" s="551"/>
      <c r="D2109" s="552"/>
      <c r="E2109" s="553"/>
      <c r="F2109" s="525"/>
      <c r="G2109" s="560"/>
    </row>
    <row r="2110" spans="3:7">
      <c r="C2110" s="551"/>
      <c r="D2110" s="552"/>
      <c r="E2110" s="553"/>
      <c r="F2110" s="525"/>
      <c r="G2110" s="560"/>
    </row>
    <row r="2111" spans="3:7">
      <c r="C2111" s="551"/>
      <c r="D2111" s="552"/>
      <c r="E2111" s="553"/>
      <c r="F2111" s="525"/>
      <c r="G2111" s="560"/>
    </row>
    <row r="2112" spans="3:7">
      <c r="C2112" s="551"/>
      <c r="D2112" s="552"/>
      <c r="E2112" s="553"/>
      <c r="F2112" s="525"/>
      <c r="G2112" s="560"/>
    </row>
    <row r="2113" spans="3:7">
      <c r="C2113" s="551"/>
      <c r="D2113" s="552"/>
      <c r="E2113" s="553"/>
      <c r="F2113" s="525"/>
      <c r="G2113" s="560"/>
    </row>
    <row r="2114" spans="3:7">
      <c r="C2114" s="551"/>
      <c r="D2114" s="552"/>
      <c r="E2114" s="553"/>
      <c r="F2114" s="525"/>
      <c r="G2114" s="560"/>
    </row>
    <row r="2115" spans="3:7">
      <c r="C2115" s="551"/>
      <c r="D2115" s="552"/>
      <c r="E2115" s="553"/>
      <c r="F2115" s="525"/>
      <c r="G2115" s="560"/>
    </row>
    <row r="2116" spans="3:7">
      <c r="C2116" s="551"/>
      <c r="D2116" s="552"/>
      <c r="E2116" s="553"/>
      <c r="F2116" s="525"/>
      <c r="G2116" s="560"/>
    </row>
    <row r="2117" spans="3:7">
      <c r="C2117" s="551"/>
      <c r="D2117" s="552"/>
      <c r="E2117" s="553"/>
      <c r="F2117" s="525"/>
      <c r="G2117" s="560"/>
    </row>
    <row r="2118" spans="3:7">
      <c r="C2118" s="551"/>
      <c r="D2118" s="552"/>
      <c r="E2118" s="553"/>
      <c r="F2118" s="525"/>
      <c r="G2118" s="560"/>
    </row>
    <row r="2119" spans="3:7">
      <c r="C2119" s="551"/>
      <c r="D2119" s="552"/>
      <c r="E2119" s="553"/>
      <c r="F2119" s="525"/>
      <c r="G2119" s="560"/>
    </row>
    <row r="2120" spans="3:7">
      <c r="C2120" s="551"/>
      <c r="D2120" s="552"/>
      <c r="E2120" s="553"/>
      <c r="F2120" s="525"/>
      <c r="G2120" s="560"/>
    </row>
    <row r="2121" spans="3:7">
      <c r="C2121" s="551"/>
      <c r="D2121" s="552"/>
      <c r="E2121" s="553"/>
      <c r="F2121" s="525"/>
      <c r="G2121" s="560"/>
    </row>
    <row r="2122" spans="3:7">
      <c r="C2122" s="551"/>
      <c r="D2122" s="552"/>
      <c r="E2122" s="553"/>
      <c r="F2122" s="525"/>
      <c r="G2122" s="560"/>
    </row>
    <row r="2123" spans="3:7">
      <c r="C2123" s="551"/>
      <c r="D2123" s="552"/>
      <c r="E2123" s="553"/>
      <c r="F2123" s="525"/>
      <c r="G2123" s="560"/>
    </row>
    <row r="2124" spans="3:7">
      <c r="C2124" s="551"/>
      <c r="D2124" s="552"/>
      <c r="E2124" s="553"/>
      <c r="F2124" s="525"/>
      <c r="G2124" s="560"/>
    </row>
    <row r="2125" spans="3:7">
      <c r="C2125" s="551"/>
      <c r="D2125" s="552"/>
      <c r="E2125" s="553"/>
      <c r="F2125" s="525"/>
      <c r="G2125" s="560"/>
    </row>
    <row r="2126" spans="3:7">
      <c r="C2126" s="551"/>
      <c r="D2126" s="552"/>
      <c r="E2126" s="553"/>
      <c r="F2126" s="525"/>
      <c r="G2126" s="560"/>
    </row>
    <row r="2127" spans="3:7">
      <c r="C2127" s="551"/>
      <c r="D2127" s="552"/>
      <c r="E2127" s="553"/>
      <c r="F2127" s="525"/>
      <c r="G2127" s="560"/>
    </row>
    <row r="2128" spans="3:7">
      <c r="C2128" s="551"/>
      <c r="D2128" s="552"/>
      <c r="E2128" s="553"/>
      <c r="F2128" s="525"/>
      <c r="G2128" s="560"/>
    </row>
    <row r="2129" spans="3:7">
      <c r="C2129" s="551"/>
      <c r="D2129" s="552"/>
      <c r="E2129" s="553"/>
      <c r="F2129" s="525"/>
      <c r="G2129" s="560"/>
    </row>
    <row r="2130" spans="3:7">
      <c r="C2130" s="551"/>
      <c r="D2130" s="552"/>
      <c r="E2130" s="553"/>
      <c r="F2130" s="525"/>
      <c r="G2130" s="560"/>
    </row>
    <row r="2131" spans="3:7">
      <c r="C2131" s="551"/>
      <c r="D2131" s="552"/>
      <c r="E2131" s="553"/>
      <c r="F2131" s="525"/>
      <c r="G2131" s="560"/>
    </row>
    <row r="2132" spans="3:7">
      <c r="C2132" s="551"/>
      <c r="D2132" s="552"/>
      <c r="E2132" s="553"/>
      <c r="F2132" s="525"/>
      <c r="G2132" s="560"/>
    </row>
    <row r="2133" spans="3:7">
      <c r="C2133" s="551"/>
      <c r="D2133" s="552"/>
      <c r="E2133" s="553"/>
      <c r="F2133" s="525"/>
      <c r="G2133" s="560"/>
    </row>
    <row r="2134" spans="3:7">
      <c r="C2134" s="551"/>
      <c r="D2134" s="552"/>
      <c r="E2134" s="553"/>
      <c r="F2134" s="525"/>
      <c r="G2134" s="560"/>
    </row>
    <row r="2135" spans="3:7">
      <c r="C2135" s="551"/>
      <c r="D2135" s="552"/>
      <c r="E2135" s="553"/>
      <c r="F2135" s="525"/>
      <c r="G2135" s="560"/>
    </row>
    <row r="2136" spans="3:7">
      <c r="C2136" s="551"/>
      <c r="D2136" s="552"/>
      <c r="E2136" s="553"/>
      <c r="F2136" s="525"/>
      <c r="G2136" s="560"/>
    </row>
    <row r="2137" spans="3:7">
      <c r="C2137" s="551"/>
      <c r="D2137" s="552"/>
      <c r="E2137" s="553"/>
      <c r="F2137" s="525"/>
      <c r="G2137" s="560"/>
    </row>
    <row r="2138" spans="3:7">
      <c r="C2138" s="551"/>
      <c r="D2138" s="552"/>
      <c r="E2138" s="553"/>
      <c r="F2138" s="525"/>
      <c r="G2138" s="560"/>
    </row>
    <row r="2139" spans="3:7">
      <c r="C2139" s="551"/>
      <c r="D2139" s="552"/>
      <c r="E2139" s="553"/>
      <c r="F2139" s="525"/>
      <c r="G2139" s="560"/>
    </row>
    <row r="2140" spans="3:7">
      <c r="C2140" s="551"/>
      <c r="D2140" s="552"/>
      <c r="E2140" s="553"/>
      <c r="F2140" s="525"/>
      <c r="G2140" s="560"/>
    </row>
    <row r="2141" spans="3:7">
      <c r="C2141" s="551"/>
      <c r="D2141" s="552"/>
      <c r="E2141" s="553"/>
      <c r="F2141" s="525"/>
      <c r="G2141" s="560"/>
    </row>
    <row r="2142" spans="3:7">
      <c r="C2142" s="551"/>
      <c r="D2142" s="552"/>
      <c r="E2142" s="553"/>
      <c r="F2142" s="525"/>
      <c r="G2142" s="560"/>
    </row>
    <row r="2143" spans="3:7">
      <c r="C2143" s="551"/>
      <c r="D2143" s="552"/>
      <c r="E2143" s="553"/>
      <c r="F2143" s="525"/>
      <c r="G2143" s="560"/>
    </row>
    <row r="2144" spans="3:7">
      <c r="C2144" s="551"/>
      <c r="D2144" s="552"/>
      <c r="E2144" s="553"/>
      <c r="F2144" s="525"/>
      <c r="G2144" s="560"/>
    </row>
    <row r="2145" spans="3:7">
      <c r="C2145" s="551"/>
      <c r="D2145" s="552"/>
      <c r="E2145" s="553"/>
      <c r="F2145" s="525"/>
      <c r="G2145" s="560"/>
    </row>
    <row r="2146" spans="3:7">
      <c r="C2146" s="551"/>
      <c r="D2146" s="552"/>
      <c r="E2146" s="553"/>
      <c r="F2146" s="525"/>
      <c r="G2146" s="560"/>
    </row>
    <row r="2147" spans="3:7">
      <c r="C2147" s="551"/>
      <c r="D2147" s="552"/>
      <c r="E2147" s="553"/>
      <c r="F2147" s="525"/>
      <c r="G2147" s="560"/>
    </row>
    <row r="2148" spans="3:7">
      <c r="C2148" s="551"/>
      <c r="D2148" s="552"/>
      <c r="E2148" s="553"/>
      <c r="F2148" s="525"/>
      <c r="G2148" s="560"/>
    </row>
    <row r="2149" spans="3:7">
      <c r="C2149" s="551"/>
      <c r="D2149" s="552"/>
      <c r="E2149" s="553"/>
      <c r="F2149" s="525"/>
      <c r="G2149" s="560"/>
    </row>
    <row r="2150" spans="3:7">
      <c r="C2150" s="551"/>
      <c r="D2150" s="552"/>
      <c r="E2150" s="553"/>
      <c r="F2150" s="525"/>
      <c r="G2150" s="560"/>
    </row>
    <row r="2151" spans="3:7">
      <c r="C2151" s="551"/>
      <c r="D2151" s="552"/>
      <c r="E2151" s="553"/>
      <c r="F2151" s="525"/>
      <c r="G2151" s="560"/>
    </row>
    <row r="2152" spans="3:7">
      <c r="C2152" s="551"/>
      <c r="D2152" s="552"/>
      <c r="E2152" s="553"/>
      <c r="F2152" s="525"/>
      <c r="G2152" s="560"/>
    </row>
    <row r="2153" spans="3:7">
      <c r="C2153" s="551"/>
      <c r="D2153" s="552"/>
      <c r="E2153" s="553"/>
      <c r="F2153" s="525"/>
      <c r="G2153" s="560"/>
    </row>
    <row r="2154" spans="3:7">
      <c r="C2154" s="551"/>
      <c r="D2154" s="552"/>
      <c r="E2154" s="553"/>
      <c r="F2154" s="525"/>
      <c r="G2154" s="560"/>
    </row>
    <row r="2155" spans="3:7">
      <c r="C2155" s="551"/>
      <c r="D2155" s="552"/>
      <c r="E2155" s="553"/>
      <c r="F2155" s="525"/>
      <c r="G2155" s="560"/>
    </row>
    <row r="2156" spans="3:7">
      <c r="C2156" s="551"/>
      <c r="D2156" s="552"/>
      <c r="E2156" s="553"/>
      <c r="F2156" s="525"/>
      <c r="G2156" s="560"/>
    </row>
    <row r="2157" spans="3:7">
      <c r="C2157" s="551"/>
      <c r="D2157" s="552"/>
      <c r="E2157" s="553"/>
      <c r="F2157" s="525"/>
      <c r="G2157" s="560"/>
    </row>
    <row r="2158" spans="3:7">
      <c r="C2158" s="551"/>
      <c r="D2158" s="552"/>
      <c r="E2158" s="553"/>
      <c r="F2158" s="525"/>
      <c r="G2158" s="560"/>
    </row>
    <row r="2159" spans="3:7">
      <c r="C2159" s="551"/>
      <c r="D2159" s="552"/>
      <c r="E2159" s="553"/>
      <c r="F2159" s="525"/>
      <c r="G2159" s="560"/>
    </row>
    <row r="2160" spans="3:7">
      <c r="C2160" s="551"/>
      <c r="D2160" s="552"/>
      <c r="E2160" s="553"/>
      <c r="F2160" s="525"/>
      <c r="G2160" s="560"/>
    </row>
    <row r="2161" spans="3:7">
      <c r="C2161" s="551"/>
      <c r="D2161" s="552"/>
      <c r="E2161" s="553"/>
      <c r="F2161" s="525"/>
      <c r="G2161" s="560"/>
    </row>
    <row r="2162" spans="3:7">
      <c r="C2162" s="551"/>
      <c r="D2162" s="552"/>
      <c r="E2162" s="553"/>
      <c r="F2162" s="525"/>
      <c r="G2162" s="560"/>
    </row>
    <row r="2163" spans="3:7">
      <c r="C2163" s="551"/>
      <c r="D2163" s="552"/>
      <c r="E2163" s="553"/>
      <c r="F2163" s="525"/>
      <c r="G2163" s="560"/>
    </row>
    <row r="2164" spans="3:7">
      <c r="C2164" s="551"/>
      <c r="D2164" s="552"/>
      <c r="E2164" s="553"/>
      <c r="F2164" s="525"/>
      <c r="G2164" s="560"/>
    </row>
    <row r="2165" spans="3:7">
      <c r="C2165" s="551"/>
      <c r="D2165" s="552"/>
      <c r="E2165" s="553"/>
      <c r="F2165" s="525"/>
      <c r="G2165" s="560"/>
    </row>
    <row r="2166" spans="3:7">
      <c r="C2166" s="551"/>
      <c r="D2166" s="552"/>
      <c r="E2166" s="553"/>
      <c r="F2166" s="525"/>
      <c r="G2166" s="560"/>
    </row>
    <row r="2167" spans="3:7">
      <c r="C2167" s="551"/>
      <c r="D2167" s="552"/>
      <c r="E2167" s="553"/>
      <c r="F2167" s="525"/>
      <c r="G2167" s="560"/>
    </row>
    <row r="2168" spans="3:7">
      <c r="C2168" s="551"/>
      <c r="D2168" s="552"/>
      <c r="E2168" s="553"/>
      <c r="F2168" s="525"/>
      <c r="G2168" s="560"/>
    </row>
    <row r="2169" spans="3:7">
      <c r="C2169" s="551"/>
      <c r="D2169" s="552"/>
      <c r="E2169" s="553"/>
      <c r="F2169" s="525"/>
      <c r="G2169" s="560"/>
    </row>
    <row r="2170" spans="3:7">
      <c r="C2170" s="551"/>
      <c r="D2170" s="552"/>
      <c r="E2170" s="553"/>
      <c r="F2170" s="525"/>
      <c r="G2170" s="560"/>
    </row>
    <row r="2171" spans="3:7">
      <c r="C2171" s="551"/>
      <c r="D2171" s="552"/>
      <c r="E2171" s="553"/>
      <c r="F2171" s="525"/>
      <c r="G2171" s="560"/>
    </row>
    <row r="2172" spans="3:7">
      <c r="C2172" s="551"/>
      <c r="D2172" s="552"/>
      <c r="E2172" s="553"/>
      <c r="F2172" s="525"/>
      <c r="G2172" s="560"/>
    </row>
    <row r="2173" spans="3:7">
      <c r="C2173" s="551"/>
      <c r="D2173" s="552"/>
      <c r="E2173" s="553"/>
      <c r="F2173" s="525"/>
      <c r="G2173" s="560"/>
    </row>
    <row r="2174" spans="3:7">
      <c r="C2174" s="551"/>
      <c r="D2174" s="552"/>
      <c r="E2174" s="553"/>
      <c r="F2174" s="525"/>
      <c r="G2174" s="560"/>
    </row>
    <row r="2175" spans="3:7">
      <c r="C2175" s="551"/>
      <c r="D2175" s="552"/>
      <c r="E2175" s="553"/>
      <c r="F2175" s="525"/>
      <c r="G2175" s="560"/>
    </row>
    <row r="2176" spans="3:7">
      <c r="C2176" s="551"/>
      <c r="D2176" s="552"/>
      <c r="E2176" s="553"/>
      <c r="F2176" s="525"/>
      <c r="G2176" s="560"/>
    </row>
    <row r="2177" spans="3:7">
      <c r="C2177" s="551"/>
      <c r="D2177" s="552"/>
      <c r="E2177" s="553"/>
      <c r="F2177" s="525"/>
      <c r="G2177" s="560"/>
    </row>
    <row r="2178" spans="3:7">
      <c r="C2178" s="551"/>
      <c r="D2178" s="552"/>
      <c r="E2178" s="553"/>
      <c r="F2178" s="525"/>
      <c r="G2178" s="560"/>
    </row>
    <row r="2179" spans="3:7">
      <c r="C2179" s="551"/>
      <c r="D2179" s="552"/>
      <c r="E2179" s="553"/>
      <c r="F2179" s="525"/>
      <c r="G2179" s="560"/>
    </row>
    <row r="2180" spans="3:7">
      <c r="C2180" s="551"/>
      <c r="D2180" s="552"/>
      <c r="E2180" s="553"/>
      <c r="F2180" s="525"/>
      <c r="G2180" s="560"/>
    </row>
    <row r="2181" spans="3:7">
      <c r="C2181" s="551"/>
      <c r="D2181" s="552"/>
      <c r="E2181" s="553"/>
      <c r="F2181" s="525"/>
      <c r="G2181" s="560"/>
    </row>
    <row r="2182" spans="3:7">
      <c r="C2182" s="551"/>
      <c r="D2182" s="552"/>
      <c r="E2182" s="553"/>
      <c r="F2182" s="525"/>
      <c r="G2182" s="560"/>
    </row>
    <row r="2183" spans="3:7">
      <c r="C2183" s="551"/>
      <c r="D2183" s="552"/>
      <c r="E2183" s="553"/>
      <c r="F2183" s="525"/>
      <c r="G2183" s="560"/>
    </row>
    <row r="2184" spans="3:7">
      <c r="C2184" s="551"/>
      <c r="D2184" s="552"/>
      <c r="E2184" s="553"/>
      <c r="F2184" s="525"/>
      <c r="G2184" s="560"/>
    </row>
    <row r="2185" spans="3:7">
      <c r="C2185" s="551"/>
      <c r="D2185" s="552"/>
      <c r="E2185" s="553"/>
      <c r="F2185" s="525"/>
      <c r="G2185" s="560"/>
    </row>
    <row r="2186" spans="3:7">
      <c r="C2186" s="551"/>
      <c r="D2186" s="552"/>
      <c r="E2186" s="553"/>
      <c r="F2186" s="525"/>
      <c r="G2186" s="560"/>
    </row>
    <row r="2187" spans="3:7">
      <c r="C2187" s="551"/>
      <c r="D2187" s="552"/>
      <c r="E2187" s="553"/>
      <c r="F2187" s="525"/>
      <c r="G2187" s="560"/>
    </row>
    <row r="2188" spans="3:7">
      <c r="C2188" s="551"/>
      <c r="D2188" s="552"/>
      <c r="E2188" s="553"/>
      <c r="F2188" s="525"/>
      <c r="G2188" s="560"/>
    </row>
    <row r="2189" spans="3:7">
      <c r="C2189" s="551"/>
      <c r="D2189" s="552"/>
      <c r="E2189" s="553"/>
      <c r="F2189" s="525"/>
      <c r="G2189" s="560"/>
    </row>
    <row r="2190" spans="3:7">
      <c r="C2190" s="551"/>
      <c r="D2190" s="552"/>
      <c r="E2190" s="553"/>
      <c r="F2190" s="525"/>
      <c r="G2190" s="560"/>
    </row>
    <row r="2191" spans="3:7">
      <c r="C2191" s="551"/>
      <c r="D2191" s="552"/>
      <c r="E2191" s="553"/>
      <c r="F2191" s="525"/>
      <c r="G2191" s="560"/>
    </row>
    <row r="2192" spans="3:7">
      <c r="C2192" s="551"/>
      <c r="D2192" s="552"/>
      <c r="E2192" s="553"/>
      <c r="F2192" s="525"/>
      <c r="G2192" s="560"/>
    </row>
    <row r="2193" spans="3:7">
      <c r="C2193" s="551"/>
      <c r="D2193" s="552"/>
      <c r="E2193" s="553"/>
      <c r="F2193" s="525"/>
      <c r="G2193" s="560"/>
    </row>
    <row r="2194" spans="3:7">
      <c r="C2194" s="551"/>
      <c r="D2194" s="552"/>
      <c r="E2194" s="553"/>
      <c r="F2194" s="525"/>
      <c r="G2194" s="560"/>
    </row>
    <row r="2195" spans="3:7">
      <c r="C2195" s="551"/>
      <c r="D2195" s="552"/>
      <c r="E2195" s="553"/>
      <c r="F2195" s="525"/>
      <c r="G2195" s="560"/>
    </row>
    <row r="2196" spans="3:7">
      <c r="C2196" s="551"/>
      <c r="D2196" s="552"/>
      <c r="E2196" s="553"/>
      <c r="F2196" s="525"/>
      <c r="G2196" s="560"/>
    </row>
    <row r="2197" spans="3:7">
      <c r="C2197" s="551"/>
      <c r="D2197" s="552"/>
      <c r="E2197" s="553"/>
      <c r="F2197" s="525"/>
      <c r="G2197" s="560"/>
    </row>
    <row r="2198" spans="3:7">
      <c r="C2198" s="551"/>
      <c r="D2198" s="552"/>
      <c r="E2198" s="553"/>
      <c r="F2198" s="525"/>
      <c r="G2198" s="560"/>
    </row>
    <row r="2199" spans="3:7">
      <c r="C2199" s="551"/>
      <c r="D2199" s="552"/>
      <c r="E2199" s="553"/>
      <c r="F2199" s="525"/>
      <c r="G2199" s="560"/>
    </row>
    <row r="2200" spans="3:7">
      <c r="C2200" s="551"/>
      <c r="D2200" s="552"/>
      <c r="E2200" s="553"/>
      <c r="F2200" s="525"/>
      <c r="G2200" s="560"/>
    </row>
    <row r="2201" spans="3:7">
      <c r="C2201" s="551"/>
      <c r="D2201" s="552"/>
      <c r="E2201" s="553"/>
      <c r="F2201" s="525"/>
      <c r="G2201" s="560"/>
    </row>
    <row r="2202" spans="3:7">
      <c r="C2202" s="551"/>
      <c r="D2202" s="552"/>
      <c r="E2202" s="553"/>
      <c r="F2202" s="525"/>
      <c r="G2202" s="560"/>
    </row>
    <row r="2203" spans="3:7">
      <c r="C2203" s="551"/>
      <c r="D2203" s="552"/>
      <c r="E2203" s="553"/>
      <c r="F2203" s="525"/>
      <c r="G2203" s="560"/>
    </row>
    <row r="2204" spans="3:7">
      <c r="C2204" s="551"/>
      <c r="D2204" s="552"/>
      <c r="E2204" s="553"/>
      <c r="F2204" s="525"/>
      <c r="G2204" s="560"/>
    </row>
    <row r="2205" spans="3:7">
      <c r="C2205" s="551"/>
      <c r="D2205" s="552"/>
      <c r="E2205" s="553"/>
      <c r="F2205" s="525"/>
      <c r="G2205" s="560"/>
    </row>
    <row r="2206" spans="3:7">
      <c r="C2206" s="551"/>
      <c r="D2206" s="552"/>
      <c r="E2206" s="553"/>
      <c r="F2206" s="525"/>
      <c r="G2206" s="560"/>
    </row>
    <row r="2207" spans="3:7">
      <c r="C2207" s="551"/>
      <c r="D2207" s="552"/>
      <c r="E2207" s="553"/>
      <c r="F2207" s="525"/>
      <c r="G2207" s="560"/>
    </row>
    <row r="2208" spans="3:7">
      <c r="C2208" s="551"/>
      <c r="D2208" s="552"/>
      <c r="E2208" s="553"/>
      <c r="F2208" s="525"/>
      <c r="G2208" s="560"/>
    </row>
    <row r="2209" spans="3:7">
      <c r="C2209" s="551"/>
      <c r="D2209" s="552"/>
      <c r="E2209" s="553"/>
      <c r="F2209" s="525"/>
      <c r="G2209" s="560"/>
    </row>
    <row r="2210" spans="3:7">
      <c r="C2210" s="551"/>
      <c r="D2210" s="552"/>
      <c r="E2210" s="553"/>
      <c r="F2210" s="525"/>
      <c r="G2210" s="560"/>
    </row>
    <row r="2211" spans="3:7">
      <c r="C2211" s="551"/>
      <c r="D2211" s="552"/>
      <c r="E2211" s="553"/>
      <c r="F2211" s="525"/>
      <c r="G2211" s="560"/>
    </row>
    <row r="2212" spans="3:7">
      <c r="C2212" s="551"/>
      <c r="D2212" s="552"/>
      <c r="E2212" s="553"/>
      <c r="F2212" s="525"/>
      <c r="G2212" s="560"/>
    </row>
    <row r="2213" spans="3:7">
      <c r="C2213" s="551"/>
      <c r="D2213" s="552"/>
      <c r="E2213" s="553"/>
      <c r="F2213" s="525"/>
      <c r="G2213" s="560"/>
    </row>
    <row r="2214" spans="3:7">
      <c r="C2214" s="551"/>
      <c r="D2214" s="552"/>
      <c r="E2214" s="553"/>
      <c r="F2214" s="525"/>
      <c r="G2214" s="560"/>
    </row>
    <row r="2215" spans="3:7">
      <c r="C2215" s="551"/>
      <c r="D2215" s="552"/>
      <c r="E2215" s="553"/>
      <c r="F2215" s="525"/>
      <c r="G2215" s="560"/>
    </row>
    <row r="2216" spans="3:7">
      <c r="C2216" s="551"/>
      <c r="D2216" s="552"/>
      <c r="E2216" s="553"/>
      <c r="F2216" s="525"/>
      <c r="G2216" s="560"/>
    </row>
    <row r="2217" spans="3:7">
      <c r="C2217" s="551"/>
      <c r="D2217" s="552"/>
      <c r="E2217" s="553"/>
      <c r="F2217" s="525"/>
      <c r="G2217" s="560"/>
    </row>
    <row r="2218" spans="3:7">
      <c r="C2218" s="551"/>
      <c r="D2218" s="552"/>
      <c r="E2218" s="553"/>
      <c r="F2218" s="525"/>
      <c r="G2218" s="560"/>
    </row>
    <row r="2219" spans="3:7">
      <c r="C2219" s="551"/>
      <c r="D2219" s="552"/>
      <c r="E2219" s="553"/>
      <c r="F2219" s="525"/>
      <c r="G2219" s="560"/>
    </row>
    <row r="2220" spans="3:7">
      <c r="C2220" s="551"/>
      <c r="D2220" s="552"/>
      <c r="E2220" s="553"/>
      <c r="F2220" s="525"/>
      <c r="G2220" s="560"/>
    </row>
    <row r="2221" spans="3:7">
      <c r="C2221" s="551"/>
      <c r="D2221" s="552"/>
      <c r="E2221" s="553"/>
      <c r="F2221" s="525"/>
      <c r="G2221" s="560"/>
    </row>
    <row r="2222" spans="3:7">
      <c r="C2222" s="551"/>
      <c r="D2222" s="552"/>
      <c r="E2222" s="553"/>
      <c r="F2222" s="525"/>
      <c r="G2222" s="560"/>
    </row>
    <row r="2223" spans="3:7">
      <c r="C2223" s="551"/>
      <c r="D2223" s="552"/>
      <c r="E2223" s="553"/>
      <c r="F2223" s="525"/>
      <c r="G2223" s="560"/>
    </row>
    <row r="2224" spans="3:7">
      <c r="C2224" s="551"/>
      <c r="D2224" s="552"/>
      <c r="E2224" s="553"/>
      <c r="F2224" s="525"/>
      <c r="G2224" s="560"/>
    </row>
    <row r="2225" spans="3:7">
      <c r="C2225" s="551"/>
      <c r="D2225" s="552"/>
      <c r="E2225" s="553"/>
      <c r="F2225" s="525"/>
      <c r="G2225" s="560"/>
    </row>
    <row r="2226" spans="3:7">
      <c r="C2226" s="551"/>
      <c r="D2226" s="552"/>
      <c r="E2226" s="553"/>
      <c r="F2226" s="525"/>
      <c r="G2226" s="560"/>
    </row>
    <row r="2227" spans="3:7">
      <c r="C2227" s="551"/>
      <c r="D2227" s="552"/>
      <c r="E2227" s="553"/>
      <c r="F2227" s="525"/>
      <c r="G2227" s="560"/>
    </row>
    <row r="2228" spans="3:7">
      <c r="C2228" s="551"/>
      <c r="D2228" s="552"/>
      <c r="E2228" s="553"/>
      <c r="F2228" s="525"/>
      <c r="G2228" s="560"/>
    </row>
    <row r="2229" spans="3:7">
      <c r="C2229" s="551"/>
      <c r="D2229" s="552"/>
      <c r="E2229" s="553"/>
      <c r="F2229" s="525"/>
      <c r="G2229" s="560"/>
    </row>
    <row r="2230" spans="3:7">
      <c r="C2230" s="551"/>
      <c r="D2230" s="552"/>
      <c r="E2230" s="553"/>
      <c r="F2230" s="525"/>
      <c r="G2230" s="560"/>
    </row>
    <row r="2231" spans="3:7">
      <c r="C2231" s="551"/>
      <c r="D2231" s="552"/>
      <c r="E2231" s="553"/>
      <c r="F2231" s="525"/>
      <c r="G2231" s="560"/>
    </row>
    <row r="2232" spans="3:7">
      <c r="C2232" s="551"/>
      <c r="D2232" s="552"/>
      <c r="E2232" s="553"/>
      <c r="F2232" s="525"/>
      <c r="G2232" s="560"/>
    </row>
    <row r="2233" spans="3:7">
      <c r="C2233" s="551"/>
      <c r="D2233" s="552"/>
      <c r="E2233" s="553"/>
      <c r="F2233" s="525"/>
      <c r="G2233" s="560"/>
    </row>
    <row r="2234" spans="3:7">
      <c r="C2234" s="551"/>
      <c r="D2234" s="552"/>
      <c r="E2234" s="553"/>
      <c r="F2234" s="525"/>
      <c r="G2234" s="560"/>
    </row>
    <row r="2235" spans="3:7">
      <c r="C2235" s="551"/>
      <c r="D2235" s="552"/>
      <c r="E2235" s="553"/>
      <c r="F2235" s="525"/>
      <c r="G2235" s="560"/>
    </row>
    <row r="2236" spans="3:7">
      <c r="C2236" s="551"/>
      <c r="D2236" s="552"/>
      <c r="E2236" s="553"/>
      <c r="F2236" s="525"/>
      <c r="G2236" s="560"/>
    </row>
    <row r="2237" spans="3:7">
      <c r="C2237" s="551"/>
      <c r="D2237" s="552"/>
      <c r="E2237" s="553"/>
      <c r="F2237" s="525"/>
      <c r="G2237" s="560"/>
    </row>
    <row r="2238" spans="3:7">
      <c r="C2238" s="551"/>
      <c r="D2238" s="552"/>
      <c r="E2238" s="553"/>
      <c r="F2238" s="525"/>
      <c r="G2238" s="560"/>
    </row>
    <row r="2239" spans="3:7">
      <c r="C2239" s="551"/>
      <c r="D2239" s="552"/>
      <c r="E2239" s="553"/>
      <c r="F2239" s="525"/>
      <c r="G2239" s="560"/>
    </row>
    <row r="2240" spans="3:7">
      <c r="C2240" s="551"/>
      <c r="D2240" s="552"/>
      <c r="E2240" s="553"/>
      <c r="F2240" s="525"/>
      <c r="G2240" s="560"/>
    </row>
    <row r="2241" spans="3:7">
      <c r="C2241" s="551"/>
      <c r="D2241" s="552"/>
      <c r="E2241" s="553"/>
      <c r="F2241" s="525"/>
      <c r="G2241" s="560"/>
    </row>
    <row r="2242" spans="3:7">
      <c r="C2242" s="551"/>
      <c r="D2242" s="552"/>
      <c r="E2242" s="553"/>
      <c r="F2242" s="525"/>
      <c r="G2242" s="560"/>
    </row>
    <row r="2243" spans="3:7">
      <c r="C2243" s="551"/>
      <c r="D2243" s="552"/>
      <c r="E2243" s="553"/>
      <c r="F2243" s="525"/>
      <c r="G2243" s="560"/>
    </row>
    <row r="2244" spans="3:7">
      <c r="C2244" s="551"/>
      <c r="D2244" s="552"/>
      <c r="E2244" s="553"/>
      <c r="F2244" s="525"/>
      <c r="G2244" s="560"/>
    </row>
    <row r="2245" spans="3:7">
      <c r="C2245" s="551"/>
      <c r="D2245" s="552"/>
      <c r="E2245" s="553"/>
      <c r="F2245" s="525"/>
      <c r="G2245" s="560"/>
    </row>
    <row r="2246" spans="3:7">
      <c r="C2246" s="551"/>
      <c r="D2246" s="552"/>
      <c r="E2246" s="553"/>
      <c r="F2246" s="525"/>
      <c r="G2246" s="560"/>
    </row>
    <row r="2247" spans="3:7">
      <c r="C2247" s="551"/>
      <c r="D2247" s="552"/>
      <c r="E2247" s="553"/>
      <c r="F2247" s="525"/>
      <c r="G2247" s="560"/>
    </row>
    <row r="2248" spans="3:7">
      <c r="C2248" s="551"/>
      <c r="D2248" s="552"/>
      <c r="E2248" s="553"/>
      <c r="F2248" s="525"/>
      <c r="G2248" s="560"/>
    </row>
    <row r="2249" spans="3:7">
      <c r="C2249" s="551"/>
      <c r="D2249" s="552"/>
      <c r="E2249" s="553"/>
      <c r="F2249" s="525"/>
      <c r="G2249" s="560"/>
    </row>
    <row r="2250" spans="3:7">
      <c r="C2250" s="551"/>
      <c r="D2250" s="552"/>
      <c r="E2250" s="553"/>
      <c r="F2250" s="525"/>
      <c r="G2250" s="560"/>
    </row>
    <row r="2251" spans="3:7">
      <c r="C2251" s="551"/>
      <c r="D2251" s="552"/>
      <c r="E2251" s="553"/>
      <c r="F2251" s="525"/>
      <c r="G2251" s="560"/>
    </row>
    <row r="2252" spans="3:7">
      <c r="C2252" s="551"/>
      <c r="D2252" s="552"/>
      <c r="E2252" s="553"/>
      <c r="F2252" s="525"/>
      <c r="G2252" s="560"/>
    </row>
    <row r="2253" spans="3:7">
      <c r="C2253" s="551"/>
      <c r="D2253" s="552"/>
      <c r="E2253" s="553"/>
      <c r="F2253" s="525"/>
      <c r="G2253" s="560"/>
    </row>
    <row r="2254" spans="3:7">
      <c r="C2254" s="551"/>
      <c r="D2254" s="552"/>
      <c r="E2254" s="553"/>
      <c r="F2254" s="525"/>
      <c r="G2254" s="560"/>
    </row>
    <row r="2255" spans="3:7">
      <c r="C2255" s="551"/>
      <c r="D2255" s="552"/>
      <c r="E2255" s="553"/>
      <c r="F2255" s="525"/>
      <c r="G2255" s="560"/>
    </row>
    <row r="2256" spans="3:7">
      <c r="C2256" s="551"/>
      <c r="D2256" s="552"/>
      <c r="E2256" s="553"/>
      <c r="F2256" s="525"/>
      <c r="G2256" s="560"/>
    </row>
    <row r="2257" spans="3:7">
      <c r="C2257" s="551"/>
      <c r="D2257" s="552"/>
      <c r="E2257" s="553"/>
      <c r="F2257" s="525"/>
      <c r="G2257" s="560"/>
    </row>
    <row r="2258" spans="3:7">
      <c r="C2258" s="551"/>
      <c r="D2258" s="552"/>
      <c r="E2258" s="553"/>
      <c r="F2258" s="525"/>
      <c r="G2258" s="560"/>
    </row>
    <row r="2259" spans="3:7">
      <c r="C2259" s="551"/>
      <c r="D2259" s="552"/>
      <c r="E2259" s="553"/>
      <c r="F2259" s="525"/>
      <c r="G2259" s="560"/>
    </row>
    <row r="2260" spans="3:7">
      <c r="C2260" s="551"/>
      <c r="D2260" s="552"/>
      <c r="E2260" s="553"/>
      <c r="F2260" s="525"/>
      <c r="G2260" s="560"/>
    </row>
    <row r="2261" spans="3:7">
      <c r="C2261" s="551"/>
      <c r="D2261" s="552"/>
      <c r="E2261" s="553"/>
      <c r="F2261" s="525"/>
      <c r="G2261" s="560"/>
    </row>
    <row r="2262" spans="3:7">
      <c r="C2262" s="551"/>
      <c r="D2262" s="552"/>
      <c r="E2262" s="553"/>
      <c r="F2262" s="525"/>
      <c r="G2262" s="560"/>
    </row>
    <row r="2263" spans="3:7">
      <c r="C2263" s="551"/>
      <c r="D2263" s="552"/>
      <c r="E2263" s="553"/>
      <c r="F2263" s="525"/>
      <c r="G2263" s="560"/>
    </row>
    <row r="2264" spans="3:7">
      <c r="C2264" s="551"/>
      <c r="D2264" s="552"/>
      <c r="E2264" s="553"/>
      <c r="F2264" s="525"/>
      <c r="G2264" s="560"/>
    </row>
    <row r="2265" spans="3:7">
      <c r="C2265" s="551"/>
      <c r="D2265" s="552"/>
      <c r="E2265" s="553"/>
      <c r="F2265" s="525"/>
      <c r="G2265" s="560"/>
    </row>
    <row r="2266" spans="3:7">
      <c r="C2266" s="551"/>
      <c r="D2266" s="552"/>
      <c r="E2266" s="553"/>
      <c r="F2266" s="525"/>
      <c r="G2266" s="560"/>
    </row>
    <row r="2267" spans="3:7">
      <c r="C2267" s="551"/>
      <c r="D2267" s="552"/>
      <c r="E2267" s="553"/>
      <c r="F2267" s="525"/>
      <c r="G2267" s="560"/>
    </row>
    <row r="2268" spans="3:7">
      <c r="D2268" s="552"/>
      <c r="E2268" s="553"/>
      <c r="F2268" s="525"/>
      <c r="G2268" s="560"/>
    </row>
  </sheetData>
  <sheetProtection algorithmName="SHA-512" hashValue="tCX66xiA43G6L2cYZyCNRdeLKg7yl4Eald/XZQ1pu01wdPdHpmdOwqoGL+pJLMKwSSjjaEwFwXQTkxKcvHApFQ==" saltValue="XlS+CSNSwYKaIlStXKJ6iw==" spinCount="100000" sheet="1" objects="1" scenarios="1" formatColumns="0"/>
  <pageMargins left="0.70866141732283472" right="0.31496062992125984"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0"/>
  <sheetViews>
    <sheetView view="pageBreakPreview" zoomScaleNormal="100" zoomScaleSheetLayoutView="100" workbookViewId="0">
      <selection activeCell="A3" sqref="A3"/>
    </sheetView>
  </sheetViews>
  <sheetFormatPr defaultRowHeight="15"/>
  <cols>
    <col min="6" max="6" width="22.140625" customWidth="1"/>
    <col min="7" max="7" width="15.42578125" bestFit="1" customWidth="1"/>
    <col min="8" max="8" width="15.5703125" customWidth="1"/>
  </cols>
  <sheetData>
    <row r="1" spans="1:8" ht="15.75">
      <c r="A1" s="1347" t="s">
        <v>461</v>
      </c>
      <c r="B1" s="1347"/>
      <c r="C1" s="1347"/>
      <c r="D1" s="1347"/>
      <c r="E1" s="1347"/>
      <c r="F1" s="1347"/>
      <c r="G1" s="1347"/>
    </row>
    <row r="2" spans="1:8">
      <c r="C2" s="1348" t="s">
        <v>405</v>
      </c>
      <c r="D2" s="1348"/>
      <c r="E2" s="1348"/>
      <c r="F2" s="1348"/>
    </row>
    <row r="5" spans="1:8" ht="15.75">
      <c r="B5" s="3"/>
      <c r="C5" s="3"/>
      <c r="D5" s="3"/>
      <c r="E5" s="3"/>
      <c r="F5" s="3"/>
      <c r="G5" s="4"/>
      <c r="H5" s="3"/>
    </row>
    <row r="6" spans="1:8" ht="15.75">
      <c r="B6" s="3"/>
      <c r="C6" s="3"/>
      <c r="D6" s="3"/>
      <c r="E6" s="3"/>
      <c r="F6" s="3"/>
      <c r="G6" s="4"/>
      <c r="H6" s="3"/>
    </row>
    <row r="7" spans="1:8" ht="15.75">
      <c r="B7" s="3"/>
      <c r="C7" s="4" t="s">
        <v>77</v>
      </c>
      <c r="D7" s="4"/>
      <c r="E7" s="4"/>
      <c r="F7" s="3"/>
      <c r="G7" s="4"/>
      <c r="H7" s="3"/>
    </row>
    <row r="8" spans="1:8" ht="16.5" thickBot="1">
      <c r="B8" s="6"/>
      <c r="C8" s="6"/>
      <c r="D8" s="6"/>
      <c r="E8" s="6"/>
      <c r="F8" s="6"/>
      <c r="G8" s="7"/>
      <c r="H8" s="3"/>
    </row>
    <row r="9" spans="1:8" ht="15.75">
      <c r="B9" s="3"/>
      <c r="C9" s="3"/>
      <c r="D9" s="3"/>
      <c r="E9" s="3"/>
      <c r="F9" s="3"/>
      <c r="G9" s="4"/>
      <c r="H9" s="3"/>
    </row>
    <row r="10" spans="1:8" ht="15.75">
      <c r="B10" s="22" t="s">
        <v>174</v>
      </c>
      <c r="C10" s="4" t="s">
        <v>405</v>
      </c>
      <c r="D10" s="4"/>
      <c r="E10" s="4"/>
      <c r="G10" s="16">
        <f>'Predračun - FEKAL. KANAL.'!G66</f>
        <v>0</v>
      </c>
      <c r="H10" s="9"/>
    </row>
    <row r="11" spans="1:8" ht="15.75">
      <c r="B11" s="22"/>
      <c r="C11" s="4"/>
      <c r="D11" s="4"/>
      <c r="E11" s="4"/>
      <c r="F11" s="4"/>
      <c r="G11" s="9"/>
      <c r="H11" s="3"/>
    </row>
    <row r="12" spans="1:8" ht="15.75">
      <c r="B12" s="22" t="s">
        <v>442</v>
      </c>
      <c r="C12" s="4" t="s">
        <v>443</v>
      </c>
      <c r="D12" s="4"/>
      <c r="E12" s="4"/>
      <c r="F12" s="4"/>
      <c r="G12" s="9">
        <f>SUM(G10:G10)*0.05</f>
        <v>0</v>
      </c>
      <c r="H12" s="3"/>
    </row>
    <row r="13" spans="1:8" ht="16.5" thickBot="1">
      <c r="B13" s="6"/>
      <c r="C13" s="6"/>
      <c r="D13" s="6"/>
      <c r="E13" s="6"/>
      <c r="F13" s="6"/>
      <c r="G13" s="7"/>
      <c r="H13" s="3"/>
    </row>
    <row r="14" spans="1:8" ht="15.75">
      <c r="B14" s="3"/>
      <c r="C14" s="3"/>
      <c r="D14" s="3"/>
      <c r="E14" s="3"/>
      <c r="F14" s="3"/>
      <c r="G14" s="4"/>
      <c r="H14" s="3"/>
    </row>
    <row r="15" spans="1:8" ht="15.75">
      <c r="B15" s="3"/>
      <c r="C15" s="3"/>
      <c r="D15" s="3"/>
      <c r="E15" s="3"/>
      <c r="F15" s="3"/>
      <c r="G15" s="4"/>
      <c r="H15" s="3"/>
    </row>
    <row r="16" spans="1:8" ht="15.75">
      <c r="B16" s="3"/>
      <c r="C16" s="4" t="s">
        <v>28</v>
      </c>
      <c r="D16" s="4"/>
      <c r="E16" s="4" t="s">
        <v>79</v>
      </c>
      <c r="F16" s="3"/>
      <c r="G16" s="9">
        <f>SUM(G10:G15)</f>
        <v>0</v>
      </c>
      <c r="H16" s="3"/>
    </row>
    <row r="18" spans="2:7">
      <c r="B18" s="12"/>
      <c r="C18" s="12"/>
      <c r="D18" s="12"/>
      <c r="E18" s="12"/>
      <c r="F18" s="12"/>
      <c r="G18" s="12"/>
    </row>
    <row r="20" spans="2:7" ht="18.75">
      <c r="C20" s="5"/>
      <c r="D20" s="10"/>
      <c r="E20" s="10"/>
      <c r="F20" s="10"/>
      <c r="G20" s="11"/>
    </row>
  </sheetData>
  <sheetProtection algorithmName="SHA-512" hashValue="LtVP0SWuksoeGk7eDuLSmvaItcp/GqHmkRMCfi4C2svTgvvRxS6D1YUBVh2x8+qkRgnN6xGvC6VAogZVlki4LQ==" saltValue="wDCUQHx60Hvnchmj14zarw==" spinCount="100000" sheet="1" objects="1" scenarios="1" formatColumns="0"/>
  <mergeCells count="2">
    <mergeCell ref="A1:G1"/>
    <mergeCell ref="C2:F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5:I26"/>
  <sheetViews>
    <sheetView view="pageBreakPreview" zoomScale="85" zoomScaleNormal="100" zoomScaleSheetLayoutView="85" workbookViewId="0">
      <selection activeCell="E6" sqref="E6"/>
    </sheetView>
  </sheetViews>
  <sheetFormatPr defaultRowHeight="15.75"/>
  <cols>
    <col min="1" max="1" width="9.140625" style="146"/>
    <col min="2" max="2" width="9.28515625" style="181" customWidth="1"/>
    <col min="3" max="3" width="27.7109375" style="183" customWidth="1"/>
    <col min="4" max="5" width="9.140625" style="183" customWidth="1"/>
    <col min="6" max="6" width="27" style="184" customWidth="1"/>
    <col min="7" max="7" width="9.140625" style="146"/>
    <col min="8" max="8" width="16.85546875" style="146" customWidth="1"/>
    <col min="9" max="257" width="9.140625" style="146"/>
    <col min="258" max="258" width="9.28515625" style="146" customWidth="1"/>
    <col min="259" max="259" width="27.7109375" style="146" customWidth="1"/>
    <col min="260" max="261" width="9.140625" style="146" customWidth="1"/>
    <col min="262" max="262" width="27" style="146" customWidth="1"/>
    <col min="263" max="263" width="9.140625" style="146"/>
    <col min="264" max="264" width="16.85546875" style="146" customWidth="1"/>
    <col min="265" max="513" width="9.140625" style="146"/>
    <col min="514" max="514" width="9.28515625" style="146" customWidth="1"/>
    <col min="515" max="515" width="27.7109375" style="146" customWidth="1"/>
    <col min="516" max="517" width="9.140625" style="146" customWidth="1"/>
    <col min="518" max="518" width="27" style="146" customWidth="1"/>
    <col min="519" max="519" width="9.140625" style="146"/>
    <col min="520" max="520" width="16.85546875" style="146" customWidth="1"/>
    <col min="521" max="769" width="9.140625" style="146"/>
    <col min="770" max="770" width="9.28515625" style="146" customWidth="1"/>
    <col min="771" max="771" width="27.7109375" style="146" customWidth="1"/>
    <col min="772" max="773" width="9.140625" style="146" customWidth="1"/>
    <col min="774" max="774" width="27" style="146" customWidth="1"/>
    <col min="775" max="775" width="9.140625" style="146"/>
    <col min="776" max="776" width="16.85546875" style="146" customWidth="1"/>
    <col min="777" max="1025" width="9.140625" style="146"/>
    <col min="1026" max="1026" width="9.28515625" style="146" customWidth="1"/>
    <col min="1027" max="1027" width="27.7109375" style="146" customWidth="1"/>
    <col min="1028" max="1029" width="9.140625" style="146" customWidth="1"/>
    <col min="1030" max="1030" width="27" style="146" customWidth="1"/>
    <col min="1031" max="1031" width="9.140625" style="146"/>
    <col min="1032" max="1032" width="16.85546875" style="146" customWidth="1"/>
    <col min="1033" max="1281" width="9.140625" style="146"/>
    <col min="1282" max="1282" width="9.28515625" style="146" customWidth="1"/>
    <col min="1283" max="1283" width="27.7109375" style="146" customWidth="1"/>
    <col min="1284" max="1285" width="9.140625" style="146" customWidth="1"/>
    <col min="1286" max="1286" width="27" style="146" customWidth="1"/>
    <col min="1287" max="1287" width="9.140625" style="146"/>
    <col min="1288" max="1288" width="16.85546875" style="146" customWidth="1"/>
    <col min="1289" max="1537" width="9.140625" style="146"/>
    <col min="1538" max="1538" width="9.28515625" style="146" customWidth="1"/>
    <col min="1539" max="1539" width="27.7109375" style="146" customWidth="1"/>
    <col min="1540" max="1541" width="9.140625" style="146" customWidth="1"/>
    <col min="1542" max="1542" width="27" style="146" customWidth="1"/>
    <col min="1543" max="1543" width="9.140625" style="146"/>
    <col min="1544" max="1544" width="16.85546875" style="146" customWidth="1"/>
    <col min="1545" max="1793" width="9.140625" style="146"/>
    <col min="1794" max="1794" width="9.28515625" style="146" customWidth="1"/>
    <col min="1795" max="1795" width="27.7109375" style="146" customWidth="1"/>
    <col min="1796" max="1797" width="9.140625" style="146" customWidth="1"/>
    <col min="1798" max="1798" width="27" style="146" customWidth="1"/>
    <col min="1799" max="1799" width="9.140625" style="146"/>
    <col min="1800" max="1800" width="16.85546875" style="146" customWidth="1"/>
    <col min="1801" max="2049" width="9.140625" style="146"/>
    <col min="2050" max="2050" width="9.28515625" style="146" customWidth="1"/>
    <col min="2051" max="2051" width="27.7109375" style="146" customWidth="1"/>
    <col min="2052" max="2053" width="9.140625" style="146" customWidth="1"/>
    <col min="2054" max="2054" width="27" style="146" customWidth="1"/>
    <col min="2055" max="2055" width="9.140625" style="146"/>
    <col min="2056" max="2056" width="16.85546875" style="146" customWidth="1"/>
    <col min="2057" max="2305" width="9.140625" style="146"/>
    <col min="2306" max="2306" width="9.28515625" style="146" customWidth="1"/>
    <col min="2307" max="2307" width="27.7109375" style="146" customWidth="1"/>
    <col min="2308" max="2309" width="9.140625" style="146" customWidth="1"/>
    <col min="2310" max="2310" width="27" style="146" customWidth="1"/>
    <col min="2311" max="2311" width="9.140625" style="146"/>
    <col min="2312" max="2312" width="16.85546875" style="146" customWidth="1"/>
    <col min="2313" max="2561" width="9.140625" style="146"/>
    <col min="2562" max="2562" width="9.28515625" style="146" customWidth="1"/>
    <col min="2563" max="2563" width="27.7109375" style="146" customWidth="1"/>
    <col min="2564" max="2565" width="9.140625" style="146" customWidth="1"/>
    <col min="2566" max="2566" width="27" style="146" customWidth="1"/>
    <col min="2567" max="2567" width="9.140625" style="146"/>
    <col min="2568" max="2568" width="16.85546875" style="146" customWidth="1"/>
    <col min="2569" max="2817" width="9.140625" style="146"/>
    <col min="2818" max="2818" width="9.28515625" style="146" customWidth="1"/>
    <col min="2819" max="2819" width="27.7109375" style="146" customWidth="1"/>
    <col min="2820" max="2821" width="9.140625" style="146" customWidth="1"/>
    <col min="2822" max="2822" width="27" style="146" customWidth="1"/>
    <col min="2823" max="2823" width="9.140625" style="146"/>
    <col min="2824" max="2824" width="16.85546875" style="146" customWidth="1"/>
    <col min="2825" max="3073" width="9.140625" style="146"/>
    <col min="3074" max="3074" width="9.28515625" style="146" customWidth="1"/>
    <col min="3075" max="3075" width="27.7109375" style="146" customWidth="1"/>
    <col min="3076" max="3077" width="9.140625" style="146" customWidth="1"/>
    <col min="3078" max="3078" width="27" style="146" customWidth="1"/>
    <col min="3079" max="3079" width="9.140625" style="146"/>
    <col min="3080" max="3080" width="16.85546875" style="146" customWidth="1"/>
    <col min="3081" max="3329" width="9.140625" style="146"/>
    <col min="3330" max="3330" width="9.28515625" style="146" customWidth="1"/>
    <col min="3331" max="3331" width="27.7109375" style="146" customWidth="1"/>
    <col min="3332" max="3333" width="9.140625" style="146" customWidth="1"/>
    <col min="3334" max="3334" width="27" style="146" customWidth="1"/>
    <col min="3335" max="3335" width="9.140625" style="146"/>
    <col min="3336" max="3336" width="16.85546875" style="146" customWidth="1"/>
    <col min="3337" max="3585" width="9.140625" style="146"/>
    <col min="3586" max="3586" width="9.28515625" style="146" customWidth="1"/>
    <col min="3587" max="3587" width="27.7109375" style="146" customWidth="1"/>
    <col min="3588" max="3589" width="9.140625" style="146" customWidth="1"/>
    <col min="3590" max="3590" width="27" style="146" customWidth="1"/>
    <col min="3591" max="3591" width="9.140625" style="146"/>
    <col min="3592" max="3592" width="16.85546875" style="146" customWidth="1"/>
    <col min="3593" max="3841" width="9.140625" style="146"/>
    <col min="3842" max="3842" width="9.28515625" style="146" customWidth="1"/>
    <col min="3843" max="3843" width="27.7109375" style="146" customWidth="1"/>
    <col min="3844" max="3845" width="9.140625" style="146" customWidth="1"/>
    <col min="3846" max="3846" width="27" style="146" customWidth="1"/>
    <col min="3847" max="3847" width="9.140625" style="146"/>
    <col min="3848" max="3848" width="16.85546875" style="146" customWidth="1"/>
    <col min="3849" max="4097" width="9.140625" style="146"/>
    <col min="4098" max="4098" width="9.28515625" style="146" customWidth="1"/>
    <col min="4099" max="4099" width="27.7109375" style="146" customWidth="1"/>
    <col min="4100" max="4101" width="9.140625" style="146" customWidth="1"/>
    <col min="4102" max="4102" width="27" style="146" customWidth="1"/>
    <col min="4103" max="4103" width="9.140625" style="146"/>
    <col min="4104" max="4104" width="16.85546875" style="146" customWidth="1"/>
    <col min="4105" max="4353" width="9.140625" style="146"/>
    <col min="4354" max="4354" width="9.28515625" style="146" customWidth="1"/>
    <col min="4355" max="4355" width="27.7109375" style="146" customWidth="1"/>
    <col min="4356" max="4357" width="9.140625" style="146" customWidth="1"/>
    <col min="4358" max="4358" width="27" style="146" customWidth="1"/>
    <col min="4359" max="4359" width="9.140625" style="146"/>
    <col min="4360" max="4360" width="16.85546875" style="146" customWidth="1"/>
    <col min="4361" max="4609" width="9.140625" style="146"/>
    <col min="4610" max="4610" width="9.28515625" style="146" customWidth="1"/>
    <col min="4611" max="4611" width="27.7109375" style="146" customWidth="1"/>
    <col min="4612" max="4613" width="9.140625" style="146" customWidth="1"/>
    <col min="4614" max="4614" width="27" style="146" customWidth="1"/>
    <col min="4615" max="4615" width="9.140625" style="146"/>
    <col min="4616" max="4616" width="16.85546875" style="146" customWidth="1"/>
    <col min="4617" max="4865" width="9.140625" style="146"/>
    <col min="4866" max="4866" width="9.28515625" style="146" customWidth="1"/>
    <col min="4867" max="4867" width="27.7109375" style="146" customWidth="1"/>
    <col min="4868" max="4869" width="9.140625" style="146" customWidth="1"/>
    <col min="4870" max="4870" width="27" style="146" customWidth="1"/>
    <col min="4871" max="4871" width="9.140625" style="146"/>
    <col min="4872" max="4872" width="16.85546875" style="146" customWidth="1"/>
    <col min="4873" max="5121" width="9.140625" style="146"/>
    <col min="5122" max="5122" width="9.28515625" style="146" customWidth="1"/>
    <col min="5123" max="5123" width="27.7109375" style="146" customWidth="1"/>
    <col min="5124" max="5125" width="9.140625" style="146" customWidth="1"/>
    <col min="5126" max="5126" width="27" style="146" customWidth="1"/>
    <col min="5127" max="5127" width="9.140625" style="146"/>
    <col min="5128" max="5128" width="16.85546875" style="146" customWidth="1"/>
    <col min="5129" max="5377" width="9.140625" style="146"/>
    <col min="5378" max="5378" width="9.28515625" style="146" customWidth="1"/>
    <col min="5379" max="5379" width="27.7109375" style="146" customWidth="1"/>
    <col min="5380" max="5381" width="9.140625" style="146" customWidth="1"/>
    <col min="5382" max="5382" width="27" style="146" customWidth="1"/>
    <col min="5383" max="5383" width="9.140625" style="146"/>
    <col min="5384" max="5384" width="16.85546875" style="146" customWidth="1"/>
    <col min="5385" max="5633" width="9.140625" style="146"/>
    <col min="5634" max="5634" width="9.28515625" style="146" customWidth="1"/>
    <col min="5635" max="5635" width="27.7109375" style="146" customWidth="1"/>
    <col min="5636" max="5637" width="9.140625" style="146" customWidth="1"/>
    <col min="5638" max="5638" width="27" style="146" customWidth="1"/>
    <col min="5639" max="5639" width="9.140625" style="146"/>
    <col min="5640" max="5640" width="16.85546875" style="146" customWidth="1"/>
    <col min="5641" max="5889" width="9.140625" style="146"/>
    <col min="5890" max="5890" width="9.28515625" style="146" customWidth="1"/>
    <col min="5891" max="5891" width="27.7109375" style="146" customWidth="1"/>
    <col min="5892" max="5893" width="9.140625" style="146" customWidth="1"/>
    <col min="5894" max="5894" width="27" style="146" customWidth="1"/>
    <col min="5895" max="5895" width="9.140625" style="146"/>
    <col min="5896" max="5896" width="16.85546875" style="146" customWidth="1"/>
    <col min="5897" max="6145" width="9.140625" style="146"/>
    <col min="6146" max="6146" width="9.28515625" style="146" customWidth="1"/>
    <col min="6147" max="6147" width="27.7109375" style="146" customWidth="1"/>
    <col min="6148" max="6149" width="9.140625" style="146" customWidth="1"/>
    <col min="6150" max="6150" width="27" style="146" customWidth="1"/>
    <col min="6151" max="6151" width="9.140625" style="146"/>
    <col min="6152" max="6152" width="16.85546875" style="146" customWidth="1"/>
    <col min="6153" max="6401" width="9.140625" style="146"/>
    <col min="6402" max="6402" width="9.28515625" style="146" customWidth="1"/>
    <col min="6403" max="6403" width="27.7109375" style="146" customWidth="1"/>
    <col min="6404" max="6405" width="9.140625" style="146" customWidth="1"/>
    <col min="6406" max="6406" width="27" style="146" customWidth="1"/>
    <col min="6407" max="6407" width="9.140625" style="146"/>
    <col min="6408" max="6408" width="16.85546875" style="146" customWidth="1"/>
    <col min="6409" max="6657" width="9.140625" style="146"/>
    <col min="6658" max="6658" width="9.28515625" style="146" customWidth="1"/>
    <col min="6659" max="6659" width="27.7109375" style="146" customWidth="1"/>
    <col min="6660" max="6661" width="9.140625" style="146" customWidth="1"/>
    <col min="6662" max="6662" width="27" style="146" customWidth="1"/>
    <col min="6663" max="6663" width="9.140625" style="146"/>
    <col min="6664" max="6664" width="16.85546875" style="146" customWidth="1"/>
    <col min="6665" max="6913" width="9.140625" style="146"/>
    <col min="6914" max="6914" width="9.28515625" style="146" customWidth="1"/>
    <col min="6915" max="6915" width="27.7109375" style="146" customWidth="1"/>
    <col min="6916" max="6917" width="9.140625" style="146" customWidth="1"/>
    <col min="6918" max="6918" width="27" style="146" customWidth="1"/>
    <col min="6919" max="6919" width="9.140625" style="146"/>
    <col min="6920" max="6920" width="16.85546875" style="146" customWidth="1"/>
    <col min="6921" max="7169" width="9.140625" style="146"/>
    <col min="7170" max="7170" width="9.28515625" style="146" customWidth="1"/>
    <col min="7171" max="7171" width="27.7109375" style="146" customWidth="1"/>
    <col min="7172" max="7173" width="9.140625" style="146" customWidth="1"/>
    <col min="7174" max="7174" width="27" style="146" customWidth="1"/>
    <col min="7175" max="7175" width="9.140625" style="146"/>
    <col min="7176" max="7176" width="16.85546875" style="146" customWidth="1"/>
    <col min="7177" max="7425" width="9.140625" style="146"/>
    <col min="7426" max="7426" width="9.28515625" style="146" customWidth="1"/>
    <col min="7427" max="7427" width="27.7109375" style="146" customWidth="1"/>
    <col min="7428" max="7429" width="9.140625" style="146" customWidth="1"/>
    <col min="7430" max="7430" width="27" style="146" customWidth="1"/>
    <col min="7431" max="7431" width="9.140625" style="146"/>
    <col min="7432" max="7432" width="16.85546875" style="146" customWidth="1"/>
    <col min="7433" max="7681" width="9.140625" style="146"/>
    <col min="7682" max="7682" width="9.28515625" style="146" customWidth="1"/>
    <col min="7683" max="7683" width="27.7109375" style="146" customWidth="1"/>
    <col min="7684" max="7685" width="9.140625" style="146" customWidth="1"/>
    <col min="7686" max="7686" width="27" style="146" customWidth="1"/>
    <col min="7687" max="7687" width="9.140625" style="146"/>
    <col min="7688" max="7688" width="16.85546875" style="146" customWidth="1"/>
    <col min="7689" max="7937" width="9.140625" style="146"/>
    <col min="7938" max="7938" width="9.28515625" style="146" customWidth="1"/>
    <col min="7939" max="7939" width="27.7109375" style="146" customWidth="1"/>
    <col min="7940" max="7941" width="9.140625" style="146" customWidth="1"/>
    <col min="7942" max="7942" width="27" style="146" customWidth="1"/>
    <col min="7943" max="7943" width="9.140625" style="146"/>
    <col min="7944" max="7944" width="16.85546875" style="146" customWidth="1"/>
    <col min="7945" max="8193" width="9.140625" style="146"/>
    <col min="8194" max="8194" width="9.28515625" style="146" customWidth="1"/>
    <col min="8195" max="8195" width="27.7109375" style="146" customWidth="1"/>
    <col min="8196" max="8197" width="9.140625" style="146" customWidth="1"/>
    <col min="8198" max="8198" width="27" style="146" customWidth="1"/>
    <col min="8199" max="8199" width="9.140625" style="146"/>
    <col min="8200" max="8200" width="16.85546875" style="146" customWidth="1"/>
    <col min="8201" max="8449" width="9.140625" style="146"/>
    <col min="8450" max="8450" width="9.28515625" style="146" customWidth="1"/>
    <col min="8451" max="8451" width="27.7109375" style="146" customWidth="1"/>
    <col min="8452" max="8453" width="9.140625" style="146" customWidth="1"/>
    <col min="8454" max="8454" width="27" style="146" customWidth="1"/>
    <col min="8455" max="8455" width="9.140625" style="146"/>
    <col min="8456" max="8456" width="16.85546875" style="146" customWidth="1"/>
    <col min="8457" max="8705" width="9.140625" style="146"/>
    <col min="8706" max="8706" width="9.28515625" style="146" customWidth="1"/>
    <col min="8707" max="8707" width="27.7109375" style="146" customWidth="1"/>
    <col min="8708" max="8709" width="9.140625" style="146" customWidth="1"/>
    <col min="8710" max="8710" width="27" style="146" customWidth="1"/>
    <col min="8711" max="8711" width="9.140625" style="146"/>
    <col min="8712" max="8712" width="16.85546875" style="146" customWidth="1"/>
    <col min="8713" max="8961" width="9.140625" style="146"/>
    <col min="8962" max="8962" width="9.28515625" style="146" customWidth="1"/>
    <col min="8963" max="8963" width="27.7109375" style="146" customWidth="1"/>
    <col min="8964" max="8965" width="9.140625" style="146" customWidth="1"/>
    <col min="8966" max="8966" width="27" style="146" customWidth="1"/>
    <col min="8967" max="8967" width="9.140625" style="146"/>
    <col min="8968" max="8968" width="16.85546875" style="146" customWidth="1"/>
    <col min="8969" max="9217" width="9.140625" style="146"/>
    <col min="9218" max="9218" width="9.28515625" style="146" customWidth="1"/>
    <col min="9219" max="9219" width="27.7109375" style="146" customWidth="1"/>
    <col min="9220" max="9221" width="9.140625" style="146" customWidth="1"/>
    <col min="9222" max="9222" width="27" style="146" customWidth="1"/>
    <col min="9223" max="9223" width="9.140625" style="146"/>
    <col min="9224" max="9224" width="16.85546875" style="146" customWidth="1"/>
    <col min="9225" max="9473" width="9.140625" style="146"/>
    <col min="9474" max="9474" width="9.28515625" style="146" customWidth="1"/>
    <col min="9475" max="9475" width="27.7109375" style="146" customWidth="1"/>
    <col min="9476" max="9477" width="9.140625" style="146" customWidth="1"/>
    <col min="9478" max="9478" width="27" style="146" customWidth="1"/>
    <col min="9479" max="9479" width="9.140625" style="146"/>
    <col min="9480" max="9480" width="16.85546875" style="146" customWidth="1"/>
    <col min="9481" max="9729" width="9.140625" style="146"/>
    <col min="9730" max="9730" width="9.28515625" style="146" customWidth="1"/>
    <col min="9731" max="9731" width="27.7109375" style="146" customWidth="1"/>
    <col min="9732" max="9733" width="9.140625" style="146" customWidth="1"/>
    <col min="9734" max="9734" width="27" style="146" customWidth="1"/>
    <col min="9735" max="9735" width="9.140625" style="146"/>
    <col min="9736" max="9736" width="16.85546875" style="146" customWidth="1"/>
    <col min="9737" max="9985" width="9.140625" style="146"/>
    <col min="9986" max="9986" width="9.28515625" style="146" customWidth="1"/>
    <col min="9987" max="9987" width="27.7109375" style="146" customWidth="1"/>
    <col min="9988" max="9989" width="9.140625" style="146" customWidth="1"/>
    <col min="9990" max="9990" width="27" style="146" customWidth="1"/>
    <col min="9991" max="9991" width="9.140625" style="146"/>
    <col min="9992" max="9992" width="16.85546875" style="146" customWidth="1"/>
    <col min="9993" max="10241" width="9.140625" style="146"/>
    <col min="10242" max="10242" width="9.28515625" style="146" customWidth="1"/>
    <col min="10243" max="10243" width="27.7109375" style="146" customWidth="1"/>
    <col min="10244" max="10245" width="9.140625" style="146" customWidth="1"/>
    <col min="10246" max="10246" width="27" style="146" customWidth="1"/>
    <col min="10247" max="10247" width="9.140625" style="146"/>
    <col min="10248" max="10248" width="16.85546875" style="146" customWidth="1"/>
    <col min="10249" max="10497" width="9.140625" style="146"/>
    <col min="10498" max="10498" width="9.28515625" style="146" customWidth="1"/>
    <col min="10499" max="10499" width="27.7109375" style="146" customWidth="1"/>
    <col min="10500" max="10501" width="9.140625" style="146" customWidth="1"/>
    <col min="10502" max="10502" width="27" style="146" customWidth="1"/>
    <col min="10503" max="10503" width="9.140625" style="146"/>
    <col min="10504" max="10504" width="16.85546875" style="146" customWidth="1"/>
    <col min="10505" max="10753" width="9.140625" style="146"/>
    <col min="10754" max="10754" width="9.28515625" style="146" customWidth="1"/>
    <col min="10755" max="10755" width="27.7109375" style="146" customWidth="1"/>
    <col min="10756" max="10757" width="9.140625" style="146" customWidth="1"/>
    <col min="10758" max="10758" width="27" style="146" customWidth="1"/>
    <col min="10759" max="10759" width="9.140625" style="146"/>
    <col min="10760" max="10760" width="16.85546875" style="146" customWidth="1"/>
    <col min="10761" max="11009" width="9.140625" style="146"/>
    <col min="11010" max="11010" width="9.28515625" style="146" customWidth="1"/>
    <col min="11011" max="11011" width="27.7109375" style="146" customWidth="1"/>
    <col min="11012" max="11013" width="9.140625" style="146" customWidth="1"/>
    <col min="11014" max="11014" width="27" style="146" customWidth="1"/>
    <col min="11015" max="11015" width="9.140625" style="146"/>
    <col min="11016" max="11016" width="16.85546875" style="146" customWidth="1"/>
    <col min="11017" max="11265" width="9.140625" style="146"/>
    <col min="11266" max="11266" width="9.28515625" style="146" customWidth="1"/>
    <col min="11267" max="11267" width="27.7109375" style="146" customWidth="1"/>
    <col min="11268" max="11269" width="9.140625" style="146" customWidth="1"/>
    <col min="11270" max="11270" width="27" style="146" customWidth="1"/>
    <col min="11271" max="11271" width="9.140625" style="146"/>
    <col min="11272" max="11272" width="16.85546875" style="146" customWidth="1"/>
    <col min="11273" max="11521" width="9.140625" style="146"/>
    <col min="11522" max="11522" width="9.28515625" style="146" customWidth="1"/>
    <col min="11523" max="11523" width="27.7109375" style="146" customWidth="1"/>
    <col min="11524" max="11525" width="9.140625" style="146" customWidth="1"/>
    <col min="11526" max="11526" width="27" style="146" customWidth="1"/>
    <col min="11527" max="11527" width="9.140625" style="146"/>
    <col min="11528" max="11528" width="16.85546875" style="146" customWidth="1"/>
    <col min="11529" max="11777" width="9.140625" style="146"/>
    <col min="11778" max="11778" width="9.28515625" style="146" customWidth="1"/>
    <col min="11779" max="11779" width="27.7109375" style="146" customWidth="1"/>
    <col min="11780" max="11781" width="9.140625" style="146" customWidth="1"/>
    <col min="11782" max="11782" width="27" style="146" customWidth="1"/>
    <col min="11783" max="11783" width="9.140625" style="146"/>
    <col min="11784" max="11784" width="16.85546875" style="146" customWidth="1"/>
    <col min="11785" max="12033" width="9.140625" style="146"/>
    <col min="12034" max="12034" width="9.28515625" style="146" customWidth="1"/>
    <col min="12035" max="12035" width="27.7109375" style="146" customWidth="1"/>
    <col min="12036" max="12037" width="9.140625" style="146" customWidth="1"/>
    <col min="12038" max="12038" width="27" style="146" customWidth="1"/>
    <col min="12039" max="12039" width="9.140625" style="146"/>
    <col min="12040" max="12040" width="16.85546875" style="146" customWidth="1"/>
    <col min="12041" max="12289" width="9.140625" style="146"/>
    <col min="12290" max="12290" width="9.28515625" style="146" customWidth="1"/>
    <col min="12291" max="12291" width="27.7109375" style="146" customWidth="1"/>
    <col min="12292" max="12293" width="9.140625" style="146" customWidth="1"/>
    <col min="12294" max="12294" width="27" style="146" customWidth="1"/>
    <col min="12295" max="12295" width="9.140625" style="146"/>
    <col min="12296" max="12296" width="16.85546875" style="146" customWidth="1"/>
    <col min="12297" max="12545" width="9.140625" style="146"/>
    <col min="12546" max="12546" width="9.28515625" style="146" customWidth="1"/>
    <col min="12547" max="12547" width="27.7109375" style="146" customWidth="1"/>
    <col min="12548" max="12549" width="9.140625" style="146" customWidth="1"/>
    <col min="12550" max="12550" width="27" style="146" customWidth="1"/>
    <col min="12551" max="12551" width="9.140625" style="146"/>
    <col min="12552" max="12552" width="16.85546875" style="146" customWidth="1"/>
    <col min="12553" max="12801" width="9.140625" style="146"/>
    <col min="12802" max="12802" width="9.28515625" style="146" customWidth="1"/>
    <col min="12803" max="12803" width="27.7109375" style="146" customWidth="1"/>
    <col min="12804" max="12805" width="9.140625" style="146" customWidth="1"/>
    <col min="12806" max="12806" width="27" style="146" customWidth="1"/>
    <col min="12807" max="12807" width="9.140625" style="146"/>
    <col min="12808" max="12808" width="16.85546875" style="146" customWidth="1"/>
    <col min="12809" max="13057" width="9.140625" style="146"/>
    <col min="13058" max="13058" width="9.28515625" style="146" customWidth="1"/>
    <col min="13059" max="13059" width="27.7109375" style="146" customWidth="1"/>
    <col min="13060" max="13061" width="9.140625" style="146" customWidth="1"/>
    <col min="13062" max="13062" width="27" style="146" customWidth="1"/>
    <col min="13063" max="13063" width="9.140625" style="146"/>
    <col min="13064" max="13064" width="16.85546875" style="146" customWidth="1"/>
    <col min="13065" max="13313" width="9.140625" style="146"/>
    <col min="13314" max="13314" width="9.28515625" style="146" customWidth="1"/>
    <col min="13315" max="13315" width="27.7109375" style="146" customWidth="1"/>
    <col min="13316" max="13317" width="9.140625" style="146" customWidth="1"/>
    <col min="13318" max="13318" width="27" style="146" customWidth="1"/>
    <col min="13319" max="13319" width="9.140625" style="146"/>
    <col min="13320" max="13320" width="16.85546875" style="146" customWidth="1"/>
    <col min="13321" max="13569" width="9.140625" style="146"/>
    <col min="13570" max="13570" width="9.28515625" style="146" customWidth="1"/>
    <col min="13571" max="13571" width="27.7109375" style="146" customWidth="1"/>
    <col min="13572" max="13573" width="9.140625" style="146" customWidth="1"/>
    <col min="13574" max="13574" width="27" style="146" customWidth="1"/>
    <col min="13575" max="13575" width="9.140625" style="146"/>
    <col min="13576" max="13576" width="16.85546875" style="146" customWidth="1"/>
    <col min="13577" max="13825" width="9.140625" style="146"/>
    <col min="13826" max="13826" width="9.28515625" style="146" customWidth="1"/>
    <col min="13827" max="13827" width="27.7109375" style="146" customWidth="1"/>
    <col min="13828" max="13829" width="9.140625" style="146" customWidth="1"/>
    <col min="13830" max="13830" width="27" style="146" customWidth="1"/>
    <col min="13831" max="13831" width="9.140625" style="146"/>
    <col min="13832" max="13832" width="16.85546875" style="146" customWidth="1"/>
    <col min="13833" max="14081" width="9.140625" style="146"/>
    <col min="14082" max="14082" width="9.28515625" style="146" customWidth="1"/>
    <col min="14083" max="14083" width="27.7109375" style="146" customWidth="1"/>
    <col min="14084" max="14085" width="9.140625" style="146" customWidth="1"/>
    <col min="14086" max="14086" width="27" style="146" customWidth="1"/>
    <col min="14087" max="14087" width="9.140625" style="146"/>
    <col min="14088" max="14088" width="16.85546875" style="146" customWidth="1"/>
    <col min="14089" max="14337" width="9.140625" style="146"/>
    <col min="14338" max="14338" width="9.28515625" style="146" customWidth="1"/>
    <col min="14339" max="14339" width="27.7109375" style="146" customWidth="1"/>
    <col min="14340" max="14341" width="9.140625" style="146" customWidth="1"/>
    <col min="14342" max="14342" width="27" style="146" customWidth="1"/>
    <col min="14343" max="14343" width="9.140625" style="146"/>
    <col min="14344" max="14344" width="16.85546875" style="146" customWidth="1"/>
    <col min="14345" max="14593" width="9.140625" style="146"/>
    <col min="14594" max="14594" width="9.28515625" style="146" customWidth="1"/>
    <col min="14595" max="14595" width="27.7109375" style="146" customWidth="1"/>
    <col min="14596" max="14597" width="9.140625" style="146" customWidth="1"/>
    <col min="14598" max="14598" width="27" style="146" customWidth="1"/>
    <col min="14599" max="14599" width="9.140625" style="146"/>
    <col min="14600" max="14600" width="16.85546875" style="146" customWidth="1"/>
    <col min="14601" max="14849" width="9.140625" style="146"/>
    <col min="14850" max="14850" width="9.28515625" style="146" customWidth="1"/>
    <col min="14851" max="14851" width="27.7109375" style="146" customWidth="1"/>
    <col min="14852" max="14853" width="9.140625" style="146" customWidth="1"/>
    <col min="14854" max="14854" width="27" style="146" customWidth="1"/>
    <col min="14855" max="14855" width="9.140625" style="146"/>
    <col min="14856" max="14856" width="16.85546875" style="146" customWidth="1"/>
    <col min="14857" max="15105" width="9.140625" style="146"/>
    <col min="15106" max="15106" width="9.28515625" style="146" customWidth="1"/>
    <col min="15107" max="15107" width="27.7109375" style="146" customWidth="1"/>
    <col min="15108" max="15109" width="9.140625" style="146" customWidth="1"/>
    <col min="15110" max="15110" width="27" style="146" customWidth="1"/>
    <col min="15111" max="15111" width="9.140625" style="146"/>
    <col min="15112" max="15112" width="16.85546875" style="146" customWidth="1"/>
    <col min="15113" max="15361" width="9.140625" style="146"/>
    <col min="15362" max="15362" width="9.28515625" style="146" customWidth="1"/>
    <col min="15363" max="15363" width="27.7109375" style="146" customWidth="1"/>
    <col min="15364" max="15365" width="9.140625" style="146" customWidth="1"/>
    <col min="15366" max="15366" width="27" style="146" customWidth="1"/>
    <col min="15367" max="15367" width="9.140625" style="146"/>
    <col min="15368" max="15368" width="16.85546875" style="146" customWidth="1"/>
    <col min="15369" max="15617" width="9.140625" style="146"/>
    <col min="15618" max="15618" width="9.28515625" style="146" customWidth="1"/>
    <col min="15619" max="15619" width="27.7109375" style="146" customWidth="1"/>
    <col min="15620" max="15621" width="9.140625" style="146" customWidth="1"/>
    <col min="15622" max="15622" width="27" style="146" customWidth="1"/>
    <col min="15623" max="15623" width="9.140625" style="146"/>
    <col min="15624" max="15624" width="16.85546875" style="146" customWidth="1"/>
    <col min="15625" max="15873" width="9.140625" style="146"/>
    <col min="15874" max="15874" width="9.28515625" style="146" customWidth="1"/>
    <col min="15875" max="15875" width="27.7109375" style="146" customWidth="1"/>
    <col min="15876" max="15877" width="9.140625" style="146" customWidth="1"/>
    <col min="15878" max="15878" width="27" style="146" customWidth="1"/>
    <col min="15879" max="15879" width="9.140625" style="146"/>
    <col min="15880" max="15880" width="16.85546875" style="146" customWidth="1"/>
    <col min="15881" max="16129" width="9.140625" style="146"/>
    <col min="16130" max="16130" width="9.28515625" style="146" customWidth="1"/>
    <col min="16131" max="16131" width="27.7109375" style="146" customWidth="1"/>
    <col min="16132" max="16133" width="9.140625" style="146" customWidth="1"/>
    <col min="16134" max="16134" width="27" style="146" customWidth="1"/>
    <col min="16135" max="16135" width="9.140625" style="146"/>
    <col min="16136" max="16136" width="16.85546875" style="146" customWidth="1"/>
    <col min="16137" max="16384" width="9.140625" style="146"/>
  </cols>
  <sheetData>
    <row r="5" spans="2:7" ht="18">
      <c r="C5" s="182" t="s">
        <v>77</v>
      </c>
    </row>
    <row r="7" spans="2:7">
      <c r="G7" s="185"/>
    </row>
    <row r="8" spans="2:7">
      <c r="B8" s="181">
        <v>1</v>
      </c>
      <c r="C8" s="183" t="s">
        <v>1</v>
      </c>
      <c r="F8" s="186">
        <f>+'1 PREDDELA'!F52</f>
        <v>150</v>
      </c>
      <c r="G8" s="185"/>
    </row>
    <row r="9" spans="2:7">
      <c r="G9" s="185"/>
    </row>
    <row r="10" spans="2:7">
      <c r="B10" s="181">
        <v>2</v>
      </c>
      <c r="C10" s="183" t="s">
        <v>1170</v>
      </c>
      <c r="F10" s="186">
        <f>+'2 ZEMELJSKA DELA'!F16</f>
        <v>0</v>
      </c>
      <c r="G10" s="185"/>
    </row>
    <row r="11" spans="2:7">
      <c r="F11" s="186"/>
      <c r="G11" s="185"/>
    </row>
    <row r="12" spans="2:7">
      <c r="B12" s="181">
        <v>3</v>
      </c>
      <c r="C12" s="183" t="s">
        <v>1171</v>
      </c>
      <c r="F12" s="187">
        <f>'3_BETONSKA DELA'!$F$15</f>
        <v>0</v>
      </c>
      <c r="G12" s="185"/>
    </row>
    <row r="13" spans="2:7">
      <c r="F13" s="186"/>
      <c r="G13" s="185"/>
    </row>
    <row r="14" spans="2:7">
      <c r="B14" s="181">
        <v>4</v>
      </c>
      <c r="C14" s="183" t="s">
        <v>78</v>
      </c>
      <c r="F14" s="187">
        <f>+'4 ODVODNJAVANJE'!F11</f>
        <v>0</v>
      </c>
      <c r="G14" s="185"/>
    </row>
    <row r="15" spans="2:7">
      <c r="F15" s="186"/>
      <c r="G15" s="185"/>
    </row>
    <row r="16" spans="2:7">
      <c r="B16" s="181">
        <v>5</v>
      </c>
      <c r="C16" s="183" t="s">
        <v>1172</v>
      </c>
      <c r="F16" s="186">
        <f>+'5 TLAKOVANE POVRŠINE '!F22</f>
        <v>0</v>
      </c>
      <c r="G16" s="185"/>
    </row>
    <row r="17" spans="2:9">
      <c r="F17" s="186"/>
      <c r="G17" s="185"/>
    </row>
    <row r="18" spans="2:9">
      <c r="B18" s="181">
        <v>6</v>
      </c>
      <c r="C18" s="183" t="s">
        <v>1173</v>
      </c>
      <c r="F18" s="186">
        <f>+'6 OPREMA'!F19</f>
        <v>0</v>
      </c>
      <c r="G18" s="185"/>
    </row>
    <row r="19" spans="2:9">
      <c r="F19" s="186"/>
      <c r="G19" s="185"/>
    </row>
    <row r="20" spans="2:9">
      <c r="B20" s="181">
        <v>7</v>
      </c>
      <c r="C20" s="183" t="s">
        <v>1174</v>
      </c>
      <c r="F20" s="186">
        <f>+'7 ZASADITEV'!F25</f>
        <v>0</v>
      </c>
      <c r="G20" s="185"/>
    </row>
    <row r="21" spans="2:9" ht="16.5" thickBot="1">
      <c r="C21" s="188"/>
      <c r="D21" s="188"/>
      <c r="E21" s="188"/>
      <c r="F21" s="189"/>
      <c r="G21" s="185"/>
    </row>
    <row r="22" spans="2:9">
      <c r="F22" s="186"/>
      <c r="G22" s="183"/>
    </row>
    <row r="23" spans="2:9">
      <c r="C23" s="183" t="s">
        <v>495</v>
      </c>
      <c r="F23" s="186">
        <f>SUM(F8:F21)</f>
        <v>150</v>
      </c>
      <c r="I23" s="181"/>
    </row>
    <row r="24" spans="2:9">
      <c r="C24" s="183" t="s">
        <v>1175</v>
      </c>
      <c r="F24" s="186">
        <f>SUM(F23*0.1)</f>
        <v>15</v>
      </c>
      <c r="I24" s="181"/>
    </row>
    <row r="25" spans="2:9">
      <c r="F25" s="186"/>
    </row>
    <row r="26" spans="2:9">
      <c r="C26" s="183" t="s">
        <v>28</v>
      </c>
      <c r="F26" s="186">
        <f>SUM(F23:F24)</f>
        <v>165</v>
      </c>
    </row>
  </sheetData>
  <sheetProtection algorithmName="SHA-512" hashValue="2MYf5lCNeMJXasdF4hnyZUxfWa2qO39BnLnBDhgp09DdveUcV6qEMx8SP7/xyM638noBZSELoYgQFl/KdAvDKQ==" saltValue="hRPS6EPXyhe8AR5H7T6iwA==" spinCount="100000" sheet="1" objects="1" scenarios="1" formatColumns="0"/>
  <pageMargins left="0.98402777777777783" right="0.35416666666666669" top="0.98402777777777772" bottom="0.98402777777777783" header="0.39374999999999999" footer="0.51180555555555562"/>
  <pageSetup paperSize="9" scale="96" firstPageNumber="0" orientation="portrait" horizontalDpi="300" verticalDpi="300" r:id="rId1"/>
  <headerFooter alignWithMargins="0">
    <oddHeader>&amp;R&amp;8STARA SAVA - TRG 3
PZI</oddHeader>
    <oddFooter>&amp;C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28"/>
  <sheetViews>
    <sheetView view="pageBreakPreview" zoomScaleNormal="100" zoomScaleSheetLayoutView="100" workbookViewId="0"/>
  </sheetViews>
  <sheetFormatPr defaultRowHeight="14.25"/>
  <cols>
    <col min="1" max="1" width="6.5703125" style="457" customWidth="1"/>
    <col min="2" max="2" width="39.7109375" style="513" customWidth="1"/>
    <col min="3" max="3" width="7.5703125" style="451" customWidth="1"/>
    <col min="4" max="4" width="7.85546875" style="505" customWidth="1"/>
    <col min="5" max="5" width="11" style="466" customWidth="1"/>
    <col min="6" max="6" width="12.7109375" style="518" customWidth="1"/>
    <col min="7" max="7" width="9.140625" style="360"/>
    <col min="8" max="8" width="6.42578125" style="357" customWidth="1"/>
    <col min="9" max="9" width="37.5703125" style="358" customWidth="1"/>
    <col min="10" max="10" width="7.5703125" style="359" customWidth="1"/>
    <col min="11" max="11" width="7.85546875" style="359" customWidth="1"/>
    <col min="12" max="256" width="9.140625" style="360"/>
    <col min="257" max="257" width="6.5703125" style="360" customWidth="1"/>
    <col min="258" max="258" width="39.7109375" style="360" customWidth="1"/>
    <col min="259" max="259" width="7.5703125" style="360" customWidth="1"/>
    <col min="260" max="260" width="7.85546875" style="360" customWidth="1"/>
    <col min="261" max="261" width="11" style="360" customWidth="1"/>
    <col min="262" max="262" width="12.7109375" style="360" customWidth="1"/>
    <col min="263" max="263" width="9.140625" style="360"/>
    <col min="264" max="264" width="6.42578125" style="360" customWidth="1"/>
    <col min="265" max="265" width="37.5703125" style="360" customWidth="1"/>
    <col min="266" max="266" width="7.5703125" style="360" customWidth="1"/>
    <col min="267" max="267" width="7.85546875" style="360" customWidth="1"/>
    <col min="268" max="512" width="9.140625" style="360"/>
    <col min="513" max="513" width="6.5703125" style="360" customWidth="1"/>
    <col min="514" max="514" width="39.7109375" style="360" customWidth="1"/>
    <col min="515" max="515" width="7.5703125" style="360" customWidth="1"/>
    <col min="516" max="516" width="7.85546875" style="360" customWidth="1"/>
    <col min="517" max="517" width="11" style="360" customWidth="1"/>
    <col min="518" max="518" width="12.7109375" style="360" customWidth="1"/>
    <col min="519" max="519" width="9.140625" style="360"/>
    <col min="520" max="520" width="6.42578125" style="360" customWidth="1"/>
    <col min="521" max="521" width="37.5703125" style="360" customWidth="1"/>
    <col min="522" max="522" width="7.5703125" style="360" customWidth="1"/>
    <col min="523" max="523" width="7.85546875" style="360" customWidth="1"/>
    <col min="524" max="768" width="9.140625" style="360"/>
    <col min="769" max="769" width="6.5703125" style="360" customWidth="1"/>
    <col min="770" max="770" width="39.7109375" style="360" customWidth="1"/>
    <col min="771" max="771" width="7.5703125" style="360" customWidth="1"/>
    <col min="772" max="772" width="7.85546875" style="360" customWidth="1"/>
    <col min="773" max="773" width="11" style="360" customWidth="1"/>
    <col min="774" max="774" width="12.7109375" style="360" customWidth="1"/>
    <col min="775" max="775" width="9.140625" style="360"/>
    <col min="776" max="776" width="6.42578125" style="360" customWidth="1"/>
    <col min="777" max="777" width="37.5703125" style="360" customWidth="1"/>
    <col min="778" max="778" width="7.5703125" style="360" customWidth="1"/>
    <col min="779" max="779" width="7.85546875" style="360" customWidth="1"/>
    <col min="780" max="1024" width="9.140625" style="360"/>
    <col min="1025" max="1025" width="6.5703125" style="360" customWidth="1"/>
    <col min="1026" max="1026" width="39.7109375" style="360" customWidth="1"/>
    <col min="1027" max="1027" width="7.5703125" style="360" customWidth="1"/>
    <col min="1028" max="1028" width="7.85546875" style="360" customWidth="1"/>
    <col min="1029" max="1029" width="11" style="360" customWidth="1"/>
    <col min="1030" max="1030" width="12.7109375" style="360" customWidth="1"/>
    <col min="1031" max="1031" width="9.140625" style="360"/>
    <col min="1032" max="1032" width="6.42578125" style="360" customWidth="1"/>
    <col min="1033" max="1033" width="37.5703125" style="360" customWidth="1"/>
    <col min="1034" max="1034" width="7.5703125" style="360" customWidth="1"/>
    <col min="1035" max="1035" width="7.85546875" style="360" customWidth="1"/>
    <col min="1036" max="1280" width="9.140625" style="360"/>
    <col min="1281" max="1281" width="6.5703125" style="360" customWidth="1"/>
    <col min="1282" max="1282" width="39.7109375" style="360" customWidth="1"/>
    <col min="1283" max="1283" width="7.5703125" style="360" customWidth="1"/>
    <col min="1284" max="1284" width="7.85546875" style="360" customWidth="1"/>
    <col min="1285" max="1285" width="11" style="360" customWidth="1"/>
    <col min="1286" max="1286" width="12.7109375" style="360" customWidth="1"/>
    <col min="1287" max="1287" width="9.140625" style="360"/>
    <col min="1288" max="1288" width="6.42578125" style="360" customWidth="1"/>
    <col min="1289" max="1289" width="37.5703125" style="360" customWidth="1"/>
    <col min="1290" max="1290" width="7.5703125" style="360" customWidth="1"/>
    <col min="1291" max="1291" width="7.85546875" style="360" customWidth="1"/>
    <col min="1292" max="1536" width="9.140625" style="360"/>
    <col min="1537" max="1537" width="6.5703125" style="360" customWidth="1"/>
    <col min="1538" max="1538" width="39.7109375" style="360" customWidth="1"/>
    <col min="1539" max="1539" width="7.5703125" style="360" customWidth="1"/>
    <col min="1540" max="1540" width="7.85546875" style="360" customWidth="1"/>
    <col min="1541" max="1541" width="11" style="360" customWidth="1"/>
    <col min="1542" max="1542" width="12.7109375" style="360" customWidth="1"/>
    <col min="1543" max="1543" width="9.140625" style="360"/>
    <col min="1544" max="1544" width="6.42578125" style="360" customWidth="1"/>
    <col min="1545" max="1545" width="37.5703125" style="360" customWidth="1"/>
    <col min="1546" max="1546" width="7.5703125" style="360" customWidth="1"/>
    <col min="1547" max="1547" width="7.85546875" style="360" customWidth="1"/>
    <col min="1548" max="1792" width="9.140625" style="360"/>
    <col min="1793" max="1793" width="6.5703125" style="360" customWidth="1"/>
    <col min="1794" max="1794" width="39.7109375" style="360" customWidth="1"/>
    <col min="1795" max="1795" width="7.5703125" style="360" customWidth="1"/>
    <col min="1796" max="1796" width="7.85546875" style="360" customWidth="1"/>
    <col min="1797" max="1797" width="11" style="360" customWidth="1"/>
    <col min="1798" max="1798" width="12.7109375" style="360" customWidth="1"/>
    <col min="1799" max="1799" width="9.140625" style="360"/>
    <col min="1800" max="1800" width="6.42578125" style="360" customWidth="1"/>
    <col min="1801" max="1801" width="37.5703125" style="360" customWidth="1"/>
    <col min="1802" max="1802" width="7.5703125" style="360" customWidth="1"/>
    <col min="1803" max="1803" width="7.85546875" style="360" customWidth="1"/>
    <col min="1804" max="2048" width="9.140625" style="360"/>
    <col min="2049" max="2049" width="6.5703125" style="360" customWidth="1"/>
    <col min="2050" max="2050" width="39.7109375" style="360" customWidth="1"/>
    <col min="2051" max="2051" width="7.5703125" style="360" customWidth="1"/>
    <col min="2052" max="2052" width="7.85546875" style="360" customWidth="1"/>
    <col min="2053" max="2053" width="11" style="360" customWidth="1"/>
    <col min="2054" max="2054" width="12.7109375" style="360" customWidth="1"/>
    <col min="2055" max="2055" width="9.140625" style="360"/>
    <col min="2056" max="2056" width="6.42578125" style="360" customWidth="1"/>
    <col min="2057" max="2057" width="37.5703125" style="360" customWidth="1"/>
    <col min="2058" max="2058" width="7.5703125" style="360" customWidth="1"/>
    <col min="2059" max="2059" width="7.85546875" style="360" customWidth="1"/>
    <col min="2060" max="2304" width="9.140625" style="360"/>
    <col min="2305" max="2305" width="6.5703125" style="360" customWidth="1"/>
    <col min="2306" max="2306" width="39.7109375" style="360" customWidth="1"/>
    <col min="2307" max="2307" width="7.5703125" style="360" customWidth="1"/>
    <col min="2308" max="2308" width="7.85546875" style="360" customWidth="1"/>
    <col min="2309" max="2309" width="11" style="360" customWidth="1"/>
    <col min="2310" max="2310" width="12.7109375" style="360" customWidth="1"/>
    <col min="2311" max="2311" width="9.140625" style="360"/>
    <col min="2312" max="2312" width="6.42578125" style="360" customWidth="1"/>
    <col min="2313" max="2313" width="37.5703125" style="360" customWidth="1"/>
    <col min="2314" max="2314" width="7.5703125" style="360" customWidth="1"/>
    <col min="2315" max="2315" width="7.85546875" style="360" customWidth="1"/>
    <col min="2316" max="2560" width="9.140625" style="360"/>
    <col min="2561" max="2561" width="6.5703125" style="360" customWidth="1"/>
    <col min="2562" max="2562" width="39.7109375" style="360" customWidth="1"/>
    <col min="2563" max="2563" width="7.5703125" style="360" customWidth="1"/>
    <col min="2564" max="2564" width="7.85546875" style="360" customWidth="1"/>
    <col min="2565" max="2565" width="11" style="360" customWidth="1"/>
    <col min="2566" max="2566" width="12.7109375" style="360" customWidth="1"/>
    <col min="2567" max="2567" width="9.140625" style="360"/>
    <col min="2568" max="2568" width="6.42578125" style="360" customWidth="1"/>
    <col min="2569" max="2569" width="37.5703125" style="360" customWidth="1"/>
    <col min="2570" max="2570" width="7.5703125" style="360" customWidth="1"/>
    <col min="2571" max="2571" width="7.85546875" style="360" customWidth="1"/>
    <col min="2572" max="2816" width="9.140625" style="360"/>
    <col min="2817" max="2817" width="6.5703125" style="360" customWidth="1"/>
    <col min="2818" max="2818" width="39.7109375" style="360" customWidth="1"/>
    <col min="2819" max="2819" width="7.5703125" style="360" customWidth="1"/>
    <col min="2820" max="2820" width="7.85546875" style="360" customWidth="1"/>
    <col min="2821" max="2821" width="11" style="360" customWidth="1"/>
    <col min="2822" max="2822" width="12.7109375" style="360" customWidth="1"/>
    <col min="2823" max="2823" width="9.140625" style="360"/>
    <col min="2824" max="2824" width="6.42578125" style="360" customWidth="1"/>
    <col min="2825" max="2825" width="37.5703125" style="360" customWidth="1"/>
    <col min="2826" max="2826" width="7.5703125" style="360" customWidth="1"/>
    <col min="2827" max="2827" width="7.85546875" style="360" customWidth="1"/>
    <col min="2828" max="3072" width="9.140625" style="360"/>
    <col min="3073" max="3073" width="6.5703125" style="360" customWidth="1"/>
    <col min="3074" max="3074" width="39.7109375" style="360" customWidth="1"/>
    <col min="3075" max="3075" width="7.5703125" style="360" customWidth="1"/>
    <col min="3076" max="3076" width="7.85546875" style="360" customWidth="1"/>
    <col min="3077" max="3077" width="11" style="360" customWidth="1"/>
    <col min="3078" max="3078" width="12.7109375" style="360" customWidth="1"/>
    <col min="3079" max="3079" width="9.140625" style="360"/>
    <col min="3080" max="3080" width="6.42578125" style="360" customWidth="1"/>
    <col min="3081" max="3081" width="37.5703125" style="360" customWidth="1"/>
    <col min="3082" max="3082" width="7.5703125" style="360" customWidth="1"/>
    <col min="3083" max="3083" width="7.85546875" style="360" customWidth="1"/>
    <col min="3084" max="3328" width="9.140625" style="360"/>
    <col min="3329" max="3329" width="6.5703125" style="360" customWidth="1"/>
    <col min="3330" max="3330" width="39.7109375" style="360" customWidth="1"/>
    <col min="3331" max="3331" width="7.5703125" style="360" customWidth="1"/>
    <col min="3332" max="3332" width="7.85546875" style="360" customWidth="1"/>
    <col min="3333" max="3333" width="11" style="360" customWidth="1"/>
    <col min="3334" max="3334" width="12.7109375" style="360" customWidth="1"/>
    <col min="3335" max="3335" width="9.140625" style="360"/>
    <col min="3336" max="3336" width="6.42578125" style="360" customWidth="1"/>
    <col min="3337" max="3337" width="37.5703125" style="360" customWidth="1"/>
    <col min="3338" max="3338" width="7.5703125" style="360" customWidth="1"/>
    <col min="3339" max="3339" width="7.85546875" style="360" customWidth="1"/>
    <col min="3340" max="3584" width="9.140625" style="360"/>
    <col min="3585" max="3585" width="6.5703125" style="360" customWidth="1"/>
    <col min="3586" max="3586" width="39.7109375" style="360" customWidth="1"/>
    <col min="3587" max="3587" width="7.5703125" style="360" customWidth="1"/>
    <col min="3588" max="3588" width="7.85546875" style="360" customWidth="1"/>
    <col min="3589" max="3589" width="11" style="360" customWidth="1"/>
    <col min="3590" max="3590" width="12.7109375" style="360" customWidth="1"/>
    <col min="3591" max="3591" width="9.140625" style="360"/>
    <col min="3592" max="3592" width="6.42578125" style="360" customWidth="1"/>
    <col min="3593" max="3593" width="37.5703125" style="360" customWidth="1"/>
    <col min="3594" max="3594" width="7.5703125" style="360" customWidth="1"/>
    <col min="3595" max="3595" width="7.85546875" style="360" customWidth="1"/>
    <col min="3596" max="3840" width="9.140625" style="360"/>
    <col min="3841" max="3841" width="6.5703125" style="360" customWidth="1"/>
    <col min="3842" max="3842" width="39.7109375" style="360" customWidth="1"/>
    <col min="3843" max="3843" width="7.5703125" style="360" customWidth="1"/>
    <col min="3844" max="3844" width="7.85546875" style="360" customWidth="1"/>
    <col min="3845" max="3845" width="11" style="360" customWidth="1"/>
    <col min="3846" max="3846" width="12.7109375" style="360" customWidth="1"/>
    <col min="3847" max="3847" width="9.140625" style="360"/>
    <col min="3848" max="3848" width="6.42578125" style="360" customWidth="1"/>
    <col min="3849" max="3849" width="37.5703125" style="360" customWidth="1"/>
    <col min="3850" max="3850" width="7.5703125" style="360" customWidth="1"/>
    <col min="3851" max="3851" width="7.85546875" style="360" customWidth="1"/>
    <col min="3852" max="4096" width="9.140625" style="360"/>
    <col min="4097" max="4097" width="6.5703125" style="360" customWidth="1"/>
    <col min="4098" max="4098" width="39.7109375" style="360" customWidth="1"/>
    <col min="4099" max="4099" width="7.5703125" style="360" customWidth="1"/>
    <col min="4100" max="4100" width="7.85546875" style="360" customWidth="1"/>
    <col min="4101" max="4101" width="11" style="360" customWidth="1"/>
    <col min="4102" max="4102" width="12.7109375" style="360" customWidth="1"/>
    <col min="4103" max="4103" width="9.140625" style="360"/>
    <col min="4104" max="4104" width="6.42578125" style="360" customWidth="1"/>
    <col min="4105" max="4105" width="37.5703125" style="360" customWidth="1"/>
    <col min="4106" max="4106" width="7.5703125" style="360" customWidth="1"/>
    <col min="4107" max="4107" width="7.85546875" style="360" customWidth="1"/>
    <col min="4108" max="4352" width="9.140625" style="360"/>
    <col min="4353" max="4353" width="6.5703125" style="360" customWidth="1"/>
    <col min="4354" max="4354" width="39.7109375" style="360" customWidth="1"/>
    <col min="4355" max="4355" width="7.5703125" style="360" customWidth="1"/>
    <col min="4356" max="4356" width="7.85546875" style="360" customWidth="1"/>
    <col min="4357" max="4357" width="11" style="360" customWidth="1"/>
    <col min="4358" max="4358" width="12.7109375" style="360" customWidth="1"/>
    <col min="4359" max="4359" width="9.140625" style="360"/>
    <col min="4360" max="4360" width="6.42578125" style="360" customWidth="1"/>
    <col min="4361" max="4361" width="37.5703125" style="360" customWidth="1"/>
    <col min="4362" max="4362" width="7.5703125" style="360" customWidth="1"/>
    <col min="4363" max="4363" width="7.85546875" style="360" customWidth="1"/>
    <col min="4364" max="4608" width="9.140625" style="360"/>
    <col min="4609" max="4609" width="6.5703125" style="360" customWidth="1"/>
    <col min="4610" max="4610" width="39.7109375" style="360" customWidth="1"/>
    <col min="4611" max="4611" width="7.5703125" style="360" customWidth="1"/>
    <col min="4612" max="4612" width="7.85546875" style="360" customWidth="1"/>
    <col min="4613" max="4613" width="11" style="360" customWidth="1"/>
    <col min="4614" max="4614" width="12.7109375" style="360" customWidth="1"/>
    <col min="4615" max="4615" width="9.140625" style="360"/>
    <col min="4616" max="4616" width="6.42578125" style="360" customWidth="1"/>
    <col min="4617" max="4617" width="37.5703125" style="360" customWidth="1"/>
    <col min="4618" max="4618" width="7.5703125" style="360" customWidth="1"/>
    <col min="4619" max="4619" width="7.85546875" style="360" customWidth="1"/>
    <col min="4620" max="4864" width="9.140625" style="360"/>
    <col min="4865" max="4865" width="6.5703125" style="360" customWidth="1"/>
    <col min="4866" max="4866" width="39.7109375" style="360" customWidth="1"/>
    <col min="4867" max="4867" width="7.5703125" style="360" customWidth="1"/>
    <col min="4868" max="4868" width="7.85546875" style="360" customWidth="1"/>
    <col min="4869" max="4869" width="11" style="360" customWidth="1"/>
    <col min="4870" max="4870" width="12.7109375" style="360" customWidth="1"/>
    <col min="4871" max="4871" width="9.140625" style="360"/>
    <col min="4872" max="4872" width="6.42578125" style="360" customWidth="1"/>
    <col min="4873" max="4873" width="37.5703125" style="360" customWidth="1"/>
    <col min="4874" max="4874" width="7.5703125" style="360" customWidth="1"/>
    <col min="4875" max="4875" width="7.85546875" style="360" customWidth="1"/>
    <col min="4876" max="5120" width="9.140625" style="360"/>
    <col min="5121" max="5121" width="6.5703125" style="360" customWidth="1"/>
    <col min="5122" max="5122" width="39.7109375" style="360" customWidth="1"/>
    <col min="5123" max="5123" width="7.5703125" style="360" customWidth="1"/>
    <col min="5124" max="5124" width="7.85546875" style="360" customWidth="1"/>
    <col min="5125" max="5125" width="11" style="360" customWidth="1"/>
    <col min="5126" max="5126" width="12.7109375" style="360" customWidth="1"/>
    <col min="5127" max="5127" width="9.140625" style="360"/>
    <col min="5128" max="5128" width="6.42578125" style="360" customWidth="1"/>
    <col min="5129" max="5129" width="37.5703125" style="360" customWidth="1"/>
    <col min="5130" max="5130" width="7.5703125" style="360" customWidth="1"/>
    <col min="5131" max="5131" width="7.85546875" style="360" customWidth="1"/>
    <col min="5132" max="5376" width="9.140625" style="360"/>
    <col min="5377" max="5377" width="6.5703125" style="360" customWidth="1"/>
    <col min="5378" max="5378" width="39.7109375" style="360" customWidth="1"/>
    <col min="5379" max="5379" width="7.5703125" style="360" customWidth="1"/>
    <col min="5380" max="5380" width="7.85546875" style="360" customWidth="1"/>
    <col min="5381" max="5381" width="11" style="360" customWidth="1"/>
    <col min="5382" max="5382" width="12.7109375" style="360" customWidth="1"/>
    <col min="5383" max="5383" width="9.140625" style="360"/>
    <col min="5384" max="5384" width="6.42578125" style="360" customWidth="1"/>
    <col min="5385" max="5385" width="37.5703125" style="360" customWidth="1"/>
    <col min="5386" max="5386" width="7.5703125" style="360" customWidth="1"/>
    <col min="5387" max="5387" width="7.85546875" style="360" customWidth="1"/>
    <col min="5388" max="5632" width="9.140625" style="360"/>
    <col min="5633" max="5633" width="6.5703125" style="360" customWidth="1"/>
    <col min="5634" max="5634" width="39.7109375" style="360" customWidth="1"/>
    <col min="5635" max="5635" width="7.5703125" style="360" customWidth="1"/>
    <col min="5636" max="5636" width="7.85546875" style="360" customWidth="1"/>
    <col min="5637" max="5637" width="11" style="360" customWidth="1"/>
    <col min="5638" max="5638" width="12.7109375" style="360" customWidth="1"/>
    <col min="5639" max="5639" width="9.140625" style="360"/>
    <col min="5640" max="5640" width="6.42578125" style="360" customWidth="1"/>
    <col min="5641" max="5641" width="37.5703125" style="360" customWidth="1"/>
    <col min="5642" max="5642" width="7.5703125" style="360" customWidth="1"/>
    <col min="5643" max="5643" width="7.85546875" style="360" customWidth="1"/>
    <col min="5644" max="5888" width="9.140625" style="360"/>
    <col min="5889" max="5889" width="6.5703125" style="360" customWidth="1"/>
    <col min="5890" max="5890" width="39.7109375" style="360" customWidth="1"/>
    <col min="5891" max="5891" width="7.5703125" style="360" customWidth="1"/>
    <col min="5892" max="5892" width="7.85546875" style="360" customWidth="1"/>
    <col min="5893" max="5893" width="11" style="360" customWidth="1"/>
    <col min="5894" max="5894" width="12.7109375" style="360" customWidth="1"/>
    <col min="5895" max="5895" width="9.140625" style="360"/>
    <col min="5896" max="5896" width="6.42578125" style="360" customWidth="1"/>
    <col min="5897" max="5897" width="37.5703125" style="360" customWidth="1"/>
    <col min="5898" max="5898" width="7.5703125" style="360" customWidth="1"/>
    <col min="5899" max="5899" width="7.85546875" style="360" customWidth="1"/>
    <col min="5900" max="6144" width="9.140625" style="360"/>
    <col min="6145" max="6145" width="6.5703125" style="360" customWidth="1"/>
    <col min="6146" max="6146" width="39.7109375" style="360" customWidth="1"/>
    <col min="6147" max="6147" width="7.5703125" style="360" customWidth="1"/>
    <col min="6148" max="6148" width="7.85546875" style="360" customWidth="1"/>
    <col min="6149" max="6149" width="11" style="360" customWidth="1"/>
    <col min="6150" max="6150" width="12.7109375" style="360" customWidth="1"/>
    <col min="6151" max="6151" width="9.140625" style="360"/>
    <col min="6152" max="6152" width="6.42578125" style="360" customWidth="1"/>
    <col min="6153" max="6153" width="37.5703125" style="360" customWidth="1"/>
    <col min="6154" max="6154" width="7.5703125" style="360" customWidth="1"/>
    <col min="6155" max="6155" width="7.85546875" style="360" customWidth="1"/>
    <col min="6156" max="6400" width="9.140625" style="360"/>
    <col min="6401" max="6401" width="6.5703125" style="360" customWidth="1"/>
    <col min="6402" max="6402" width="39.7109375" style="360" customWidth="1"/>
    <col min="6403" max="6403" width="7.5703125" style="360" customWidth="1"/>
    <col min="6404" max="6404" width="7.85546875" style="360" customWidth="1"/>
    <col min="6405" max="6405" width="11" style="360" customWidth="1"/>
    <col min="6406" max="6406" width="12.7109375" style="360" customWidth="1"/>
    <col min="6407" max="6407" width="9.140625" style="360"/>
    <col min="6408" max="6408" width="6.42578125" style="360" customWidth="1"/>
    <col min="6409" max="6409" width="37.5703125" style="360" customWidth="1"/>
    <col min="6410" max="6410" width="7.5703125" style="360" customWidth="1"/>
    <col min="6411" max="6411" width="7.85546875" style="360" customWidth="1"/>
    <col min="6412" max="6656" width="9.140625" style="360"/>
    <col min="6657" max="6657" width="6.5703125" style="360" customWidth="1"/>
    <col min="6658" max="6658" width="39.7109375" style="360" customWidth="1"/>
    <col min="6659" max="6659" width="7.5703125" style="360" customWidth="1"/>
    <col min="6660" max="6660" width="7.85546875" style="360" customWidth="1"/>
    <col min="6661" max="6661" width="11" style="360" customWidth="1"/>
    <col min="6662" max="6662" width="12.7109375" style="360" customWidth="1"/>
    <col min="6663" max="6663" width="9.140625" style="360"/>
    <col min="6664" max="6664" width="6.42578125" style="360" customWidth="1"/>
    <col min="6665" max="6665" width="37.5703125" style="360" customWidth="1"/>
    <col min="6666" max="6666" width="7.5703125" style="360" customWidth="1"/>
    <col min="6667" max="6667" width="7.85546875" style="360" customWidth="1"/>
    <col min="6668" max="6912" width="9.140625" style="360"/>
    <col min="6913" max="6913" width="6.5703125" style="360" customWidth="1"/>
    <col min="6914" max="6914" width="39.7109375" style="360" customWidth="1"/>
    <col min="6915" max="6915" width="7.5703125" style="360" customWidth="1"/>
    <col min="6916" max="6916" width="7.85546875" style="360" customWidth="1"/>
    <col min="6917" max="6917" width="11" style="360" customWidth="1"/>
    <col min="6918" max="6918" width="12.7109375" style="360" customWidth="1"/>
    <col min="6919" max="6919" width="9.140625" style="360"/>
    <col min="6920" max="6920" width="6.42578125" style="360" customWidth="1"/>
    <col min="6921" max="6921" width="37.5703125" style="360" customWidth="1"/>
    <col min="6922" max="6922" width="7.5703125" style="360" customWidth="1"/>
    <col min="6923" max="6923" width="7.85546875" style="360" customWidth="1"/>
    <col min="6924" max="7168" width="9.140625" style="360"/>
    <col min="7169" max="7169" width="6.5703125" style="360" customWidth="1"/>
    <col min="7170" max="7170" width="39.7109375" style="360" customWidth="1"/>
    <col min="7171" max="7171" width="7.5703125" style="360" customWidth="1"/>
    <col min="7172" max="7172" width="7.85546875" style="360" customWidth="1"/>
    <col min="7173" max="7173" width="11" style="360" customWidth="1"/>
    <col min="7174" max="7174" width="12.7109375" style="360" customWidth="1"/>
    <col min="7175" max="7175" width="9.140625" style="360"/>
    <col min="7176" max="7176" width="6.42578125" style="360" customWidth="1"/>
    <col min="7177" max="7177" width="37.5703125" style="360" customWidth="1"/>
    <col min="7178" max="7178" width="7.5703125" style="360" customWidth="1"/>
    <col min="7179" max="7179" width="7.85546875" style="360" customWidth="1"/>
    <col min="7180" max="7424" width="9.140625" style="360"/>
    <col min="7425" max="7425" width="6.5703125" style="360" customWidth="1"/>
    <col min="7426" max="7426" width="39.7109375" style="360" customWidth="1"/>
    <col min="7427" max="7427" width="7.5703125" style="360" customWidth="1"/>
    <col min="7428" max="7428" width="7.85546875" style="360" customWidth="1"/>
    <col min="7429" max="7429" width="11" style="360" customWidth="1"/>
    <col min="7430" max="7430" width="12.7109375" style="360" customWidth="1"/>
    <col min="7431" max="7431" width="9.140625" style="360"/>
    <col min="7432" max="7432" width="6.42578125" style="360" customWidth="1"/>
    <col min="7433" max="7433" width="37.5703125" style="360" customWidth="1"/>
    <col min="7434" max="7434" width="7.5703125" style="360" customWidth="1"/>
    <col min="7435" max="7435" width="7.85546875" style="360" customWidth="1"/>
    <col min="7436" max="7680" width="9.140625" style="360"/>
    <col min="7681" max="7681" width="6.5703125" style="360" customWidth="1"/>
    <col min="7682" max="7682" width="39.7109375" style="360" customWidth="1"/>
    <col min="7683" max="7683" width="7.5703125" style="360" customWidth="1"/>
    <col min="7684" max="7684" width="7.85546875" style="360" customWidth="1"/>
    <col min="7685" max="7685" width="11" style="360" customWidth="1"/>
    <col min="7686" max="7686" width="12.7109375" style="360" customWidth="1"/>
    <col min="7687" max="7687" width="9.140625" style="360"/>
    <col min="7688" max="7688" width="6.42578125" style="360" customWidth="1"/>
    <col min="7689" max="7689" width="37.5703125" style="360" customWidth="1"/>
    <col min="7690" max="7690" width="7.5703125" style="360" customWidth="1"/>
    <col min="7691" max="7691" width="7.85546875" style="360" customWidth="1"/>
    <col min="7692" max="7936" width="9.140625" style="360"/>
    <col min="7937" max="7937" width="6.5703125" style="360" customWidth="1"/>
    <col min="7938" max="7938" width="39.7109375" style="360" customWidth="1"/>
    <col min="7939" max="7939" width="7.5703125" style="360" customWidth="1"/>
    <col min="7940" max="7940" width="7.85546875" style="360" customWidth="1"/>
    <col min="7941" max="7941" width="11" style="360" customWidth="1"/>
    <col min="7942" max="7942" width="12.7109375" style="360" customWidth="1"/>
    <col min="7943" max="7943" width="9.140625" style="360"/>
    <col min="7944" max="7944" width="6.42578125" style="360" customWidth="1"/>
    <col min="7945" max="7945" width="37.5703125" style="360" customWidth="1"/>
    <col min="7946" max="7946" width="7.5703125" style="360" customWidth="1"/>
    <col min="7947" max="7947" width="7.85546875" style="360" customWidth="1"/>
    <col min="7948" max="8192" width="9.140625" style="360"/>
    <col min="8193" max="8193" width="6.5703125" style="360" customWidth="1"/>
    <col min="8194" max="8194" width="39.7109375" style="360" customWidth="1"/>
    <col min="8195" max="8195" width="7.5703125" style="360" customWidth="1"/>
    <col min="8196" max="8196" width="7.85546875" style="360" customWidth="1"/>
    <col min="8197" max="8197" width="11" style="360" customWidth="1"/>
    <col min="8198" max="8198" width="12.7109375" style="360" customWidth="1"/>
    <col min="8199" max="8199" width="9.140625" style="360"/>
    <col min="8200" max="8200" width="6.42578125" style="360" customWidth="1"/>
    <col min="8201" max="8201" width="37.5703125" style="360" customWidth="1"/>
    <col min="8202" max="8202" width="7.5703125" style="360" customWidth="1"/>
    <col min="8203" max="8203" width="7.85546875" style="360" customWidth="1"/>
    <col min="8204" max="8448" width="9.140625" style="360"/>
    <col min="8449" max="8449" width="6.5703125" style="360" customWidth="1"/>
    <col min="8450" max="8450" width="39.7109375" style="360" customWidth="1"/>
    <col min="8451" max="8451" width="7.5703125" style="360" customWidth="1"/>
    <col min="8452" max="8452" width="7.85546875" style="360" customWidth="1"/>
    <col min="8453" max="8453" width="11" style="360" customWidth="1"/>
    <col min="8454" max="8454" width="12.7109375" style="360" customWidth="1"/>
    <col min="8455" max="8455" width="9.140625" style="360"/>
    <col min="8456" max="8456" width="6.42578125" style="360" customWidth="1"/>
    <col min="8457" max="8457" width="37.5703125" style="360" customWidth="1"/>
    <col min="8458" max="8458" width="7.5703125" style="360" customWidth="1"/>
    <col min="8459" max="8459" width="7.85546875" style="360" customWidth="1"/>
    <col min="8460" max="8704" width="9.140625" style="360"/>
    <col min="8705" max="8705" width="6.5703125" style="360" customWidth="1"/>
    <col min="8706" max="8706" width="39.7109375" style="360" customWidth="1"/>
    <col min="8707" max="8707" width="7.5703125" style="360" customWidth="1"/>
    <col min="8708" max="8708" width="7.85546875" style="360" customWidth="1"/>
    <col min="8709" max="8709" width="11" style="360" customWidth="1"/>
    <col min="8710" max="8710" width="12.7109375" style="360" customWidth="1"/>
    <col min="8711" max="8711" width="9.140625" style="360"/>
    <col min="8712" max="8712" width="6.42578125" style="360" customWidth="1"/>
    <col min="8713" max="8713" width="37.5703125" style="360" customWidth="1"/>
    <col min="8714" max="8714" width="7.5703125" style="360" customWidth="1"/>
    <col min="8715" max="8715" width="7.85546875" style="360" customWidth="1"/>
    <col min="8716" max="8960" width="9.140625" style="360"/>
    <col min="8961" max="8961" width="6.5703125" style="360" customWidth="1"/>
    <col min="8962" max="8962" width="39.7109375" style="360" customWidth="1"/>
    <col min="8963" max="8963" width="7.5703125" style="360" customWidth="1"/>
    <col min="8964" max="8964" width="7.85546875" style="360" customWidth="1"/>
    <col min="8965" max="8965" width="11" style="360" customWidth="1"/>
    <col min="8966" max="8966" width="12.7109375" style="360" customWidth="1"/>
    <col min="8967" max="8967" width="9.140625" style="360"/>
    <col min="8968" max="8968" width="6.42578125" style="360" customWidth="1"/>
    <col min="8969" max="8969" width="37.5703125" style="360" customWidth="1"/>
    <col min="8970" max="8970" width="7.5703125" style="360" customWidth="1"/>
    <col min="8971" max="8971" width="7.85546875" style="360" customWidth="1"/>
    <col min="8972" max="9216" width="9.140625" style="360"/>
    <col min="9217" max="9217" width="6.5703125" style="360" customWidth="1"/>
    <col min="9218" max="9218" width="39.7109375" style="360" customWidth="1"/>
    <col min="9219" max="9219" width="7.5703125" style="360" customWidth="1"/>
    <col min="9220" max="9220" width="7.85546875" style="360" customWidth="1"/>
    <col min="9221" max="9221" width="11" style="360" customWidth="1"/>
    <col min="9222" max="9222" width="12.7109375" style="360" customWidth="1"/>
    <col min="9223" max="9223" width="9.140625" style="360"/>
    <col min="9224" max="9224" width="6.42578125" style="360" customWidth="1"/>
    <col min="9225" max="9225" width="37.5703125" style="360" customWidth="1"/>
    <col min="9226" max="9226" width="7.5703125" style="360" customWidth="1"/>
    <col min="9227" max="9227" width="7.85546875" style="360" customWidth="1"/>
    <col min="9228" max="9472" width="9.140625" style="360"/>
    <col min="9473" max="9473" width="6.5703125" style="360" customWidth="1"/>
    <col min="9474" max="9474" width="39.7109375" style="360" customWidth="1"/>
    <col min="9475" max="9475" width="7.5703125" style="360" customWidth="1"/>
    <col min="9476" max="9476" width="7.85546875" style="360" customWidth="1"/>
    <col min="9477" max="9477" width="11" style="360" customWidth="1"/>
    <col min="9478" max="9478" width="12.7109375" style="360" customWidth="1"/>
    <col min="9479" max="9479" width="9.140625" style="360"/>
    <col min="9480" max="9480" width="6.42578125" style="360" customWidth="1"/>
    <col min="9481" max="9481" width="37.5703125" style="360" customWidth="1"/>
    <col min="9482" max="9482" width="7.5703125" style="360" customWidth="1"/>
    <col min="9483" max="9483" width="7.85546875" style="360" customWidth="1"/>
    <col min="9484" max="9728" width="9.140625" style="360"/>
    <col min="9729" max="9729" width="6.5703125" style="360" customWidth="1"/>
    <col min="9730" max="9730" width="39.7109375" style="360" customWidth="1"/>
    <col min="9731" max="9731" width="7.5703125" style="360" customWidth="1"/>
    <col min="9732" max="9732" width="7.85546875" style="360" customWidth="1"/>
    <col min="9733" max="9733" width="11" style="360" customWidth="1"/>
    <col min="9734" max="9734" width="12.7109375" style="360" customWidth="1"/>
    <col min="9735" max="9735" width="9.140625" style="360"/>
    <col min="9736" max="9736" width="6.42578125" style="360" customWidth="1"/>
    <col min="9737" max="9737" width="37.5703125" style="360" customWidth="1"/>
    <col min="9738" max="9738" width="7.5703125" style="360" customWidth="1"/>
    <col min="9739" max="9739" width="7.85546875" style="360" customWidth="1"/>
    <col min="9740" max="9984" width="9.140625" style="360"/>
    <col min="9985" max="9985" width="6.5703125" style="360" customWidth="1"/>
    <col min="9986" max="9986" width="39.7109375" style="360" customWidth="1"/>
    <col min="9987" max="9987" width="7.5703125" style="360" customWidth="1"/>
    <col min="9988" max="9988" width="7.85546875" style="360" customWidth="1"/>
    <col min="9989" max="9989" width="11" style="360" customWidth="1"/>
    <col min="9990" max="9990" width="12.7109375" style="360" customWidth="1"/>
    <col min="9991" max="9991" width="9.140625" style="360"/>
    <col min="9992" max="9992" width="6.42578125" style="360" customWidth="1"/>
    <col min="9993" max="9993" width="37.5703125" style="360" customWidth="1"/>
    <col min="9994" max="9994" width="7.5703125" style="360" customWidth="1"/>
    <col min="9995" max="9995" width="7.85546875" style="360" customWidth="1"/>
    <col min="9996" max="10240" width="9.140625" style="360"/>
    <col min="10241" max="10241" width="6.5703125" style="360" customWidth="1"/>
    <col min="10242" max="10242" width="39.7109375" style="360" customWidth="1"/>
    <col min="10243" max="10243" width="7.5703125" style="360" customWidth="1"/>
    <col min="10244" max="10244" width="7.85546875" style="360" customWidth="1"/>
    <col min="10245" max="10245" width="11" style="360" customWidth="1"/>
    <col min="10246" max="10246" width="12.7109375" style="360" customWidth="1"/>
    <col min="10247" max="10247" width="9.140625" style="360"/>
    <col min="10248" max="10248" width="6.42578125" style="360" customWidth="1"/>
    <col min="10249" max="10249" width="37.5703125" style="360" customWidth="1"/>
    <col min="10250" max="10250" width="7.5703125" style="360" customWidth="1"/>
    <col min="10251" max="10251" width="7.85546875" style="360" customWidth="1"/>
    <col min="10252" max="10496" width="9.140625" style="360"/>
    <col min="10497" max="10497" width="6.5703125" style="360" customWidth="1"/>
    <col min="10498" max="10498" width="39.7109375" style="360" customWidth="1"/>
    <col min="10499" max="10499" width="7.5703125" style="360" customWidth="1"/>
    <col min="10500" max="10500" width="7.85546875" style="360" customWidth="1"/>
    <col min="10501" max="10501" width="11" style="360" customWidth="1"/>
    <col min="10502" max="10502" width="12.7109375" style="360" customWidth="1"/>
    <col min="10503" max="10503" width="9.140625" style="360"/>
    <col min="10504" max="10504" width="6.42578125" style="360" customWidth="1"/>
    <col min="10505" max="10505" width="37.5703125" style="360" customWidth="1"/>
    <col min="10506" max="10506" width="7.5703125" style="360" customWidth="1"/>
    <col min="10507" max="10507" width="7.85546875" style="360" customWidth="1"/>
    <col min="10508" max="10752" width="9.140625" style="360"/>
    <col min="10753" max="10753" width="6.5703125" style="360" customWidth="1"/>
    <col min="10754" max="10754" width="39.7109375" style="360" customWidth="1"/>
    <col min="10755" max="10755" width="7.5703125" style="360" customWidth="1"/>
    <col min="10756" max="10756" width="7.85546875" style="360" customWidth="1"/>
    <col min="10757" max="10757" width="11" style="360" customWidth="1"/>
    <col min="10758" max="10758" width="12.7109375" style="360" customWidth="1"/>
    <col min="10759" max="10759" width="9.140625" style="360"/>
    <col min="10760" max="10760" width="6.42578125" style="360" customWidth="1"/>
    <col min="10761" max="10761" width="37.5703125" style="360" customWidth="1"/>
    <col min="10762" max="10762" width="7.5703125" style="360" customWidth="1"/>
    <col min="10763" max="10763" width="7.85546875" style="360" customWidth="1"/>
    <col min="10764" max="11008" width="9.140625" style="360"/>
    <col min="11009" max="11009" width="6.5703125" style="360" customWidth="1"/>
    <col min="11010" max="11010" width="39.7109375" style="360" customWidth="1"/>
    <col min="11011" max="11011" width="7.5703125" style="360" customWidth="1"/>
    <col min="11012" max="11012" width="7.85546875" style="360" customWidth="1"/>
    <col min="11013" max="11013" width="11" style="360" customWidth="1"/>
    <col min="11014" max="11014" width="12.7109375" style="360" customWidth="1"/>
    <col min="11015" max="11015" width="9.140625" style="360"/>
    <col min="11016" max="11016" width="6.42578125" style="360" customWidth="1"/>
    <col min="11017" max="11017" width="37.5703125" style="360" customWidth="1"/>
    <col min="11018" max="11018" width="7.5703125" style="360" customWidth="1"/>
    <col min="11019" max="11019" width="7.85546875" style="360" customWidth="1"/>
    <col min="11020" max="11264" width="9.140625" style="360"/>
    <col min="11265" max="11265" width="6.5703125" style="360" customWidth="1"/>
    <col min="11266" max="11266" width="39.7109375" style="360" customWidth="1"/>
    <col min="11267" max="11267" width="7.5703125" style="360" customWidth="1"/>
    <col min="11268" max="11268" width="7.85546875" style="360" customWidth="1"/>
    <col min="11269" max="11269" width="11" style="360" customWidth="1"/>
    <col min="11270" max="11270" width="12.7109375" style="360" customWidth="1"/>
    <col min="11271" max="11271" width="9.140625" style="360"/>
    <col min="11272" max="11272" width="6.42578125" style="360" customWidth="1"/>
    <col min="11273" max="11273" width="37.5703125" style="360" customWidth="1"/>
    <col min="11274" max="11274" width="7.5703125" style="360" customWidth="1"/>
    <col min="11275" max="11275" width="7.85546875" style="360" customWidth="1"/>
    <col min="11276" max="11520" width="9.140625" style="360"/>
    <col min="11521" max="11521" width="6.5703125" style="360" customWidth="1"/>
    <col min="11522" max="11522" width="39.7109375" style="360" customWidth="1"/>
    <col min="11523" max="11523" width="7.5703125" style="360" customWidth="1"/>
    <col min="11524" max="11524" width="7.85546875" style="360" customWidth="1"/>
    <col min="11525" max="11525" width="11" style="360" customWidth="1"/>
    <col min="11526" max="11526" width="12.7109375" style="360" customWidth="1"/>
    <col min="11527" max="11527" width="9.140625" style="360"/>
    <col min="11528" max="11528" width="6.42578125" style="360" customWidth="1"/>
    <col min="11529" max="11529" width="37.5703125" style="360" customWidth="1"/>
    <col min="11530" max="11530" width="7.5703125" style="360" customWidth="1"/>
    <col min="11531" max="11531" width="7.85546875" style="360" customWidth="1"/>
    <col min="11532" max="11776" width="9.140625" style="360"/>
    <col min="11777" max="11777" width="6.5703125" style="360" customWidth="1"/>
    <col min="11778" max="11778" width="39.7109375" style="360" customWidth="1"/>
    <col min="11779" max="11779" width="7.5703125" style="360" customWidth="1"/>
    <col min="11780" max="11780" width="7.85546875" style="360" customWidth="1"/>
    <col min="11781" max="11781" width="11" style="360" customWidth="1"/>
    <col min="11782" max="11782" width="12.7109375" style="360" customWidth="1"/>
    <col min="11783" max="11783" width="9.140625" style="360"/>
    <col min="11784" max="11784" width="6.42578125" style="360" customWidth="1"/>
    <col min="11785" max="11785" width="37.5703125" style="360" customWidth="1"/>
    <col min="11786" max="11786" width="7.5703125" style="360" customWidth="1"/>
    <col min="11787" max="11787" width="7.85546875" style="360" customWidth="1"/>
    <col min="11788" max="12032" width="9.140625" style="360"/>
    <col min="12033" max="12033" width="6.5703125" style="360" customWidth="1"/>
    <col min="12034" max="12034" width="39.7109375" style="360" customWidth="1"/>
    <col min="12035" max="12035" width="7.5703125" style="360" customWidth="1"/>
    <col min="12036" max="12036" width="7.85546875" style="360" customWidth="1"/>
    <col min="12037" max="12037" width="11" style="360" customWidth="1"/>
    <col min="12038" max="12038" width="12.7109375" style="360" customWidth="1"/>
    <col min="12039" max="12039" width="9.140625" style="360"/>
    <col min="12040" max="12040" width="6.42578125" style="360" customWidth="1"/>
    <col min="12041" max="12041" width="37.5703125" style="360" customWidth="1"/>
    <col min="12042" max="12042" width="7.5703125" style="360" customWidth="1"/>
    <col min="12043" max="12043" width="7.85546875" style="360" customWidth="1"/>
    <col min="12044" max="12288" width="9.140625" style="360"/>
    <col min="12289" max="12289" width="6.5703125" style="360" customWidth="1"/>
    <col min="12290" max="12290" width="39.7109375" style="360" customWidth="1"/>
    <col min="12291" max="12291" width="7.5703125" style="360" customWidth="1"/>
    <col min="12292" max="12292" width="7.85546875" style="360" customWidth="1"/>
    <col min="12293" max="12293" width="11" style="360" customWidth="1"/>
    <col min="12294" max="12294" width="12.7109375" style="360" customWidth="1"/>
    <col min="12295" max="12295" width="9.140625" style="360"/>
    <col min="12296" max="12296" width="6.42578125" style="360" customWidth="1"/>
    <col min="12297" max="12297" width="37.5703125" style="360" customWidth="1"/>
    <col min="12298" max="12298" width="7.5703125" style="360" customWidth="1"/>
    <col min="12299" max="12299" width="7.85546875" style="360" customWidth="1"/>
    <col min="12300" max="12544" width="9.140625" style="360"/>
    <col min="12545" max="12545" width="6.5703125" style="360" customWidth="1"/>
    <col min="12546" max="12546" width="39.7109375" style="360" customWidth="1"/>
    <col min="12547" max="12547" width="7.5703125" style="360" customWidth="1"/>
    <col min="12548" max="12548" width="7.85546875" style="360" customWidth="1"/>
    <col min="12549" max="12549" width="11" style="360" customWidth="1"/>
    <col min="12550" max="12550" width="12.7109375" style="360" customWidth="1"/>
    <col min="12551" max="12551" width="9.140625" style="360"/>
    <col min="12552" max="12552" width="6.42578125" style="360" customWidth="1"/>
    <col min="12553" max="12553" width="37.5703125" style="360" customWidth="1"/>
    <col min="12554" max="12554" width="7.5703125" style="360" customWidth="1"/>
    <col min="12555" max="12555" width="7.85546875" style="360" customWidth="1"/>
    <col min="12556" max="12800" width="9.140625" style="360"/>
    <col min="12801" max="12801" width="6.5703125" style="360" customWidth="1"/>
    <col min="12802" max="12802" width="39.7109375" style="360" customWidth="1"/>
    <col min="12803" max="12803" width="7.5703125" style="360" customWidth="1"/>
    <col min="12804" max="12804" width="7.85546875" style="360" customWidth="1"/>
    <col min="12805" max="12805" width="11" style="360" customWidth="1"/>
    <col min="12806" max="12806" width="12.7109375" style="360" customWidth="1"/>
    <col min="12807" max="12807" width="9.140625" style="360"/>
    <col min="12808" max="12808" width="6.42578125" style="360" customWidth="1"/>
    <col min="12809" max="12809" width="37.5703125" style="360" customWidth="1"/>
    <col min="12810" max="12810" width="7.5703125" style="360" customWidth="1"/>
    <col min="12811" max="12811" width="7.85546875" style="360" customWidth="1"/>
    <col min="12812" max="13056" width="9.140625" style="360"/>
    <col min="13057" max="13057" width="6.5703125" style="360" customWidth="1"/>
    <col min="13058" max="13058" width="39.7109375" style="360" customWidth="1"/>
    <col min="13059" max="13059" width="7.5703125" style="360" customWidth="1"/>
    <col min="13060" max="13060" width="7.85546875" style="360" customWidth="1"/>
    <col min="13061" max="13061" width="11" style="360" customWidth="1"/>
    <col min="13062" max="13062" width="12.7109375" style="360" customWidth="1"/>
    <col min="13063" max="13063" width="9.140625" style="360"/>
    <col min="13064" max="13064" width="6.42578125" style="360" customWidth="1"/>
    <col min="13065" max="13065" width="37.5703125" style="360" customWidth="1"/>
    <col min="13066" max="13066" width="7.5703125" style="360" customWidth="1"/>
    <col min="13067" max="13067" width="7.85546875" style="360" customWidth="1"/>
    <col min="13068" max="13312" width="9.140625" style="360"/>
    <col min="13313" max="13313" width="6.5703125" style="360" customWidth="1"/>
    <col min="13314" max="13314" width="39.7109375" style="360" customWidth="1"/>
    <col min="13315" max="13315" width="7.5703125" style="360" customWidth="1"/>
    <col min="13316" max="13316" width="7.85546875" style="360" customWidth="1"/>
    <col min="13317" max="13317" width="11" style="360" customWidth="1"/>
    <col min="13318" max="13318" width="12.7109375" style="360" customWidth="1"/>
    <col min="13319" max="13319" width="9.140625" style="360"/>
    <col min="13320" max="13320" width="6.42578125" style="360" customWidth="1"/>
    <col min="13321" max="13321" width="37.5703125" style="360" customWidth="1"/>
    <col min="13322" max="13322" width="7.5703125" style="360" customWidth="1"/>
    <col min="13323" max="13323" width="7.85546875" style="360" customWidth="1"/>
    <col min="13324" max="13568" width="9.140625" style="360"/>
    <col min="13569" max="13569" width="6.5703125" style="360" customWidth="1"/>
    <col min="13570" max="13570" width="39.7109375" style="360" customWidth="1"/>
    <col min="13571" max="13571" width="7.5703125" style="360" customWidth="1"/>
    <col min="13572" max="13572" width="7.85546875" style="360" customWidth="1"/>
    <col min="13573" max="13573" width="11" style="360" customWidth="1"/>
    <col min="13574" max="13574" width="12.7109375" style="360" customWidth="1"/>
    <col min="13575" max="13575" width="9.140625" style="360"/>
    <col min="13576" max="13576" width="6.42578125" style="360" customWidth="1"/>
    <col min="13577" max="13577" width="37.5703125" style="360" customWidth="1"/>
    <col min="13578" max="13578" width="7.5703125" style="360" customWidth="1"/>
    <col min="13579" max="13579" width="7.85546875" style="360" customWidth="1"/>
    <col min="13580" max="13824" width="9.140625" style="360"/>
    <col min="13825" max="13825" width="6.5703125" style="360" customWidth="1"/>
    <col min="13826" max="13826" width="39.7109375" style="360" customWidth="1"/>
    <col min="13827" max="13827" width="7.5703125" style="360" customWidth="1"/>
    <col min="13828" max="13828" width="7.85546875" style="360" customWidth="1"/>
    <col min="13829" max="13829" width="11" style="360" customWidth="1"/>
    <col min="13830" max="13830" width="12.7109375" style="360" customWidth="1"/>
    <col min="13831" max="13831" width="9.140625" style="360"/>
    <col min="13832" max="13832" width="6.42578125" style="360" customWidth="1"/>
    <col min="13833" max="13833" width="37.5703125" style="360" customWidth="1"/>
    <col min="13834" max="13834" width="7.5703125" style="360" customWidth="1"/>
    <col min="13835" max="13835" width="7.85546875" style="360" customWidth="1"/>
    <col min="13836" max="14080" width="9.140625" style="360"/>
    <col min="14081" max="14081" width="6.5703125" style="360" customWidth="1"/>
    <col min="14082" max="14082" width="39.7109375" style="360" customWidth="1"/>
    <col min="14083" max="14083" width="7.5703125" style="360" customWidth="1"/>
    <col min="14084" max="14084" width="7.85546875" style="360" customWidth="1"/>
    <col min="14085" max="14085" width="11" style="360" customWidth="1"/>
    <col min="14086" max="14086" width="12.7109375" style="360" customWidth="1"/>
    <col min="14087" max="14087" width="9.140625" style="360"/>
    <col min="14088" max="14088" width="6.42578125" style="360" customWidth="1"/>
    <col min="14089" max="14089" width="37.5703125" style="360" customWidth="1"/>
    <col min="14090" max="14090" width="7.5703125" style="360" customWidth="1"/>
    <col min="14091" max="14091" width="7.85546875" style="360" customWidth="1"/>
    <col min="14092" max="14336" width="9.140625" style="360"/>
    <col min="14337" max="14337" width="6.5703125" style="360" customWidth="1"/>
    <col min="14338" max="14338" width="39.7109375" style="360" customWidth="1"/>
    <col min="14339" max="14339" width="7.5703125" style="360" customWidth="1"/>
    <col min="14340" max="14340" width="7.85546875" style="360" customWidth="1"/>
    <col min="14341" max="14341" width="11" style="360" customWidth="1"/>
    <col min="14342" max="14342" width="12.7109375" style="360" customWidth="1"/>
    <col min="14343" max="14343" width="9.140625" style="360"/>
    <col min="14344" max="14344" width="6.42578125" style="360" customWidth="1"/>
    <col min="14345" max="14345" width="37.5703125" style="360" customWidth="1"/>
    <col min="14346" max="14346" width="7.5703125" style="360" customWidth="1"/>
    <col min="14347" max="14347" width="7.85546875" style="360" customWidth="1"/>
    <col min="14348" max="14592" width="9.140625" style="360"/>
    <col min="14593" max="14593" width="6.5703125" style="360" customWidth="1"/>
    <col min="14594" max="14594" width="39.7109375" style="360" customWidth="1"/>
    <col min="14595" max="14595" width="7.5703125" style="360" customWidth="1"/>
    <col min="14596" max="14596" width="7.85546875" style="360" customWidth="1"/>
    <col min="14597" max="14597" width="11" style="360" customWidth="1"/>
    <col min="14598" max="14598" width="12.7109375" style="360" customWidth="1"/>
    <col min="14599" max="14599" width="9.140625" style="360"/>
    <col min="14600" max="14600" width="6.42578125" style="360" customWidth="1"/>
    <col min="14601" max="14601" width="37.5703125" style="360" customWidth="1"/>
    <col min="14602" max="14602" width="7.5703125" style="360" customWidth="1"/>
    <col min="14603" max="14603" width="7.85546875" style="360" customWidth="1"/>
    <col min="14604" max="14848" width="9.140625" style="360"/>
    <col min="14849" max="14849" width="6.5703125" style="360" customWidth="1"/>
    <col min="14850" max="14850" width="39.7109375" style="360" customWidth="1"/>
    <col min="14851" max="14851" width="7.5703125" style="360" customWidth="1"/>
    <col min="14852" max="14852" width="7.85546875" style="360" customWidth="1"/>
    <col min="14853" max="14853" width="11" style="360" customWidth="1"/>
    <col min="14854" max="14854" width="12.7109375" style="360" customWidth="1"/>
    <col min="14855" max="14855" width="9.140625" style="360"/>
    <col min="14856" max="14856" width="6.42578125" style="360" customWidth="1"/>
    <col min="14857" max="14857" width="37.5703125" style="360" customWidth="1"/>
    <col min="14858" max="14858" width="7.5703125" style="360" customWidth="1"/>
    <col min="14859" max="14859" width="7.85546875" style="360" customWidth="1"/>
    <col min="14860" max="15104" width="9.140625" style="360"/>
    <col min="15105" max="15105" width="6.5703125" style="360" customWidth="1"/>
    <col min="15106" max="15106" width="39.7109375" style="360" customWidth="1"/>
    <col min="15107" max="15107" width="7.5703125" style="360" customWidth="1"/>
    <col min="15108" max="15108" width="7.85546875" style="360" customWidth="1"/>
    <col min="15109" max="15109" width="11" style="360" customWidth="1"/>
    <col min="15110" max="15110" width="12.7109375" style="360" customWidth="1"/>
    <col min="15111" max="15111" width="9.140625" style="360"/>
    <col min="15112" max="15112" width="6.42578125" style="360" customWidth="1"/>
    <col min="15113" max="15113" width="37.5703125" style="360" customWidth="1"/>
    <col min="15114" max="15114" width="7.5703125" style="360" customWidth="1"/>
    <col min="15115" max="15115" width="7.85546875" style="360" customWidth="1"/>
    <col min="15116" max="15360" width="9.140625" style="360"/>
    <col min="15361" max="15361" width="6.5703125" style="360" customWidth="1"/>
    <col min="15362" max="15362" width="39.7109375" style="360" customWidth="1"/>
    <col min="15363" max="15363" width="7.5703125" style="360" customWidth="1"/>
    <col min="15364" max="15364" width="7.85546875" style="360" customWidth="1"/>
    <col min="15365" max="15365" width="11" style="360" customWidth="1"/>
    <col min="15366" max="15366" width="12.7109375" style="360" customWidth="1"/>
    <col min="15367" max="15367" width="9.140625" style="360"/>
    <col min="15368" max="15368" width="6.42578125" style="360" customWidth="1"/>
    <col min="15369" max="15369" width="37.5703125" style="360" customWidth="1"/>
    <col min="15370" max="15370" width="7.5703125" style="360" customWidth="1"/>
    <col min="15371" max="15371" width="7.85546875" style="360" customWidth="1"/>
    <col min="15372" max="15616" width="9.140625" style="360"/>
    <col min="15617" max="15617" width="6.5703125" style="360" customWidth="1"/>
    <col min="15618" max="15618" width="39.7109375" style="360" customWidth="1"/>
    <col min="15619" max="15619" width="7.5703125" style="360" customWidth="1"/>
    <col min="15620" max="15620" width="7.85546875" style="360" customWidth="1"/>
    <col min="15621" max="15621" width="11" style="360" customWidth="1"/>
    <col min="15622" max="15622" width="12.7109375" style="360" customWidth="1"/>
    <col min="15623" max="15623" width="9.140625" style="360"/>
    <col min="15624" max="15624" width="6.42578125" style="360" customWidth="1"/>
    <col min="15625" max="15625" width="37.5703125" style="360" customWidth="1"/>
    <col min="15626" max="15626" width="7.5703125" style="360" customWidth="1"/>
    <col min="15627" max="15627" width="7.85546875" style="360" customWidth="1"/>
    <col min="15628" max="15872" width="9.140625" style="360"/>
    <col min="15873" max="15873" width="6.5703125" style="360" customWidth="1"/>
    <col min="15874" max="15874" width="39.7109375" style="360" customWidth="1"/>
    <col min="15875" max="15875" width="7.5703125" style="360" customWidth="1"/>
    <col min="15876" max="15876" width="7.85546875" style="360" customWidth="1"/>
    <col min="15877" max="15877" width="11" style="360" customWidth="1"/>
    <col min="15878" max="15878" width="12.7109375" style="360" customWidth="1"/>
    <col min="15879" max="15879" width="9.140625" style="360"/>
    <col min="15880" max="15880" width="6.42578125" style="360" customWidth="1"/>
    <col min="15881" max="15881" width="37.5703125" style="360" customWidth="1"/>
    <col min="15882" max="15882" width="7.5703125" style="360" customWidth="1"/>
    <col min="15883" max="15883" width="7.85546875" style="360" customWidth="1"/>
    <col min="15884" max="16128" width="9.140625" style="360"/>
    <col min="16129" max="16129" width="6.5703125" style="360" customWidth="1"/>
    <col min="16130" max="16130" width="39.7109375" style="360" customWidth="1"/>
    <col min="16131" max="16131" width="7.5703125" style="360" customWidth="1"/>
    <col min="16132" max="16132" width="7.85546875" style="360" customWidth="1"/>
    <col min="16133" max="16133" width="11" style="360" customWidth="1"/>
    <col min="16134" max="16134" width="12.7109375" style="360" customWidth="1"/>
    <col min="16135" max="16135" width="9.140625" style="360"/>
    <col min="16136" max="16136" width="6.42578125" style="360" customWidth="1"/>
    <col min="16137" max="16137" width="37.5703125" style="360" customWidth="1"/>
    <col min="16138" max="16138" width="7.5703125" style="360" customWidth="1"/>
    <col min="16139" max="16139" width="7.85546875" style="360" customWidth="1"/>
    <col min="16140" max="16384" width="9.140625" style="360"/>
  </cols>
  <sheetData>
    <row r="1" spans="1:11" s="427" customFormat="1" ht="16.899999999999999" customHeight="1">
      <c r="A1" s="502" t="s">
        <v>1176</v>
      </c>
      <c r="B1" s="503" t="s">
        <v>1</v>
      </c>
      <c r="C1" s="441"/>
      <c r="D1" s="504"/>
      <c r="E1" s="426"/>
      <c r="F1" s="517"/>
      <c r="H1" s="494"/>
      <c r="I1" s="496"/>
      <c r="J1" s="495"/>
      <c r="K1" s="495"/>
    </row>
    <row r="2" spans="1:11" ht="16.5" customHeight="1">
      <c r="A2" s="452"/>
      <c r="B2" s="448"/>
      <c r="G2" s="356"/>
    </row>
    <row r="3" spans="1:11" ht="81" customHeight="1">
      <c r="A3" s="452"/>
      <c r="B3" s="474" t="s">
        <v>1177</v>
      </c>
      <c r="C3" s="381"/>
      <c r="D3" s="382"/>
      <c r="E3" s="355"/>
      <c r="F3" s="413"/>
      <c r="G3" s="356"/>
    </row>
    <row r="4" spans="1:11" ht="32.25" customHeight="1">
      <c r="A4" s="386"/>
      <c r="B4" s="387"/>
      <c r="C4" s="381" t="s">
        <v>1178</v>
      </c>
      <c r="D4" s="382" t="s">
        <v>493</v>
      </c>
      <c r="E4" s="355" t="s">
        <v>1179</v>
      </c>
      <c r="F4" s="413" t="s">
        <v>1180</v>
      </c>
      <c r="G4" s="356"/>
    </row>
    <row r="5" spans="1:11" ht="15" customHeight="1">
      <c r="A5" s="386"/>
      <c r="B5" s="387"/>
      <c r="C5" s="381"/>
      <c r="D5" s="382"/>
      <c r="E5" s="355"/>
      <c r="F5" s="413"/>
      <c r="G5" s="356"/>
    </row>
    <row r="6" spans="1:11" ht="32.25" customHeight="1">
      <c r="A6" s="452" t="s">
        <v>8</v>
      </c>
      <c r="B6" s="448" t="s">
        <v>1181</v>
      </c>
      <c r="C6" s="476" t="s">
        <v>66</v>
      </c>
      <c r="D6" s="477">
        <v>1</v>
      </c>
      <c r="E6" s="365"/>
      <c r="F6" s="419">
        <f>D6*E6</f>
        <v>0</v>
      </c>
      <c r="G6" s="356"/>
    </row>
    <row r="7" spans="1:11" ht="15" customHeight="1">
      <c r="A7" s="386"/>
      <c r="B7" s="506"/>
      <c r="C7" s="267"/>
      <c r="D7" s="389"/>
      <c r="E7" s="365"/>
      <c r="F7" s="419"/>
      <c r="G7" s="356"/>
      <c r="I7" s="360"/>
      <c r="J7" s="360"/>
      <c r="K7" s="360"/>
    </row>
    <row r="8" spans="1:11" ht="30.75" customHeight="1">
      <c r="A8" s="452" t="s">
        <v>10</v>
      </c>
      <c r="B8" s="387" t="s">
        <v>1182</v>
      </c>
      <c r="C8" s="267" t="s">
        <v>353</v>
      </c>
      <c r="D8" s="389">
        <v>20</v>
      </c>
      <c r="E8" s="365"/>
      <c r="F8" s="419">
        <f>D8*E8</f>
        <v>0</v>
      </c>
      <c r="G8" s="356"/>
      <c r="I8" s="360"/>
      <c r="J8" s="360"/>
      <c r="K8" s="360"/>
    </row>
    <row r="9" spans="1:11" ht="15" customHeight="1">
      <c r="A9" s="452"/>
      <c r="B9" s="387"/>
      <c r="C9" s="267"/>
      <c r="D9" s="389"/>
      <c r="E9" s="365"/>
      <c r="F9" s="419"/>
      <c r="G9" s="356"/>
      <c r="I9" s="360"/>
      <c r="J9" s="360"/>
      <c r="K9" s="360"/>
    </row>
    <row r="10" spans="1:11" ht="27.75" customHeight="1">
      <c r="A10" s="452" t="s">
        <v>13</v>
      </c>
      <c r="B10" s="387" t="s">
        <v>1183</v>
      </c>
      <c r="C10" s="267" t="s">
        <v>353</v>
      </c>
      <c r="D10" s="389">
        <v>23</v>
      </c>
      <c r="E10" s="365"/>
      <c r="F10" s="419">
        <f>D10*E10</f>
        <v>0</v>
      </c>
      <c r="G10" s="356"/>
      <c r="I10" s="360"/>
      <c r="J10" s="360"/>
      <c r="K10" s="360"/>
    </row>
    <row r="11" spans="1:11" ht="12.75">
      <c r="A11" s="452"/>
      <c r="B11" s="399"/>
      <c r="C11" s="399"/>
      <c r="D11" s="389"/>
      <c r="E11" s="360"/>
      <c r="F11" s="419"/>
      <c r="H11" s="360"/>
      <c r="I11" s="360"/>
      <c r="J11" s="360"/>
      <c r="K11" s="360"/>
    </row>
    <row r="12" spans="1:11" ht="39.75" customHeight="1">
      <c r="A12" s="452" t="s">
        <v>14</v>
      </c>
      <c r="B12" s="387" t="s">
        <v>1184</v>
      </c>
      <c r="C12" s="267" t="s">
        <v>677</v>
      </c>
      <c r="D12" s="389">
        <v>398</v>
      </c>
      <c r="E12" s="365"/>
      <c r="F12" s="419">
        <f>D12*E12</f>
        <v>0</v>
      </c>
      <c r="G12" s="356"/>
    </row>
    <row r="13" spans="1:11" ht="12.75" customHeight="1">
      <c r="A13" s="452"/>
      <c r="B13" s="387"/>
      <c r="C13" s="267"/>
      <c r="D13" s="389"/>
      <c r="E13" s="365"/>
      <c r="F13" s="419"/>
      <c r="G13" s="356"/>
    </row>
    <row r="14" spans="1:11" ht="28.5" customHeight="1">
      <c r="A14" s="452" t="s">
        <v>16</v>
      </c>
      <c r="B14" s="387" t="s">
        <v>1185</v>
      </c>
      <c r="C14" s="267" t="s">
        <v>677</v>
      </c>
      <c r="D14" s="389">
        <v>25</v>
      </c>
      <c r="E14" s="365"/>
      <c r="F14" s="419">
        <f>D14*E14</f>
        <v>0</v>
      </c>
      <c r="G14" s="356"/>
    </row>
    <row r="15" spans="1:11" ht="15.75">
      <c r="A15" s="452"/>
      <c r="B15" s="507"/>
      <c r="C15" s="399"/>
      <c r="D15" s="389"/>
      <c r="E15" s="360"/>
      <c r="F15" s="419"/>
      <c r="G15" s="356"/>
      <c r="I15" s="360"/>
      <c r="J15" s="360"/>
      <c r="K15" s="360"/>
    </row>
    <row r="16" spans="1:11" ht="40.5" customHeight="1">
      <c r="A16" s="452" t="s">
        <v>17</v>
      </c>
      <c r="B16" s="387" t="s">
        <v>1186</v>
      </c>
      <c r="C16" s="267" t="s">
        <v>544</v>
      </c>
      <c r="D16" s="389">
        <v>37.200000000000003</v>
      </c>
      <c r="E16" s="365"/>
      <c r="F16" s="419">
        <f>D16*E16</f>
        <v>0</v>
      </c>
      <c r="G16" s="356"/>
    </row>
    <row r="17" spans="1:11" ht="14.25" customHeight="1">
      <c r="A17" s="452"/>
      <c r="B17" s="387"/>
      <c r="C17" s="267"/>
      <c r="D17" s="389"/>
      <c r="E17" s="365"/>
      <c r="F17" s="419"/>
      <c r="G17" s="356"/>
    </row>
    <row r="18" spans="1:11" ht="28.5" customHeight="1">
      <c r="A18" s="452" t="s">
        <v>18</v>
      </c>
      <c r="B18" s="387" t="s">
        <v>1187</v>
      </c>
      <c r="C18" s="267" t="s">
        <v>353</v>
      </c>
      <c r="D18" s="389">
        <v>3</v>
      </c>
      <c r="E18" s="365"/>
      <c r="F18" s="419">
        <f>D18*E18</f>
        <v>0</v>
      </c>
      <c r="G18" s="356"/>
    </row>
    <row r="19" spans="1:11" ht="16.5" customHeight="1">
      <c r="A19" s="386"/>
      <c r="B19" s="387"/>
      <c r="C19" s="267"/>
      <c r="D19" s="389"/>
      <c r="E19" s="365"/>
      <c r="F19" s="419"/>
      <c r="G19" s="356"/>
    </row>
    <row r="20" spans="1:11" ht="39" customHeight="1">
      <c r="A20" s="452" t="s">
        <v>19</v>
      </c>
      <c r="B20" s="387" t="s">
        <v>1188</v>
      </c>
      <c r="C20" s="267" t="s">
        <v>353</v>
      </c>
      <c r="D20" s="389">
        <v>1</v>
      </c>
      <c r="E20" s="365"/>
      <c r="F20" s="419">
        <f>D20*E20</f>
        <v>0</v>
      </c>
      <c r="G20" s="356"/>
    </row>
    <row r="21" spans="1:11" ht="15.75" customHeight="1">
      <c r="A21" s="452"/>
      <c r="B21" s="387"/>
      <c r="C21" s="267"/>
      <c r="D21" s="389"/>
      <c r="E21" s="365"/>
      <c r="F21" s="419"/>
      <c r="G21" s="356"/>
    </row>
    <row r="22" spans="1:11" ht="45" customHeight="1">
      <c r="A22" s="452" t="s">
        <v>20</v>
      </c>
      <c r="B22" s="387" t="s">
        <v>1189</v>
      </c>
      <c r="C22" s="267" t="s">
        <v>353</v>
      </c>
      <c r="D22" s="389">
        <v>1</v>
      </c>
      <c r="E22" s="365"/>
      <c r="F22" s="419">
        <f>D22*E22</f>
        <v>0</v>
      </c>
      <c r="G22" s="356"/>
    </row>
    <row r="23" spans="1:11" ht="15" customHeight="1">
      <c r="A23" s="452"/>
      <c r="B23" s="387"/>
      <c r="C23" s="267"/>
      <c r="D23" s="389"/>
      <c r="E23" s="365"/>
      <c r="F23" s="419"/>
      <c r="G23" s="356"/>
    </row>
    <row r="24" spans="1:11" ht="45" customHeight="1">
      <c r="A24" s="452" t="s">
        <v>21</v>
      </c>
      <c r="B24" s="387" t="s">
        <v>1190</v>
      </c>
      <c r="C24" s="267" t="s">
        <v>353</v>
      </c>
      <c r="D24" s="389">
        <v>1</v>
      </c>
      <c r="E24" s="365"/>
      <c r="F24" s="419">
        <f>D24*E24</f>
        <v>0</v>
      </c>
      <c r="G24" s="356"/>
    </row>
    <row r="25" spans="1:11" ht="14.25" customHeight="1">
      <c r="A25" s="452"/>
      <c r="B25" s="387"/>
      <c r="C25" s="267"/>
      <c r="D25" s="389"/>
      <c r="E25" s="365"/>
      <c r="F25" s="419"/>
      <c r="G25" s="356"/>
    </row>
    <row r="26" spans="1:11" ht="40.5" customHeight="1">
      <c r="A26" s="452" t="s">
        <v>22</v>
      </c>
      <c r="B26" s="387" t="s">
        <v>1191</v>
      </c>
      <c r="C26" s="267" t="s">
        <v>544</v>
      </c>
      <c r="D26" s="389">
        <v>3</v>
      </c>
      <c r="E26" s="365"/>
      <c r="F26" s="419">
        <f>D26*E26</f>
        <v>0</v>
      </c>
      <c r="G26" s="356"/>
    </row>
    <row r="27" spans="1:11" ht="15" customHeight="1">
      <c r="A27" s="452"/>
      <c r="B27" s="387"/>
      <c r="C27" s="267"/>
      <c r="D27" s="389"/>
      <c r="E27" s="365"/>
      <c r="F27" s="419"/>
      <c r="G27" s="356"/>
    </row>
    <row r="28" spans="1:11" ht="26.45" customHeight="1">
      <c r="A28" s="452" t="s">
        <v>24</v>
      </c>
      <c r="B28" s="387" t="s">
        <v>1192</v>
      </c>
      <c r="C28" s="267" t="s">
        <v>353</v>
      </c>
      <c r="D28" s="389">
        <v>4</v>
      </c>
      <c r="E28" s="365"/>
      <c r="F28" s="419">
        <f>D28*E28</f>
        <v>0</v>
      </c>
      <c r="G28" s="356"/>
    </row>
    <row r="29" spans="1:11" ht="15.75">
      <c r="A29" s="452"/>
      <c r="B29" s="507"/>
      <c r="C29" s="399"/>
      <c r="D29" s="389"/>
      <c r="E29" s="360"/>
      <c r="F29" s="419"/>
      <c r="G29" s="356"/>
      <c r="I29" s="360"/>
      <c r="J29" s="360"/>
      <c r="K29" s="360"/>
    </row>
    <row r="30" spans="1:11" ht="59.25" customHeight="1">
      <c r="A30" s="452" t="s">
        <v>25</v>
      </c>
      <c r="B30" s="387" t="s">
        <v>1193</v>
      </c>
      <c r="C30" s="267" t="s">
        <v>544</v>
      </c>
      <c r="D30" s="389">
        <v>1</v>
      </c>
      <c r="E30" s="365"/>
      <c r="F30" s="419">
        <f>D30*E30</f>
        <v>0</v>
      </c>
      <c r="G30" s="356"/>
    </row>
    <row r="31" spans="1:11" ht="14.45" customHeight="1">
      <c r="A31" s="452"/>
      <c r="B31" s="507"/>
      <c r="C31" s="399"/>
      <c r="D31" s="389"/>
      <c r="E31" s="360"/>
      <c r="F31" s="419"/>
      <c r="G31" s="356"/>
      <c r="I31" s="360"/>
      <c r="J31" s="360"/>
      <c r="K31" s="360"/>
    </row>
    <row r="32" spans="1:11" ht="51.75" customHeight="1">
      <c r="A32" s="452" t="s">
        <v>26</v>
      </c>
      <c r="B32" s="387" t="s">
        <v>1194</v>
      </c>
      <c r="C32" s="267" t="s">
        <v>544</v>
      </c>
      <c r="D32" s="389">
        <v>1.2</v>
      </c>
      <c r="E32" s="365"/>
      <c r="F32" s="419">
        <f>D32*E32</f>
        <v>0</v>
      </c>
      <c r="G32" s="356"/>
    </row>
    <row r="33" spans="1:11" ht="15" customHeight="1">
      <c r="A33" s="386"/>
      <c r="B33" s="387"/>
      <c r="C33" s="267"/>
      <c r="D33" s="389"/>
      <c r="E33" s="365"/>
      <c r="F33" s="419"/>
      <c r="G33" s="356"/>
    </row>
    <row r="34" spans="1:11" ht="42.75" customHeight="1">
      <c r="A34" s="452" t="s">
        <v>27</v>
      </c>
      <c r="B34" s="387" t="s">
        <v>1195</v>
      </c>
      <c r="C34" s="267" t="s">
        <v>544</v>
      </c>
      <c r="D34" s="389">
        <v>1.1000000000000001</v>
      </c>
      <c r="E34" s="365"/>
      <c r="F34" s="419">
        <f>D34*E34</f>
        <v>0</v>
      </c>
      <c r="G34" s="356"/>
    </row>
    <row r="35" spans="1:11" ht="15" customHeight="1">
      <c r="A35" s="452"/>
      <c r="B35" s="387"/>
      <c r="C35" s="267"/>
      <c r="D35" s="389"/>
      <c r="E35" s="365"/>
      <c r="F35" s="419"/>
      <c r="G35" s="356"/>
    </row>
    <row r="36" spans="1:11" ht="32.25" customHeight="1">
      <c r="A36" s="452" t="s">
        <v>67</v>
      </c>
      <c r="B36" s="387" t="s">
        <v>1196</v>
      </c>
      <c r="C36" s="267" t="s">
        <v>544</v>
      </c>
      <c r="D36" s="389">
        <v>12</v>
      </c>
      <c r="E36" s="365"/>
      <c r="F36" s="419">
        <f>D36*E36</f>
        <v>0</v>
      </c>
      <c r="G36" s="356"/>
    </row>
    <row r="37" spans="1:11" ht="15.75" customHeight="1">
      <c r="A37" s="452"/>
      <c r="B37" s="387"/>
      <c r="C37" s="267"/>
      <c r="D37" s="389"/>
      <c r="E37" s="365"/>
      <c r="F37" s="419"/>
      <c r="G37" s="356"/>
    </row>
    <row r="38" spans="1:11" ht="54.75" customHeight="1">
      <c r="A38" s="452" t="s">
        <v>68</v>
      </c>
      <c r="B38" s="387" t="s">
        <v>1197</v>
      </c>
      <c r="C38" s="267" t="s">
        <v>544</v>
      </c>
      <c r="D38" s="389">
        <v>10.5</v>
      </c>
      <c r="E38" s="365"/>
      <c r="F38" s="419">
        <f>D38*E38</f>
        <v>0</v>
      </c>
      <c r="G38" s="356"/>
    </row>
    <row r="39" spans="1:11" ht="15.75" customHeight="1">
      <c r="A39" s="452"/>
      <c r="B39" s="387"/>
      <c r="C39" s="267"/>
      <c r="D39" s="389"/>
      <c r="E39" s="365"/>
      <c r="F39" s="419"/>
      <c r="G39" s="356"/>
    </row>
    <row r="40" spans="1:11" ht="41.25" customHeight="1">
      <c r="A40" s="452" t="s">
        <v>182</v>
      </c>
      <c r="B40" s="387" t="s">
        <v>1198</v>
      </c>
      <c r="C40" s="267" t="s">
        <v>544</v>
      </c>
      <c r="D40" s="389">
        <v>30</v>
      </c>
      <c r="E40" s="365"/>
      <c r="F40" s="419">
        <f>D40*E40</f>
        <v>0</v>
      </c>
      <c r="G40" s="356"/>
    </row>
    <row r="41" spans="1:11" s="364" customFormat="1" ht="14.45" customHeight="1">
      <c r="A41" s="452"/>
      <c r="B41" s="387"/>
      <c r="C41" s="387"/>
      <c r="D41" s="387"/>
      <c r="F41" s="387"/>
    </row>
    <row r="42" spans="1:11" ht="26.45" customHeight="1">
      <c r="A42" s="452" t="s">
        <v>183</v>
      </c>
      <c r="B42" s="387" t="s">
        <v>1199</v>
      </c>
      <c r="C42" s="267" t="s">
        <v>353</v>
      </c>
      <c r="D42" s="389">
        <v>2</v>
      </c>
      <c r="E42" s="365"/>
      <c r="F42" s="419"/>
      <c r="G42" s="356"/>
    </row>
    <row r="43" spans="1:11" ht="15.75">
      <c r="A43" s="452"/>
      <c r="B43" s="507"/>
      <c r="C43" s="399"/>
      <c r="D43" s="389"/>
      <c r="E43" s="360"/>
      <c r="F43" s="419"/>
      <c r="G43" s="356"/>
      <c r="I43" s="360"/>
      <c r="J43" s="360"/>
      <c r="K43" s="360"/>
    </row>
    <row r="44" spans="1:11" ht="29.25" customHeight="1">
      <c r="A44" s="452" t="s">
        <v>233</v>
      </c>
      <c r="B44" s="387" t="s">
        <v>1200</v>
      </c>
      <c r="C44" s="267" t="s">
        <v>353</v>
      </c>
      <c r="D44" s="389">
        <v>2</v>
      </c>
      <c r="E44" s="365"/>
      <c r="F44" s="419">
        <f>D44*E44</f>
        <v>0</v>
      </c>
      <c r="G44" s="356"/>
    </row>
    <row r="45" spans="1:11" ht="17.25" customHeight="1">
      <c r="A45" s="452"/>
      <c r="B45" s="387"/>
      <c r="C45" s="267"/>
      <c r="D45" s="389"/>
      <c r="E45" s="365"/>
      <c r="F45" s="419"/>
      <c r="G45" s="356"/>
    </row>
    <row r="46" spans="1:11" ht="28.5" customHeight="1">
      <c r="A46" s="452" t="s">
        <v>1201</v>
      </c>
      <c r="B46" s="387" t="s">
        <v>1202</v>
      </c>
      <c r="C46" s="267" t="s">
        <v>544</v>
      </c>
      <c r="D46" s="389">
        <v>26</v>
      </c>
      <c r="E46" s="365"/>
      <c r="F46" s="419">
        <f>D46*E46</f>
        <v>0</v>
      </c>
      <c r="G46" s="356"/>
    </row>
    <row r="47" spans="1:11" ht="16.5" customHeight="1">
      <c r="A47" s="452"/>
      <c r="B47" s="507"/>
      <c r="C47" s="446"/>
      <c r="D47" s="446"/>
      <c r="E47" s="365"/>
      <c r="F47" s="419"/>
      <c r="G47" s="356"/>
    </row>
    <row r="48" spans="1:11" ht="16.5" customHeight="1">
      <c r="A48" s="452" t="s">
        <v>1203</v>
      </c>
      <c r="B48" s="387" t="s">
        <v>1204</v>
      </c>
      <c r="C48" s="267" t="s">
        <v>1205</v>
      </c>
      <c r="D48" s="389">
        <v>20</v>
      </c>
      <c r="E48" s="365"/>
      <c r="F48" s="419">
        <f>D48*E48</f>
        <v>0</v>
      </c>
      <c r="G48" s="356"/>
    </row>
    <row r="49" spans="1:11" ht="16.5" customHeight="1">
      <c r="A49" s="386"/>
      <c r="B49" s="387"/>
      <c r="C49" s="267"/>
      <c r="D49" s="389"/>
      <c r="E49" s="365"/>
      <c r="F49" s="419"/>
      <c r="G49" s="356"/>
    </row>
    <row r="50" spans="1:11" ht="54.75" customHeight="1">
      <c r="A50" s="452" t="s">
        <v>1206</v>
      </c>
      <c r="B50" s="387" t="s">
        <v>1207</v>
      </c>
      <c r="C50" s="267" t="s">
        <v>66</v>
      </c>
      <c r="D50" s="389"/>
      <c r="E50" s="365"/>
      <c r="F50" s="389">
        <v>150</v>
      </c>
      <c r="G50" s="356"/>
    </row>
    <row r="51" spans="1:11" ht="17.25" customHeight="1">
      <c r="A51" s="452"/>
      <c r="B51" s="508"/>
      <c r="C51" s="267"/>
      <c r="D51" s="446"/>
      <c r="E51" s="365"/>
      <c r="F51" s="419"/>
      <c r="G51" s="356"/>
      <c r="I51" s="360"/>
      <c r="J51" s="360"/>
      <c r="K51" s="360"/>
    </row>
    <row r="52" spans="1:11" s="356" customFormat="1" ht="15.75">
      <c r="A52" s="452"/>
      <c r="B52" s="503" t="s">
        <v>1208</v>
      </c>
      <c r="C52" s="509"/>
      <c r="D52" s="510"/>
      <c r="E52" s="497"/>
      <c r="F52" s="459">
        <f>SUM(F6:F50)</f>
        <v>150</v>
      </c>
      <c r="H52" s="373"/>
    </row>
    <row r="53" spans="1:11" ht="27.6" customHeight="1">
      <c r="A53" s="452"/>
      <c r="B53" s="506"/>
      <c r="C53" s="399"/>
      <c r="D53" s="399"/>
      <c r="E53" s="360"/>
      <c r="F53" s="399"/>
      <c r="G53" s="356"/>
    </row>
    <row r="54" spans="1:11">
      <c r="A54" s="452"/>
      <c r="B54" s="490"/>
      <c r="G54" s="356"/>
    </row>
    <row r="55" spans="1:11">
      <c r="A55" s="452"/>
      <c r="B55" s="447"/>
      <c r="C55" s="511"/>
      <c r="D55" s="512"/>
      <c r="E55" s="498"/>
      <c r="F55" s="519"/>
    </row>
    <row r="56" spans="1:11">
      <c r="A56" s="452"/>
    </row>
    <row r="57" spans="1:11">
      <c r="A57" s="452"/>
    </row>
    <row r="58" spans="1:11" ht="14.25" customHeight="1">
      <c r="A58" s="452"/>
    </row>
    <row r="59" spans="1:11">
      <c r="A59" s="452"/>
    </row>
    <row r="60" spans="1:11">
      <c r="A60" s="452"/>
    </row>
    <row r="61" spans="1:11">
      <c r="A61" s="452"/>
    </row>
    <row r="62" spans="1:11">
      <c r="A62" s="452"/>
    </row>
    <row r="63" spans="1:11">
      <c r="A63" s="452"/>
    </row>
    <row r="64" spans="1:11">
      <c r="A64" s="452"/>
    </row>
    <row r="71" spans="1:9" ht="15">
      <c r="A71" s="514"/>
      <c r="B71" s="515"/>
    </row>
    <row r="72" spans="1:9" ht="15">
      <c r="H72" s="499"/>
      <c r="I72" s="500"/>
    </row>
    <row r="85" spans="5:6" ht="15">
      <c r="E85" s="376"/>
      <c r="F85" s="520"/>
    </row>
    <row r="113" spans="1:9" ht="15">
      <c r="A113" s="514"/>
      <c r="B113" s="515"/>
    </row>
    <row r="114" spans="1:9" ht="15">
      <c r="H114" s="499"/>
      <c r="I114" s="500"/>
    </row>
    <row r="126" spans="1:9" ht="15">
      <c r="E126" s="376"/>
      <c r="F126" s="520"/>
    </row>
    <row r="153" spans="8:9" ht="15">
      <c r="H153" s="499"/>
      <c r="I153" s="500"/>
    </row>
    <row r="177" spans="2:11">
      <c r="I177" s="501"/>
    </row>
    <row r="183" spans="2:11">
      <c r="B183" s="516"/>
      <c r="C183" s="505"/>
      <c r="E183" s="360"/>
      <c r="F183" s="399"/>
      <c r="H183" s="360"/>
      <c r="I183" s="360"/>
      <c r="J183" s="360"/>
      <c r="K183" s="360"/>
    </row>
    <row r="184" spans="2:11">
      <c r="B184" s="516"/>
      <c r="C184" s="505"/>
      <c r="E184" s="360"/>
      <c r="F184" s="399"/>
      <c r="H184" s="360"/>
      <c r="I184" s="360"/>
      <c r="J184" s="360"/>
      <c r="K184" s="360"/>
    </row>
    <row r="185" spans="2:11">
      <c r="B185" s="516"/>
      <c r="C185" s="505"/>
      <c r="E185" s="360"/>
      <c r="F185" s="399"/>
      <c r="H185" s="360"/>
      <c r="I185" s="360"/>
      <c r="J185" s="360"/>
      <c r="K185" s="360"/>
    </row>
    <row r="186" spans="2:11">
      <c r="B186" s="516"/>
      <c r="C186" s="505"/>
      <c r="E186" s="360"/>
      <c r="F186" s="399"/>
      <c r="H186" s="360"/>
      <c r="I186" s="360"/>
      <c r="J186" s="360"/>
      <c r="K186" s="360"/>
    </row>
    <row r="187" spans="2:11">
      <c r="B187" s="516"/>
      <c r="C187" s="505"/>
      <c r="E187" s="360"/>
      <c r="F187" s="399"/>
      <c r="H187" s="360"/>
      <c r="I187" s="360"/>
      <c r="J187" s="360"/>
      <c r="K187" s="360"/>
    </row>
    <row r="188" spans="2:11">
      <c r="B188" s="516"/>
      <c r="C188" s="505"/>
      <c r="E188" s="360"/>
      <c r="F188" s="399"/>
      <c r="H188" s="360"/>
      <c r="I188" s="360"/>
      <c r="J188" s="360"/>
      <c r="K188" s="360"/>
    </row>
    <row r="189" spans="2:11">
      <c r="B189" s="516"/>
      <c r="C189" s="505"/>
      <c r="E189" s="360"/>
      <c r="F189" s="399"/>
      <c r="H189" s="360"/>
      <c r="I189" s="360"/>
      <c r="J189" s="360"/>
      <c r="K189" s="360"/>
    </row>
    <row r="190" spans="2:11">
      <c r="B190" s="516"/>
      <c r="C190" s="505"/>
      <c r="E190" s="360"/>
      <c r="F190" s="399"/>
      <c r="H190" s="360"/>
      <c r="I190" s="360"/>
      <c r="J190" s="360"/>
      <c r="K190" s="360"/>
    </row>
    <row r="191" spans="2:11">
      <c r="B191" s="516"/>
      <c r="C191" s="505"/>
      <c r="E191" s="360"/>
      <c r="F191" s="399"/>
      <c r="H191" s="360"/>
      <c r="I191" s="360"/>
      <c r="J191" s="360"/>
      <c r="K191" s="360"/>
    </row>
    <row r="192" spans="2:11">
      <c r="B192" s="516"/>
      <c r="C192" s="505"/>
      <c r="E192" s="360"/>
      <c r="F192" s="399"/>
      <c r="H192" s="360"/>
      <c r="I192" s="360"/>
      <c r="J192" s="360"/>
      <c r="K192" s="360"/>
    </row>
    <row r="193" spans="2:11">
      <c r="B193" s="516"/>
      <c r="C193" s="505"/>
      <c r="E193" s="360"/>
      <c r="F193" s="399"/>
      <c r="H193" s="360"/>
      <c r="I193" s="360"/>
      <c r="J193" s="360"/>
      <c r="K193" s="360"/>
    </row>
    <row r="194" spans="2:11">
      <c r="B194" s="516"/>
      <c r="C194" s="505"/>
      <c r="E194" s="360"/>
      <c r="F194" s="399"/>
      <c r="H194" s="360"/>
      <c r="I194" s="360"/>
      <c r="J194" s="360"/>
      <c r="K194" s="360"/>
    </row>
    <row r="195" spans="2:11">
      <c r="B195" s="516"/>
      <c r="C195" s="505"/>
      <c r="E195" s="360"/>
      <c r="F195" s="399"/>
      <c r="H195" s="360"/>
      <c r="I195" s="360"/>
      <c r="J195" s="360"/>
      <c r="K195" s="360"/>
    </row>
    <row r="196" spans="2:11">
      <c r="B196" s="516"/>
      <c r="C196" s="505"/>
      <c r="E196" s="360"/>
      <c r="F196" s="399"/>
      <c r="H196" s="360"/>
      <c r="I196" s="360"/>
      <c r="J196" s="360"/>
      <c r="K196" s="360"/>
    </row>
    <row r="197" spans="2:11">
      <c r="B197" s="516"/>
      <c r="C197" s="505"/>
      <c r="E197" s="360"/>
      <c r="F197" s="399"/>
      <c r="H197" s="360"/>
      <c r="I197" s="360"/>
      <c r="J197" s="360"/>
      <c r="K197" s="360"/>
    </row>
    <row r="198" spans="2:11">
      <c r="B198" s="516"/>
      <c r="C198" s="505"/>
      <c r="E198" s="360"/>
      <c r="F198" s="399"/>
      <c r="H198" s="360"/>
      <c r="I198" s="360"/>
      <c r="J198" s="360"/>
      <c r="K198" s="360"/>
    </row>
    <row r="199" spans="2:11">
      <c r="B199" s="516"/>
      <c r="C199" s="505"/>
      <c r="E199" s="360"/>
      <c r="F199" s="399"/>
      <c r="H199" s="360"/>
      <c r="I199" s="360"/>
      <c r="J199" s="360"/>
      <c r="K199" s="360"/>
    </row>
    <row r="200" spans="2:11">
      <c r="B200" s="516"/>
      <c r="C200" s="505"/>
      <c r="E200" s="360"/>
      <c r="F200" s="399"/>
      <c r="H200" s="360"/>
      <c r="I200" s="360"/>
      <c r="J200" s="360"/>
      <c r="K200" s="360"/>
    </row>
    <row r="228" spans="8:9" ht="15">
      <c r="H228" s="499"/>
      <c r="I228" s="500"/>
    </row>
  </sheetData>
  <sheetProtection algorithmName="SHA-512" hashValue="3T1TF7kM88cnADXGPdhiVC5NaysN+1iGPrOlx3GyoQi11QfdTXumDw4JvHNA1gSUqzE+DrNwNeaXe8A13KU4Bw==" saltValue="v9cN6G9A6VfLpDMf4xJpug==" spinCount="100000" sheet="1" objects="1" scenarios="1" formatColumns="0"/>
  <printOptions verticalCentered="1"/>
  <pageMargins left="0.98402777777777783" right="0.35416666666666669" top="0.92847222222222214" bottom="0.84513888888888888" header="0.39374999999999999" footer="0.51180555555555562"/>
  <pageSetup paperSize="9" firstPageNumber="0" orientation="portrait" horizontalDpi="300" verticalDpi="300" r:id="rId1"/>
  <headerFooter alignWithMargins="0">
    <oddHeader>&amp;R&amp;8STARA  SAVA -TRG 3
PZI</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16"/>
  <sheetViews>
    <sheetView view="pageBreakPreview" zoomScaleNormal="100" zoomScaleSheetLayoutView="100" workbookViewId="0"/>
  </sheetViews>
  <sheetFormatPr defaultRowHeight="12.75"/>
  <cols>
    <col min="1" max="1" width="4.85546875" style="491" customWidth="1"/>
    <col min="2" max="2" width="39.7109375" style="399" customWidth="1"/>
    <col min="3" max="4" width="9.140625" style="399"/>
    <col min="5" max="5" width="11" style="360" customWidth="1"/>
    <col min="6" max="6" width="12.7109375" style="399" customWidth="1"/>
    <col min="7" max="8" width="9.140625" style="360"/>
    <col min="9" max="9" width="44.140625" style="360" customWidth="1"/>
    <col min="10" max="256" width="9.140625" style="360"/>
    <col min="257" max="257" width="4.85546875" style="360" customWidth="1"/>
    <col min="258" max="258" width="39.7109375" style="360" customWidth="1"/>
    <col min="259" max="260" width="9.140625" style="360"/>
    <col min="261" max="261" width="11" style="360" customWidth="1"/>
    <col min="262" max="262" width="12.7109375" style="360" customWidth="1"/>
    <col min="263" max="264" width="9.140625" style="360"/>
    <col min="265" max="265" width="44.140625" style="360" customWidth="1"/>
    <col min="266" max="512" width="9.140625" style="360"/>
    <col min="513" max="513" width="4.85546875" style="360" customWidth="1"/>
    <col min="514" max="514" width="39.7109375" style="360" customWidth="1"/>
    <col min="515" max="516" width="9.140625" style="360"/>
    <col min="517" max="517" width="11" style="360" customWidth="1"/>
    <col min="518" max="518" width="12.7109375" style="360" customWidth="1"/>
    <col min="519" max="520" width="9.140625" style="360"/>
    <col min="521" max="521" width="44.140625" style="360" customWidth="1"/>
    <col min="522" max="768" width="9.140625" style="360"/>
    <col min="769" max="769" width="4.85546875" style="360" customWidth="1"/>
    <col min="770" max="770" width="39.7109375" style="360" customWidth="1"/>
    <col min="771" max="772" width="9.140625" style="360"/>
    <col min="773" max="773" width="11" style="360" customWidth="1"/>
    <col min="774" max="774" width="12.7109375" style="360" customWidth="1"/>
    <col min="775" max="776" width="9.140625" style="360"/>
    <col min="777" max="777" width="44.140625" style="360" customWidth="1"/>
    <col min="778" max="1024" width="9.140625" style="360"/>
    <col min="1025" max="1025" width="4.85546875" style="360" customWidth="1"/>
    <col min="1026" max="1026" width="39.7109375" style="360" customWidth="1"/>
    <col min="1027" max="1028" width="9.140625" style="360"/>
    <col min="1029" max="1029" width="11" style="360" customWidth="1"/>
    <col min="1030" max="1030" width="12.7109375" style="360" customWidth="1"/>
    <col min="1031" max="1032" width="9.140625" style="360"/>
    <col min="1033" max="1033" width="44.140625" style="360" customWidth="1"/>
    <col min="1034" max="1280" width="9.140625" style="360"/>
    <col min="1281" max="1281" width="4.85546875" style="360" customWidth="1"/>
    <col min="1282" max="1282" width="39.7109375" style="360" customWidth="1"/>
    <col min="1283" max="1284" width="9.140625" style="360"/>
    <col min="1285" max="1285" width="11" style="360" customWidth="1"/>
    <col min="1286" max="1286" width="12.7109375" style="360" customWidth="1"/>
    <col min="1287" max="1288" width="9.140625" style="360"/>
    <col min="1289" max="1289" width="44.140625" style="360" customWidth="1"/>
    <col min="1290" max="1536" width="9.140625" style="360"/>
    <col min="1537" max="1537" width="4.85546875" style="360" customWidth="1"/>
    <col min="1538" max="1538" width="39.7109375" style="360" customWidth="1"/>
    <col min="1539" max="1540" width="9.140625" style="360"/>
    <col min="1541" max="1541" width="11" style="360" customWidth="1"/>
    <col min="1542" max="1542" width="12.7109375" style="360" customWidth="1"/>
    <col min="1543" max="1544" width="9.140625" style="360"/>
    <col min="1545" max="1545" width="44.140625" style="360" customWidth="1"/>
    <col min="1546" max="1792" width="9.140625" style="360"/>
    <col min="1793" max="1793" width="4.85546875" style="360" customWidth="1"/>
    <col min="1794" max="1794" width="39.7109375" style="360" customWidth="1"/>
    <col min="1795" max="1796" width="9.140625" style="360"/>
    <col min="1797" max="1797" width="11" style="360" customWidth="1"/>
    <col min="1798" max="1798" width="12.7109375" style="360" customWidth="1"/>
    <col min="1799" max="1800" width="9.140625" style="360"/>
    <col min="1801" max="1801" width="44.140625" style="360" customWidth="1"/>
    <col min="1802" max="2048" width="9.140625" style="360"/>
    <col min="2049" max="2049" width="4.85546875" style="360" customWidth="1"/>
    <col min="2050" max="2050" width="39.7109375" style="360" customWidth="1"/>
    <col min="2051" max="2052" width="9.140625" style="360"/>
    <col min="2053" max="2053" width="11" style="360" customWidth="1"/>
    <col min="2054" max="2054" width="12.7109375" style="360" customWidth="1"/>
    <col min="2055" max="2056" width="9.140625" style="360"/>
    <col min="2057" max="2057" width="44.140625" style="360" customWidth="1"/>
    <col min="2058" max="2304" width="9.140625" style="360"/>
    <col min="2305" max="2305" width="4.85546875" style="360" customWidth="1"/>
    <col min="2306" max="2306" width="39.7109375" style="360" customWidth="1"/>
    <col min="2307" max="2308" width="9.140625" style="360"/>
    <col min="2309" max="2309" width="11" style="360" customWidth="1"/>
    <col min="2310" max="2310" width="12.7109375" style="360" customWidth="1"/>
    <col min="2311" max="2312" width="9.140625" style="360"/>
    <col min="2313" max="2313" width="44.140625" style="360" customWidth="1"/>
    <col min="2314" max="2560" width="9.140625" style="360"/>
    <col min="2561" max="2561" width="4.85546875" style="360" customWidth="1"/>
    <col min="2562" max="2562" width="39.7109375" style="360" customWidth="1"/>
    <col min="2563" max="2564" width="9.140625" style="360"/>
    <col min="2565" max="2565" width="11" style="360" customWidth="1"/>
    <col min="2566" max="2566" width="12.7109375" style="360" customWidth="1"/>
    <col min="2567" max="2568" width="9.140625" style="360"/>
    <col min="2569" max="2569" width="44.140625" style="360" customWidth="1"/>
    <col min="2570" max="2816" width="9.140625" style="360"/>
    <col min="2817" max="2817" width="4.85546875" style="360" customWidth="1"/>
    <col min="2818" max="2818" width="39.7109375" style="360" customWidth="1"/>
    <col min="2819" max="2820" width="9.140625" style="360"/>
    <col min="2821" max="2821" width="11" style="360" customWidth="1"/>
    <col min="2822" max="2822" width="12.7109375" style="360" customWidth="1"/>
    <col min="2823" max="2824" width="9.140625" style="360"/>
    <col min="2825" max="2825" width="44.140625" style="360" customWidth="1"/>
    <col min="2826" max="3072" width="9.140625" style="360"/>
    <col min="3073" max="3073" width="4.85546875" style="360" customWidth="1"/>
    <col min="3074" max="3074" width="39.7109375" style="360" customWidth="1"/>
    <col min="3075" max="3076" width="9.140625" style="360"/>
    <col min="3077" max="3077" width="11" style="360" customWidth="1"/>
    <col min="3078" max="3078" width="12.7109375" style="360" customWidth="1"/>
    <col min="3079" max="3080" width="9.140625" style="360"/>
    <col min="3081" max="3081" width="44.140625" style="360" customWidth="1"/>
    <col min="3082" max="3328" width="9.140625" style="360"/>
    <col min="3329" max="3329" width="4.85546875" style="360" customWidth="1"/>
    <col min="3330" max="3330" width="39.7109375" style="360" customWidth="1"/>
    <col min="3331" max="3332" width="9.140625" style="360"/>
    <col min="3333" max="3333" width="11" style="360" customWidth="1"/>
    <col min="3334" max="3334" width="12.7109375" style="360" customWidth="1"/>
    <col min="3335" max="3336" width="9.140625" style="360"/>
    <col min="3337" max="3337" width="44.140625" style="360" customWidth="1"/>
    <col min="3338" max="3584" width="9.140625" style="360"/>
    <col min="3585" max="3585" width="4.85546875" style="360" customWidth="1"/>
    <col min="3586" max="3586" width="39.7109375" style="360" customWidth="1"/>
    <col min="3587" max="3588" width="9.140625" style="360"/>
    <col min="3589" max="3589" width="11" style="360" customWidth="1"/>
    <col min="3590" max="3590" width="12.7109375" style="360" customWidth="1"/>
    <col min="3591" max="3592" width="9.140625" style="360"/>
    <col min="3593" max="3593" width="44.140625" style="360" customWidth="1"/>
    <col min="3594" max="3840" width="9.140625" style="360"/>
    <col min="3841" max="3841" width="4.85546875" style="360" customWidth="1"/>
    <col min="3842" max="3842" width="39.7109375" style="360" customWidth="1"/>
    <col min="3843" max="3844" width="9.140625" style="360"/>
    <col min="3845" max="3845" width="11" style="360" customWidth="1"/>
    <col min="3846" max="3846" width="12.7109375" style="360" customWidth="1"/>
    <col min="3847" max="3848" width="9.140625" style="360"/>
    <col min="3849" max="3849" width="44.140625" style="360" customWidth="1"/>
    <col min="3850" max="4096" width="9.140625" style="360"/>
    <col min="4097" max="4097" width="4.85546875" style="360" customWidth="1"/>
    <col min="4098" max="4098" width="39.7109375" style="360" customWidth="1"/>
    <col min="4099" max="4100" width="9.140625" style="360"/>
    <col min="4101" max="4101" width="11" style="360" customWidth="1"/>
    <col min="4102" max="4102" width="12.7109375" style="360" customWidth="1"/>
    <col min="4103" max="4104" width="9.140625" style="360"/>
    <col min="4105" max="4105" width="44.140625" style="360" customWidth="1"/>
    <col min="4106" max="4352" width="9.140625" style="360"/>
    <col min="4353" max="4353" width="4.85546875" style="360" customWidth="1"/>
    <col min="4354" max="4354" width="39.7109375" style="360" customWidth="1"/>
    <col min="4355" max="4356" width="9.140625" style="360"/>
    <col min="4357" max="4357" width="11" style="360" customWidth="1"/>
    <col min="4358" max="4358" width="12.7109375" style="360" customWidth="1"/>
    <col min="4359" max="4360" width="9.140625" style="360"/>
    <col min="4361" max="4361" width="44.140625" style="360" customWidth="1"/>
    <col min="4362" max="4608" width="9.140625" style="360"/>
    <col min="4609" max="4609" width="4.85546875" style="360" customWidth="1"/>
    <col min="4610" max="4610" width="39.7109375" style="360" customWidth="1"/>
    <col min="4611" max="4612" width="9.140625" style="360"/>
    <col min="4613" max="4613" width="11" style="360" customWidth="1"/>
    <col min="4614" max="4614" width="12.7109375" style="360" customWidth="1"/>
    <col min="4615" max="4616" width="9.140625" style="360"/>
    <col min="4617" max="4617" width="44.140625" style="360" customWidth="1"/>
    <col min="4618" max="4864" width="9.140625" style="360"/>
    <col min="4865" max="4865" width="4.85546875" style="360" customWidth="1"/>
    <col min="4866" max="4866" width="39.7109375" style="360" customWidth="1"/>
    <col min="4867" max="4868" width="9.140625" style="360"/>
    <col min="4869" max="4869" width="11" style="360" customWidth="1"/>
    <col min="4870" max="4870" width="12.7109375" style="360" customWidth="1"/>
    <col min="4871" max="4872" width="9.140625" style="360"/>
    <col min="4873" max="4873" width="44.140625" style="360" customWidth="1"/>
    <col min="4874" max="5120" width="9.140625" style="360"/>
    <col min="5121" max="5121" width="4.85546875" style="360" customWidth="1"/>
    <col min="5122" max="5122" width="39.7109375" style="360" customWidth="1"/>
    <col min="5123" max="5124" width="9.140625" style="360"/>
    <col min="5125" max="5125" width="11" style="360" customWidth="1"/>
    <col min="5126" max="5126" width="12.7109375" style="360" customWidth="1"/>
    <col min="5127" max="5128" width="9.140625" style="360"/>
    <col min="5129" max="5129" width="44.140625" style="360" customWidth="1"/>
    <col min="5130" max="5376" width="9.140625" style="360"/>
    <col min="5377" max="5377" width="4.85546875" style="360" customWidth="1"/>
    <col min="5378" max="5378" width="39.7109375" style="360" customWidth="1"/>
    <col min="5379" max="5380" width="9.140625" style="360"/>
    <col min="5381" max="5381" width="11" style="360" customWidth="1"/>
    <col min="5382" max="5382" width="12.7109375" style="360" customWidth="1"/>
    <col min="5383" max="5384" width="9.140625" style="360"/>
    <col min="5385" max="5385" width="44.140625" style="360" customWidth="1"/>
    <col min="5386" max="5632" width="9.140625" style="360"/>
    <col min="5633" max="5633" width="4.85546875" style="360" customWidth="1"/>
    <col min="5634" max="5634" width="39.7109375" style="360" customWidth="1"/>
    <col min="5635" max="5636" width="9.140625" style="360"/>
    <col min="5637" max="5637" width="11" style="360" customWidth="1"/>
    <col min="5638" max="5638" width="12.7109375" style="360" customWidth="1"/>
    <col min="5639" max="5640" width="9.140625" style="360"/>
    <col min="5641" max="5641" width="44.140625" style="360" customWidth="1"/>
    <col min="5642" max="5888" width="9.140625" style="360"/>
    <col min="5889" max="5889" width="4.85546875" style="360" customWidth="1"/>
    <col min="5890" max="5890" width="39.7109375" style="360" customWidth="1"/>
    <col min="5891" max="5892" width="9.140625" style="360"/>
    <col min="5893" max="5893" width="11" style="360" customWidth="1"/>
    <col min="5894" max="5894" width="12.7109375" style="360" customWidth="1"/>
    <col min="5895" max="5896" width="9.140625" style="360"/>
    <col min="5897" max="5897" width="44.140625" style="360" customWidth="1"/>
    <col min="5898" max="6144" width="9.140625" style="360"/>
    <col min="6145" max="6145" width="4.85546875" style="360" customWidth="1"/>
    <col min="6146" max="6146" width="39.7109375" style="360" customWidth="1"/>
    <col min="6147" max="6148" width="9.140625" style="360"/>
    <col min="6149" max="6149" width="11" style="360" customWidth="1"/>
    <col min="6150" max="6150" width="12.7109375" style="360" customWidth="1"/>
    <col min="6151" max="6152" width="9.140625" style="360"/>
    <col min="6153" max="6153" width="44.140625" style="360" customWidth="1"/>
    <col min="6154" max="6400" width="9.140625" style="360"/>
    <col min="6401" max="6401" width="4.85546875" style="360" customWidth="1"/>
    <col min="6402" max="6402" width="39.7109375" style="360" customWidth="1"/>
    <col min="6403" max="6404" width="9.140625" style="360"/>
    <col min="6405" max="6405" width="11" style="360" customWidth="1"/>
    <col min="6406" max="6406" width="12.7109375" style="360" customWidth="1"/>
    <col min="6407" max="6408" width="9.140625" style="360"/>
    <col min="6409" max="6409" width="44.140625" style="360" customWidth="1"/>
    <col min="6410" max="6656" width="9.140625" style="360"/>
    <col min="6657" max="6657" width="4.85546875" style="360" customWidth="1"/>
    <col min="6658" max="6658" width="39.7109375" style="360" customWidth="1"/>
    <col min="6659" max="6660" width="9.140625" style="360"/>
    <col min="6661" max="6661" width="11" style="360" customWidth="1"/>
    <col min="6662" max="6662" width="12.7109375" style="360" customWidth="1"/>
    <col min="6663" max="6664" width="9.140625" style="360"/>
    <col min="6665" max="6665" width="44.140625" style="360" customWidth="1"/>
    <col min="6666" max="6912" width="9.140625" style="360"/>
    <col min="6913" max="6913" width="4.85546875" style="360" customWidth="1"/>
    <col min="6914" max="6914" width="39.7109375" style="360" customWidth="1"/>
    <col min="6915" max="6916" width="9.140625" style="360"/>
    <col min="6917" max="6917" width="11" style="360" customWidth="1"/>
    <col min="6918" max="6918" width="12.7109375" style="360" customWidth="1"/>
    <col min="6919" max="6920" width="9.140625" style="360"/>
    <col min="6921" max="6921" width="44.140625" style="360" customWidth="1"/>
    <col min="6922" max="7168" width="9.140625" style="360"/>
    <col min="7169" max="7169" width="4.85546875" style="360" customWidth="1"/>
    <col min="7170" max="7170" width="39.7109375" style="360" customWidth="1"/>
    <col min="7171" max="7172" width="9.140625" style="360"/>
    <col min="7173" max="7173" width="11" style="360" customWidth="1"/>
    <col min="7174" max="7174" width="12.7109375" style="360" customWidth="1"/>
    <col min="7175" max="7176" width="9.140625" style="360"/>
    <col min="7177" max="7177" width="44.140625" style="360" customWidth="1"/>
    <col min="7178" max="7424" width="9.140625" style="360"/>
    <col min="7425" max="7425" width="4.85546875" style="360" customWidth="1"/>
    <col min="7426" max="7426" width="39.7109375" style="360" customWidth="1"/>
    <col min="7427" max="7428" width="9.140625" style="360"/>
    <col min="7429" max="7429" width="11" style="360" customWidth="1"/>
    <col min="7430" max="7430" width="12.7109375" style="360" customWidth="1"/>
    <col min="7431" max="7432" width="9.140625" style="360"/>
    <col min="7433" max="7433" width="44.140625" style="360" customWidth="1"/>
    <col min="7434" max="7680" width="9.140625" style="360"/>
    <col min="7681" max="7681" width="4.85546875" style="360" customWidth="1"/>
    <col min="7682" max="7682" width="39.7109375" style="360" customWidth="1"/>
    <col min="7683" max="7684" width="9.140625" style="360"/>
    <col min="7685" max="7685" width="11" style="360" customWidth="1"/>
    <col min="7686" max="7686" width="12.7109375" style="360" customWidth="1"/>
    <col min="7687" max="7688" width="9.140625" style="360"/>
    <col min="7689" max="7689" width="44.140625" style="360" customWidth="1"/>
    <col min="7690" max="7936" width="9.140625" style="360"/>
    <col min="7937" max="7937" width="4.85546875" style="360" customWidth="1"/>
    <col min="7938" max="7938" width="39.7109375" style="360" customWidth="1"/>
    <col min="7939" max="7940" width="9.140625" style="360"/>
    <col min="7941" max="7941" width="11" style="360" customWidth="1"/>
    <col min="7942" max="7942" width="12.7109375" style="360" customWidth="1"/>
    <col min="7943" max="7944" width="9.140625" style="360"/>
    <col min="7945" max="7945" width="44.140625" style="360" customWidth="1"/>
    <col min="7946" max="8192" width="9.140625" style="360"/>
    <col min="8193" max="8193" width="4.85546875" style="360" customWidth="1"/>
    <col min="8194" max="8194" width="39.7109375" style="360" customWidth="1"/>
    <col min="8195" max="8196" width="9.140625" style="360"/>
    <col min="8197" max="8197" width="11" style="360" customWidth="1"/>
    <col min="8198" max="8198" width="12.7109375" style="360" customWidth="1"/>
    <col min="8199" max="8200" width="9.140625" style="360"/>
    <col min="8201" max="8201" width="44.140625" style="360" customWidth="1"/>
    <col min="8202" max="8448" width="9.140625" style="360"/>
    <col min="8449" max="8449" width="4.85546875" style="360" customWidth="1"/>
    <col min="8450" max="8450" width="39.7109375" style="360" customWidth="1"/>
    <col min="8451" max="8452" width="9.140625" style="360"/>
    <col min="8453" max="8453" width="11" style="360" customWidth="1"/>
    <col min="8454" max="8454" width="12.7109375" style="360" customWidth="1"/>
    <col min="8455" max="8456" width="9.140625" style="360"/>
    <col min="8457" max="8457" width="44.140625" style="360" customWidth="1"/>
    <col min="8458" max="8704" width="9.140625" style="360"/>
    <col min="8705" max="8705" width="4.85546875" style="360" customWidth="1"/>
    <col min="8706" max="8706" width="39.7109375" style="360" customWidth="1"/>
    <col min="8707" max="8708" width="9.140625" style="360"/>
    <col min="8709" max="8709" width="11" style="360" customWidth="1"/>
    <col min="8710" max="8710" width="12.7109375" style="360" customWidth="1"/>
    <col min="8711" max="8712" width="9.140625" style="360"/>
    <col min="8713" max="8713" width="44.140625" style="360" customWidth="1"/>
    <col min="8714" max="8960" width="9.140625" style="360"/>
    <col min="8961" max="8961" width="4.85546875" style="360" customWidth="1"/>
    <col min="8962" max="8962" width="39.7109375" style="360" customWidth="1"/>
    <col min="8963" max="8964" width="9.140625" style="360"/>
    <col min="8965" max="8965" width="11" style="360" customWidth="1"/>
    <col min="8966" max="8966" width="12.7109375" style="360" customWidth="1"/>
    <col min="8967" max="8968" width="9.140625" style="360"/>
    <col min="8969" max="8969" width="44.140625" style="360" customWidth="1"/>
    <col min="8970" max="9216" width="9.140625" style="360"/>
    <col min="9217" max="9217" width="4.85546875" style="360" customWidth="1"/>
    <col min="9218" max="9218" width="39.7109375" style="360" customWidth="1"/>
    <col min="9219" max="9220" width="9.140625" style="360"/>
    <col min="9221" max="9221" width="11" style="360" customWidth="1"/>
    <col min="9222" max="9222" width="12.7109375" style="360" customWidth="1"/>
    <col min="9223" max="9224" width="9.140625" style="360"/>
    <col min="9225" max="9225" width="44.140625" style="360" customWidth="1"/>
    <col min="9226" max="9472" width="9.140625" style="360"/>
    <col min="9473" max="9473" width="4.85546875" style="360" customWidth="1"/>
    <col min="9474" max="9474" width="39.7109375" style="360" customWidth="1"/>
    <col min="9475" max="9476" width="9.140625" style="360"/>
    <col min="9477" max="9477" width="11" style="360" customWidth="1"/>
    <col min="9478" max="9478" width="12.7109375" style="360" customWidth="1"/>
    <col min="9479" max="9480" width="9.140625" style="360"/>
    <col min="9481" max="9481" width="44.140625" style="360" customWidth="1"/>
    <col min="9482" max="9728" width="9.140625" style="360"/>
    <col min="9729" max="9729" width="4.85546875" style="360" customWidth="1"/>
    <col min="9730" max="9730" width="39.7109375" style="360" customWidth="1"/>
    <col min="9731" max="9732" width="9.140625" style="360"/>
    <col min="9733" max="9733" width="11" style="360" customWidth="1"/>
    <col min="9734" max="9734" width="12.7109375" style="360" customWidth="1"/>
    <col min="9735" max="9736" width="9.140625" style="360"/>
    <col min="9737" max="9737" width="44.140625" style="360" customWidth="1"/>
    <col min="9738" max="9984" width="9.140625" style="360"/>
    <col min="9985" max="9985" width="4.85546875" style="360" customWidth="1"/>
    <col min="9986" max="9986" width="39.7109375" style="360" customWidth="1"/>
    <col min="9987" max="9988" width="9.140625" style="360"/>
    <col min="9989" max="9989" width="11" style="360" customWidth="1"/>
    <col min="9990" max="9990" width="12.7109375" style="360" customWidth="1"/>
    <col min="9991" max="9992" width="9.140625" style="360"/>
    <col min="9993" max="9993" width="44.140625" style="360" customWidth="1"/>
    <col min="9994" max="10240" width="9.140625" style="360"/>
    <col min="10241" max="10241" width="4.85546875" style="360" customWidth="1"/>
    <col min="10242" max="10242" width="39.7109375" style="360" customWidth="1"/>
    <col min="10243" max="10244" width="9.140625" style="360"/>
    <col min="10245" max="10245" width="11" style="360" customWidth="1"/>
    <col min="10246" max="10246" width="12.7109375" style="360" customWidth="1"/>
    <col min="10247" max="10248" width="9.140625" style="360"/>
    <col min="10249" max="10249" width="44.140625" style="360" customWidth="1"/>
    <col min="10250" max="10496" width="9.140625" style="360"/>
    <col min="10497" max="10497" width="4.85546875" style="360" customWidth="1"/>
    <col min="10498" max="10498" width="39.7109375" style="360" customWidth="1"/>
    <col min="10499" max="10500" width="9.140625" style="360"/>
    <col min="10501" max="10501" width="11" style="360" customWidth="1"/>
    <col min="10502" max="10502" width="12.7109375" style="360" customWidth="1"/>
    <col min="10503" max="10504" width="9.140625" style="360"/>
    <col min="10505" max="10505" width="44.140625" style="360" customWidth="1"/>
    <col min="10506" max="10752" width="9.140625" style="360"/>
    <col min="10753" max="10753" width="4.85546875" style="360" customWidth="1"/>
    <col min="10754" max="10754" width="39.7109375" style="360" customWidth="1"/>
    <col min="10755" max="10756" width="9.140625" style="360"/>
    <col min="10757" max="10757" width="11" style="360" customWidth="1"/>
    <col min="10758" max="10758" width="12.7109375" style="360" customWidth="1"/>
    <col min="10759" max="10760" width="9.140625" style="360"/>
    <col min="10761" max="10761" width="44.140625" style="360" customWidth="1"/>
    <col min="10762" max="11008" width="9.140625" style="360"/>
    <col min="11009" max="11009" width="4.85546875" style="360" customWidth="1"/>
    <col min="11010" max="11010" width="39.7109375" style="360" customWidth="1"/>
    <col min="11011" max="11012" width="9.140625" style="360"/>
    <col min="11013" max="11013" width="11" style="360" customWidth="1"/>
    <col min="11014" max="11014" width="12.7109375" style="360" customWidth="1"/>
    <col min="11015" max="11016" width="9.140625" style="360"/>
    <col min="11017" max="11017" width="44.140625" style="360" customWidth="1"/>
    <col min="11018" max="11264" width="9.140625" style="360"/>
    <col min="11265" max="11265" width="4.85546875" style="360" customWidth="1"/>
    <col min="11266" max="11266" width="39.7109375" style="360" customWidth="1"/>
    <col min="11267" max="11268" width="9.140625" style="360"/>
    <col min="11269" max="11269" width="11" style="360" customWidth="1"/>
    <col min="11270" max="11270" width="12.7109375" style="360" customWidth="1"/>
    <col min="11271" max="11272" width="9.140625" style="360"/>
    <col min="11273" max="11273" width="44.140625" style="360" customWidth="1"/>
    <col min="11274" max="11520" width="9.140625" style="360"/>
    <col min="11521" max="11521" width="4.85546875" style="360" customWidth="1"/>
    <col min="11522" max="11522" width="39.7109375" style="360" customWidth="1"/>
    <col min="11523" max="11524" width="9.140625" style="360"/>
    <col min="11525" max="11525" width="11" style="360" customWidth="1"/>
    <col min="11526" max="11526" width="12.7109375" style="360" customWidth="1"/>
    <col min="11527" max="11528" width="9.140625" style="360"/>
    <col min="11529" max="11529" width="44.140625" style="360" customWidth="1"/>
    <col min="11530" max="11776" width="9.140625" style="360"/>
    <col min="11777" max="11777" width="4.85546875" style="360" customWidth="1"/>
    <col min="11778" max="11778" width="39.7109375" style="360" customWidth="1"/>
    <col min="11779" max="11780" width="9.140625" style="360"/>
    <col min="11781" max="11781" width="11" style="360" customWidth="1"/>
    <col min="11782" max="11782" width="12.7109375" style="360" customWidth="1"/>
    <col min="11783" max="11784" width="9.140625" style="360"/>
    <col min="11785" max="11785" width="44.140625" style="360" customWidth="1"/>
    <col min="11786" max="12032" width="9.140625" style="360"/>
    <col min="12033" max="12033" width="4.85546875" style="360" customWidth="1"/>
    <col min="12034" max="12034" width="39.7109375" style="360" customWidth="1"/>
    <col min="12035" max="12036" width="9.140625" style="360"/>
    <col min="12037" max="12037" width="11" style="360" customWidth="1"/>
    <col min="12038" max="12038" width="12.7109375" style="360" customWidth="1"/>
    <col min="12039" max="12040" width="9.140625" style="360"/>
    <col min="12041" max="12041" width="44.140625" style="360" customWidth="1"/>
    <col min="12042" max="12288" width="9.140625" style="360"/>
    <col min="12289" max="12289" width="4.85546875" style="360" customWidth="1"/>
    <col min="12290" max="12290" width="39.7109375" style="360" customWidth="1"/>
    <col min="12291" max="12292" width="9.140625" style="360"/>
    <col min="12293" max="12293" width="11" style="360" customWidth="1"/>
    <col min="12294" max="12294" width="12.7109375" style="360" customWidth="1"/>
    <col min="12295" max="12296" width="9.140625" style="360"/>
    <col min="12297" max="12297" width="44.140625" style="360" customWidth="1"/>
    <col min="12298" max="12544" width="9.140625" style="360"/>
    <col min="12545" max="12545" width="4.85546875" style="360" customWidth="1"/>
    <col min="12546" max="12546" width="39.7109375" style="360" customWidth="1"/>
    <col min="12547" max="12548" width="9.140625" style="360"/>
    <col min="12549" max="12549" width="11" style="360" customWidth="1"/>
    <col min="12550" max="12550" width="12.7109375" style="360" customWidth="1"/>
    <col min="12551" max="12552" width="9.140625" style="360"/>
    <col min="12553" max="12553" width="44.140625" style="360" customWidth="1"/>
    <col min="12554" max="12800" width="9.140625" style="360"/>
    <col min="12801" max="12801" width="4.85546875" style="360" customWidth="1"/>
    <col min="12802" max="12802" width="39.7109375" style="360" customWidth="1"/>
    <col min="12803" max="12804" width="9.140625" style="360"/>
    <col min="12805" max="12805" width="11" style="360" customWidth="1"/>
    <col min="12806" max="12806" width="12.7109375" style="360" customWidth="1"/>
    <col min="12807" max="12808" width="9.140625" style="360"/>
    <col min="12809" max="12809" width="44.140625" style="360" customWidth="1"/>
    <col min="12810" max="13056" width="9.140625" style="360"/>
    <col min="13057" max="13057" width="4.85546875" style="360" customWidth="1"/>
    <col min="13058" max="13058" width="39.7109375" style="360" customWidth="1"/>
    <col min="13059" max="13060" width="9.140625" style="360"/>
    <col min="13061" max="13061" width="11" style="360" customWidth="1"/>
    <col min="13062" max="13062" width="12.7109375" style="360" customWidth="1"/>
    <col min="13063" max="13064" width="9.140625" style="360"/>
    <col min="13065" max="13065" width="44.140625" style="360" customWidth="1"/>
    <col min="13066" max="13312" width="9.140625" style="360"/>
    <col min="13313" max="13313" width="4.85546875" style="360" customWidth="1"/>
    <col min="13314" max="13314" width="39.7109375" style="360" customWidth="1"/>
    <col min="13315" max="13316" width="9.140625" style="360"/>
    <col min="13317" max="13317" width="11" style="360" customWidth="1"/>
    <col min="13318" max="13318" width="12.7109375" style="360" customWidth="1"/>
    <col min="13319" max="13320" width="9.140625" style="360"/>
    <col min="13321" max="13321" width="44.140625" style="360" customWidth="1"/>
    <col min="13322" max="13568" width="9.140625" style="360"/>
    <col min="13569" max="13569" width="4.85546875" style="360" customWidth="1"/>
    <col min="13570" max="13570" width="39.7109375" style="360" customWidth="1"/>
    <col min="13571" max="13572" width="9.140625" style="360"/>
    <col min="13573" max="13573" width="11" style="360" customWidth="1"/>
    <col min="13574" max="13574" width="12.7109375" style="360" customWidth="1"/>
    <col min="13575" max="13576" width="9.140625" style="360"/>
    <col min="13577" max="13577" width="44.140625" style="360" customWidth="1"/>
    <col min="13578" max="13824" width="9.140625" style="360"/>
    <col min="13825" max="13825" width="4.85546875" style="360" customWidth="1"/>
    <col min="13826" max="13826" width="39.7109375" style="360" customWidth="1"/>
    <col min="13827" max="13828" width="9.140625" style="360"/>
    <col min="13829" max="13829" width="11" style="360" customWidth="1"/>
    <col min="13830" max="13830" width="12.7109375" style="360" customWidth="1"/>
    <col min="13831" max="13832" width="9.140625" style="360"/>
    <col min="13833" max="13833" width="44.140625" style="360" customWidth="1"/>
    <col min="13834" max="14080" width="9.140625" style="360"/>
    <col min="14081" max="14081" width="4.85546875" style="360" customWidth="1"/>
    <col min="14082" max="14082" width="39.7109375" style="360" customWidth="1"/>
    <col min="14083" max="14084" width="9.140625" style="360"/>
    <col min="14085" max="14085" width="11" style="360" customWidth="1"/>
    <col min="14086" max="14086" width="12.7109375" style="360" customWidth="1"/>
    <col min="14087" max="14088" width="9.140625" style="360"/>
    <col min="14089" max="14089" width="44.140625" style="360" customWidth="1"/>
    <col min="14090" max="14336" width="9.140625" style="360"/>
    <col min="14337" max="14337" width="4.85546875" style="360" customWidth="1"/>
    <col min="14338" max="14338" width="39.7109375" style="360" customWidth="1"/>
    <col min="14339" max="14340" width="9.140625" style="360"/>
    <col min="14341" max="14341" width="11" style="360" customWidth="1"/>
    <col min="14342" max="14342" width="12.7109375" style="360" customWidth="1"/>
    <col min="14343" max="14344" width="9.140625" style="360"/>
    <col min="14345" max="14345" width="44.140625" style="360" customWidth="1"/>
    <col min="14346" max="14592" width="9.140625" style="360"/>
    <col min="14593" max="14593" width="4.85546875" style="360" customWidth="1"/>
    <col min="14594" max="14594" width="39.7109375" style="360" customWidth="1"/>
    <col min="14595" max="14596" width="9.140625" style="360"/>
    <col min="14597" max="14597" width="11" style="360" customWidth="1"/>
    <col min="14598" max="14598" width="12.7109375" style="360" customWidth="1"/>
    <col min="14599" max="14600" width="9.140625" style="360"/>
    <col min="14601" max="14601" width="44.140625" style="360" customWidth="1"/>
    <col min="14602" max="14848" width="9.140625" style="360"/>
    <col min="14849" max="14849" width="4.85546875" style="360" customWidth="1"/>
    <col min="14850" max="14850" width="39.7109375" style="360" customWidth="1"/>
    <col min="14851" max="14852" width="9.140625" style="360"/>
    <col min="14853" max="14853" width="11" style="360" customWidth="1"/>
    <col min="14854" max="14854" width="12.7109375" style="360" customWidth="1"/>
    <col min="14855" max="14856" width="9.140625" style="360"/>
    <col min="14857" max="14857" width="44.140625" style="360" customWidth="1"/>
    <col min="14858" max="15104" width="9.140625" style="360"/>
    <col min="15105" max="15105" width="4.85546875" style="360" customWidth="1"/>
    <col min="15106" max="15106" width="39.7109375" style="360" customWidth="1"/>
    <col min="15107" max="15108" width="9.140625" style="360"/>
    <col min="15109" max="15109" width="11" style="360" customWidth="1"/>
    <col min="15110" max="15110" width="12.7109375" style="360" customWidth="1"/>
    <col min="15111" max="15112" width="9.140625" style="360"/>
    <col min="15113" max="15113" width="44.140625" style="360" customWidth="1"/>
    <col min="15114" max="15360" width="9.140625" style="360"/>
    <col min="15361" max="15361" width="4.85546875" style="360" customWidth="1"/>
    <col min="15362" max="15362" width="39.7109375" style="360" customWidth="1"/>
    <col min="15363" max="15364" width="9.140625" style="360"/>
    <col min="15365" max="15365" width="11" style="360" customWidth="1"/>
    <col min="15366" max="15366" width="12.7109375" style="360" customWidth="1"/>
    <col min="15367" max="15368" width="9.140625" style="360"/>
    <col min="15369" max="15369" width="44.140625" style="360" customWidth="1"/>
    <col min="15370" max="15616" width="9.140625" style="360"/>
    <col min="15617" max="15617" width="4.85546875" style="360" customWidth="1"/>
    <col min="15618" max="15618" width="39.7109375" style="360" customWidth="1"/>
    <col min="15619" max="15620" width="9.140625" style="360"/>
    <col min="15621" max="15621" width="11" style="360" customWidth="1"/>
    <col min="15622" max="15622" width="12.7109375" style="360" customWidth="1"/>
    <col min="15623" max="15624" width="9.140625" style="360"/>
    <col min="15625" max="15625" width="44.140625" style="360" customWidth="1"/>
    <col min="15626" max="15872" width="9.140625" style="360"/>
    <col min="15873" max="15873" width="4.85546875" style="360" customWidth="1"/>
    <col min="15874" max="15874" width="39.7109375" style="360" customWidth="1"/>
    <col min="15875" max="15876" width="9.140625" style="360"/>
    <col min="15877" max="15877" width="11" style="360" customWidth="1"/>
    <col min="15878" max="15878" width="12.7109375" style="360" customWidth="1"/>
    <col min="15879" max="15880" width="9.140625" style="360"/>
    <col min="15881" max="15881" width="44.140625" style="360" customWidth="1"/>
    <col min="15882" max="16128" width="9.140625" style="360"/>
    <col min="16129" max="16129" width="4.85546875" style="360" customWidth="1"/>
    <col min="16130" max="16130" width="39.7109375" style="360" customWidth="1"/>
    <col min="16131" max="16132" width="9.140625" style="360"/>
    <col min="16133" max="16133" width="11" style="360" customWidth="1"/>
    <col min="16134" max="16134" width="12.7109375" style="360" customWidth="1"/>
    <col min="16135" max="16136" width="9.140625" style="360"/>
    <col min="16137" max="16137" width="44.140625" style="360" customWidth="1"/>
    <col min="16138" max="16384" width="9.140625" style="360"/>
  </cols>
  <sheetData>
    <row r="1" spans="1:68" ht="15.75">
      <c r="A1" s="377"/>
      <c r="B1" s="378"/>
    </row>
    <row r="2" spans="1:68" ht="31.5">
      <c r="A2" s="377">
        <v>2</v>
      </c>
      <c r="B2" s="378" t="s">
        <v>1209</v>
      </c>
    </row>
    <row r="3" spans="1:68" ht="15.75">
      <c r="A3" s="377"/>
      <c r="B3" s="378"/>
    </row>
    <row r="4" spans="1:68" ht="81" customHeight="1">
      <c r="A4" s="377"/>
      <c r="B4" s="474" t="s">
        <v>1210</v>
      </c>
    </row>
    <row r="5" spans="1:68" ht="33.75">
      <c r="C5" s="381" t="s">
        <v>1178</v>
      </c>
      <c r="D5" s="382" t="s">
        <v>493</v>
      </c>
      <c r="E5" s="354" t="s">
        <v>1179</v>
      </c>
      <c r="F5" s="381" t="s">
        <v>1180</v>
      </c>
      <c r="I5" s="370"/>
    </row>
    <row r="6" spans="1:68" ht="41.25" customHeight="1">
      <c r="A6" s="492" t="s">
        <v>30</v>
      </c>
      <c r="B6" s="490" t="s">
        <v>1211</v>
      </c>
      <c r="C6" s="476" t="s">
        <v>674</v>
      </c>
      <c r="D6" s="477">
        <v>208.4</v>
      </c>
      <c r="E6" s="365"/>
      <c r="F6" s="419">
        <f>SUM(D6*E6)</f>
        <v>0</v>
      </c>
      <c r="I6" s="370"/>
    </row>
    <row r="7" spans="1:68" ht="15.75" customHeight="1">
      <c r="A7" s="492"/>
      <c r="B7" s="387"/>
      <c r="C7" s="267"/>
      <c r="D7" s="389"/>
      <c r="E7" s="365"/>
      <c r="F7" s="419"/>
    </row>
    <row r="8" spans="1:68" s="467" customFormat="1" ht="52.5" customHeight="1">
      <c r="A8" s="492" t="s">
        <v>31</v>
      </c>
      <c r="B8" s="387" t="s">
        <v>1212</v>
      </c>
      <c r="C8" s="267" t="s">
        <v>674</v>
      </c>
      <c r="D8" s="389">
        <v>56</v>
      </c>
      <c r="E8" s="365"/>
      <c r="F8" s="419">
        <f>SUM(D8*E8)</f>
        <v>0</v>
      </c>
      <c r="G8" s="360"/>
      <c r="H8" s="360"/>
      <c r="I8" s="364"/>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row>
    <row r="9" spans="1:68" s="467" customFormat="1" ht="15.75" customHeight="1">
      <c r="A9" s="492"/>
      <c r="B9" s="387"/>
      <c r="C9" s="267"/>
      <c r="D9" s="389"/>
      <c r="E9" s="365"/>
      <c r="F9" s="419"/>
      <c r="G9" s="360"/>
      <c r="H9" s="360"/>
      <c r="I9" s="364"/>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row>
    <row r="10" spans="1:68" ht="57" customHeight="1">
      <c r="A10" s="492" t="s">
        <v>35</v>
      </c>
      <c r="B10" s="490" t="s">
        <v>1213</v>
      </c>
      <c r="C10" s="476" t="s">
        <v>674</v>
      </c>
      <c r="D10" s="477">
        <v>13</v>
      </c>
      <c r="E10" s="365"/>
      <c r="F10" s="419">
        <f>SUM(D10*E10)</f>
        <v>0</v>
      </c>
      <c r="I10" s="364"/>
    </row>
    <row r="11" spans="1:68" s="467" customFormat="1" ht="16.5" customHeight="1">
      <c r="A11" s="492"/>
      <c r="B11" s="387"/>
      <c r="C11" s="267"/>
      <c r="D11" s="389"/>
      <c r="E11" s="365"/>
      <c r="F11" s="419"/>
      <c r="G11" s="360"/>
      <c r="H11" s="360"/>
      <c r="I11" s="364"/>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row>
    <row r="12" spans="1:68" s="467" customFormat="1" ht="45.75" customHeight="1">
      <c r="A12" s="492" t="s">
        <v>521</v>
      </c>
      <c r="B12" s="490" t="s">
        <v>1214</v>
      </c>
      <c r="C12" s="476" t="s">
        <v>677</v>
      </c>
      <c r="D12" s="477">
        <v>297.7</v>
      </c>
      <c r="E12" s="365"/>
      <c r="F12" s="419">
        <f>SUM(D12*E12)</f>
        <v>0</v>
      </c>
      <c r="G12" s="360"/>
      <c r="H12" s="360"/>
      <c r="I12" s="364"/>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row>
    <row r="13" spans="1:68" s="467" customFormat="1" ht="17.25" customHeight="1">
      <c r="A13" s="492"/>
      <c r="B13" s="493"/>
      <c r="C13" s="267"/>
      <c r="D13" s="389"/>
      <c r="E13" s="365"/>
      <c r="F13" s="460"/>
      <c r="G13" s="360"/>
      <c r="H13" s="360"/>
      <c r="I13" s="364"/>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row>
    <row r="14" spans="1:68" ht="42" customHeight="1">
      <c r="A14" s="492" t="s">
        <v>524</v>
      </c>
      <c r="B14" s="490" t="s">
        <v>1215</v>
      </c>
      <c r="C14" s="476" t="s">
        <v>677</v>
      </c>
      <c r="D14" s="477">
        <v>297.7</v>
      </c>
      <c r="E14" s="365"/>
      <c r="F14" s="419">
        <f>SUM(D14*E14)</f>
        <v>0</v>
      </c>
    </row>
    <row r="15" spans="1:68">
      <c r="D15" s="489"/>
    </row>
    <row r="16" spans="1:68">
      <c r="B16" s="454" t="s">
        <v>1216</v>
      </c>
      <c r="C16" s="455"/>
      <c r="D16" s="456"/>
      <c r="E16" s="440"/>
      <c r="F16" s="459">
        <f>SUM(F6:F15)</f>
        <v>0</v>
      </c>
    </row>
  </sheetData>
  <sheetProtection algorithmName="SHA-512" hashValue="63GBl35aNikQDu1EPmN6Jj8AII/2+gW9Xe6Of5meEqCkh71HTXNF4tWnhd2mMkLr0QINnE/X/uOPMQegrHjsyQ==" saltValue="vZ20dLoHrjEQ7tpha2rZ9w==" spinCount="100000" sheet="1" objects="1" scenarios="1" formatColumns="0"/>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15"/>
  <sheetViews>
    <sheetView view="pageBreakPreview" zoomScaleNormal="100" zoomScaleSheetLayoutView="100" workbookViewId="0"/>
  </sheetViews>
  <sheetFormatPr defaultRowHeight="12.75"/>
  <cols>
    <col min="1" max="1" width="4.85546875" style="491" customWidth="1"/>
    <col min="2" max="2" width="37.7109375" style="399" customWidth="1"/>
    <col min="3" max="4" width="9.140625" style="399"/>
    <col min="5" max="5" width="11" style="360" customWidth="1"/>
    <col min="6" max="6" width="12.7109375" style="399" customWidth="1"/>
    <col min="7" max="8" width="9.140625" style="360"/>
    <col min="9" max="9" width="44.140625" style="360" customWidth="1"/>
    <col min="10" max="256" width="9.140625" style="360"/>
    <col min="257" max="257" width="4.85546875" style="360" customWidth="1"/>
    <col min="258" max="258" width="37.7109375" style="360" customWidth="1"/>
    <col min="259" max="260" width="9.140625" style="360"/>
    <col min="261" max="261" width="11" style="360" customWidth="1"/>
    <col min="262" max="262" width="12.7109375" style="360" customWidth="1"/>
    <col min="263" max="264" width="9.140625" style="360"/>
    <col min="265" max="265" width="44.140625" style="360" customWidth="1"/>
    <col min="266" max="512" width="9.140625" style="360"/>
    <col min="513" max="513" width="4.85546875" style="360" customWidth="1"/>
    <col min="514" max="514" width="37.7109375" style="360" customWidth="1"/>
    <col min="515" max="516" width="9.140625" style="360"/>
    <col min="517" max="517" width="11" style="360" customWidth="1"/>
    <col min="518" max="518" width="12.7109375" style="360" customWidth="1"/>
    <col min="519" max="520" width="9.140625" style="360"/>
    <col min="521" max="521" width="44.140625" style="360" customWidth="1"/>
    <col min="522" max="768" width="9.140625" style="360"/>
    <col min="769" max="769" width="4.85546875" style="360" customWidth="1"/>
    <col min="770" max="770" width="37.7109375" style="360" customWidth="1"/>
    <col min="771" max="772" width="9.140625" style="360"/>
    <col min="773" max="773" width="11" style="360" customWidth="1"/>
    <col min="774" max="774" width="12.7109375" style="360" customWidth="1"/>
    <col min="775" max="776" width="9.140625" style="360"/>
    <col min="777" max="777" width="44.140625" style="360" customWidth="1"/>
    <col min="778" max="1024" width="9.140625" style="360"/>
    <col min="1025" max="1025" width="4.85546875" style="360" customWidth="1"/>
    <col min="1026" max="1026" width="37.7109375" style="360" customWidth="1"/>
    <col min="1027" max="1028" width="9.140625" style="360"/>
    <col min="1029" max="1029" width="11" style="360" customWidth="1"/>
    <col min="1030" max="1030" width="12.7109375" style="360" customWidth="1"/>
    <col min="1031" max="1032" width="9.140625" style="360"/>
    <col min="1033" max="1033" width="44.140625" style="360" customWidth="1"/>
    <col min="1034" max="1280" width="9.140625" style="360"/>
    <col min="1281" max="1281" width="4.85546875" style="360" customWidth="1"/>
    <col min="1282" max="1282" width="37.7109375" style="360" customWidth="1"/>
    <col min="1283" max="1284" width="9.140625" style="360"/>
    <col min="1285" max="1285" width="11" style="360" customWidth="1"/>
    <col min="1286" max="1286" width="12.7109375" style="360" customWidth="1"/>
    <col min="1287" max="1288" width="9.140625" style="360"/>
    <col min="1289" max="1289" width="44.140625" style="360" customWidth="1"/>
    <col min="1290" max="1536" width="9.140625" style="360"/>
    <col min="1537" max="1537" width="4.85546875" style="360" customWidth="1"/>
    <col min="1538" max="1538" width="37.7109375" style="360" customWidth="1"/>
    <col min="1539" max="1540" width="9.140625" style="360"/>
    <col min="1541" max="1541" width="11" style="360" customWidth="1"/>
    <col min="1542" max="1542" width="12.7109375" style="360" customWidth="1"/>
    <col min="1543" max="1544" width="9.140625" style="360"/>
    <col min="1545" max="1545" width="44.140625" style="360" customWidth="1"/>
    <col min="1546" max="1792" width="9.140625" style="360"/>
    <col min="1793" max="1793" width="4.85546875" style="360" customWidth="1"/>
    <col min="1794" max="1794" width="37.7109375" style="360" customWidth="1"/>
    <col min="1795" max="1796" width="9.140625" style="360"/>
    <col min="1797" max="1797" width="11" style="360" customWidth="1"/>
    <col min="1798" max="1798" width="12.7109375" style="360" customWidth="1"/>
    <col min="1799" max="1800" width="9.140625" style="360"/>
    <col min="1801" max="1801" width="44.140625" style="360" customWidth="1"/>
    <col min="1802" max="2048" width="9.140625" style="360"/>
    <col min="2049" max="2049" width="4.85546875" style="360" customWidth="1"/>
    <col min="2050" max="2050" width="37.7109375" style="360" customWidth="1"/>
    <col min="2051" max="2052" width="9.140625" style="360"/>
    <col min="2053" max="2053" width="11" style="360" customWidth="1"/>
    <col min="2054" max="2054" width="12.7109375" style="360" customWidth="1"/>
    <col min="2055" max="2056" width="9.140625" style="360"/>
    <col min="2057" max="2057" width="44.140625" style="360" customWidth="1"/>
    <col min="2058" max="2304" width="9.140625" style="360"/>
    <col min="2305" max="2305" width="4.85546875" style="360" customWidth="1"/>
    <col min="2306" max="2306" width="37.7109375" style="360" customWidth="1"/>
    <col min="2307" max="2308" width="9.140625" style="360"/>
    <col min="2309" max="2309" width="11" style="360" customWidth="1"/>
    <col min="2310" max="2310" width="12.7109375" style="360" customWidth="1"/>
    <col min="2311" max="2312" width="9.140625" style="360"/>
    <col min="2313" max="2313" width="44.140625" style="360" customWidth="1"/>
    <col min="2314" max="2560" width="9.140625" style="360"/>
    <col min="2561" max="2561" width="4.85546875" style="360" customWidth="1"/>
    <col min="2562" max="2562" width="37.7109375" style="360" customWidth="1"/>
    <col min="2563" max="2564" width="9.140625" style="360"/>
    <col min="2565" max="2565" width="11" style="360" customWidth="1"/>
    <col min="2566" max="2566" width="12.7109375" style="360" customWidth="1"/>
    <col min="2567" max="2568" width="9.140625" style="360"/>
    <col min="2569" max="2569" width="44.140625" style="360" customWidth="1"/>
    <col min="2570" max="2816" width="9.140625" style="360"/>
    <col min="2817" max="2817" width="4.85546875" style="360" customWidth="1"/>
    <col min="2818" max="2818" width="37.7109375" style="360" customWidth="1"/>
    <col min="2819" max="2820" width="9.140625" style="360"/>
    <col min="2821" max="2821" width="11" style="360" customWidth="1"/>
    <col min="2822" max="2822" width="12.7109375" style="360" customWidth="1"/>
    <col min="2823" max="2824" width="9.140625" style="360"/>
    <col min="2825" max="2825" width="44.140625" style="360" customWidth="1"/>
    <col min="2826" max="3072" width="9.140625" style="360"/>
    <col min="3073" max="3073" width="4.85546875" style="360" customWidth="1"/>
    <col min="3074" max="3074" width="37.7109375" style="360" customWidth="1"/>
    <col min="3075" max="3076" width="9.140625" style="360"/>
    <col min="3077" max="3077" width="11" style="360" customWidth="1"/>
    <col min="3078" max="3078" width="12.7109375" style="360" customWidth="1"/>
    <col min="3079" max="3080" width="9.140625" style="360"/>
    <col min="3081" max="3081" width="44.140625" style="360" customWidth="1"/>
    <col min="3082" max="3328" width="9.140625" style="360"/>
    <col min="3329" max="3329" width="4.85546875" style="360" customWidth="1"/>
    <col min="3330" max="3330" width="37.7109375" style="360" customWidth="1"/>
    <col min="3331" max="3332" width="9.140625" style="360"/>
    <col min="3333" max="3333" width="11" style="360" customWidth="1"/>
    <col min="3334" max="3334" width="12.7109375" style="360" customWidth="1"/>
    <col min="3335" max="3336" width="9.140625" style="360"/>
    <col min="3337" max="3337" width="44.140625" style="360" customWidth="1"/>
    <col min="3338" max="3584" width="9.140625" style="360"/>
    <col min="3585" max="3585" width="4.85546875" style="360" customWidth="1"/>
    <col min="3586" max="3586" width="37.7109375" style="360" customWidth="1"/>
    <col min="3587" max="3588" width="9.140625" style="360"/>
    <col min="3589" max="3589" width="11" style="360" customWidth="1"/>
    <col min="3590" max="3590" width="12.7109375" style="360" customWidth="1"/>
    <col min="3591" max="3592" width="9.140625" style="360"/>
    <col min="3593" max="3593" width="44.140625" style="360" customWidth="1"/>
    <col min="3594" max="3840" width="9.140625" style="360"/>
    <col min="3841" max="3841" width="4.85546875" style="360" customWidth="1"/>
    <col min="3842" max="3842" width="37.7109375" style="360" customWidth="1"/>
    <col min="3843" max="3844" width="9.140625" style="360"/>
    <col min="3845" max="3845" width="11" style="360" customWidth="1"/>
    <col min="3846" max="3846" width="12.7109375" style="360" customWidth="1"/>
    <col min="3847" max="3848" width="9.140625" style="360"/>
    <col min="3849" max="3849" width="44.140625" style="360" customWidth="1"/>
    <col min="3850" max="4096" width="9.140625" style="360"/>
    <col min="4097" max="4097" width="4.85546875" style="360" customWidth="1"/>
    <col min="4098" max="4098" width="37.7109375" style="360" customWidth="1"/>
    <col min="4099" max="4100" width="9.140625" style="360"/>
    <col min="4101" max="4101" width="11" style="360" customWidth="1"/>
    <col min="4102" max="4102" width="12.7109375" style="360" customWidth="1"/>
    <col min="4103" max="4104" width="9.140625" style="360"/>
    <col min="4105" max="4105" width="44.140625" style="360" customWidth="1"/>
    <col min="4106" max="4352" width="9.140625" style="360"/>
    <col min="4353" max="4353" width="4.85546875" style="360" customWidth="1"/>
    <col min="4354" max="4354" width="37.7109375" style="360" customWidth="1"/>
    <col min="4355" max="4356" width="9.140625" style="360"/>
    <col min="4357" max="4357" width="11" style="360" customWidth="1"/>
    <col min="4358" max="4358" width="12.7109375" style="360" customWidth="1"/>
    <col min="4359" max="4360" width="9.140625" style="360"/>
    <col min="4361" max="4361" width="44.140625" style="360" customWidth="1"/>
    <col min="4362" max="4608" width="9.140625" style="360"/>
    <col min="4609" max="4609" width="4.85546875" style="360" customWidth="1"/>
    <col min="4610" max="4610" width="37.7109375" style="360" customWidth="1"/>
    <col min="4611" max="4612" width="9.140625" style="360"/>
    <col min="4613" max="4613" width="11" style="360" customWidth="1"/>
    <col min="4614" max="4614" width="12.7109375" style="360" customWidth="1"/>
    <col min="4615" max="4616" width="9.140625" style="360"/>
    <col min="4617" max="4617" width="44.140625" style="360" customWidth="1"/>
    <col min="4618" max="4864" width="9.140625" style="360"/>
    <col min="4865" max="4865" width="4.85546875" style="360" customWidth="1"/>
    <col min="4866" max="4866" width="37.7109375" style="360" customWidth="1"/>
    <col min="4867" max="4868" width="9.140625" style="360"/>
    <col min="4869" max="4869" width="11" style="360" customWidth="1"/>
    <col min="4870" max="4870" width="12.7109375" style="360" customWidth="1"/>
    <col min="4871" max="4872" width="9.140625" style="360"/>
    <col min="4873" max="4873" width="44.140625" style="360" customWidth="1"/>
    <col min="4874" max="5120" width="9.140625" style="360"/>
    <col min="5121" max="5121" width="4.85546875" style="360" customWidth="1"/>
    <col min="5122" max="5122" width="37.7109375" style="360" customWidth="1"/>
    <col min="5123" max="5124" width="9.140625" style="360"/>
    <col min="5125" max="5125" width="11" style="360" customWidth="1"/>
    <col min="5126" max="5126" width="12.7109375" style="360" customWidth="1"/>
    <col min="5127" max="5128" width="9.140625" style="360"/>
    <col min="5129" max="5129" width="44.140625" style="360" customWidth="1"/>
    <col min="5130" max="5376" width="9.140625" style="360"/>
    <col min="5377" max="5377" width="4.85546875" style="360" customWidth="1"/>
    <col min="5378" max="5378" width="37.7109375" style="360" customWidth="1"/>
    <col min="5379" max="5380" width="9.140625" style="360"/>
    <col min="5381" max="5381" width="11" style="360" customWidth="1"/>
    <col min="5382" max="5382" width="12.7109375" style="360" customWidth="1"/>
    <col min="5383" max="5384" width="9.140625" style="360"/>
    <col min="5385" max="5385" width="44.140625" style="360" customWidth="1"/>
    <col min="5386" max="5632" width="9.140625" style="360"/>
    <col min="5633" max="5633" width="4.85546875" style="360" customWidth="1"/>
    <col min="5634" max="5634" width="37.7109375" style="360" customWidth="1"/>
    <col min="5635" max="5636" width="9.140625" style="360"/>
    <col min="5637" max="5637" width="11" style="360" customWidth="1"/>
    <col min="5638" max="5638" width="12.7109375" style="360" customWidth="1"/>
    <col min="5639" max="5640" width="9.140625" style="360"/>
    <col min="5641" max="5641" width="44.140625" style="360" customWidth="1"/>
    <col min="5642" max="5888" width="9.140625" style="360"/>
    <col min="5889" max="5889" width="4.85546875" style="360" customWidth="1"/>
    <col min="5890" max="5890" width="37.7109375" style="360" customWidth="1"/>
    <col min="5891" max="5892" width="9.140625" style="360"/>
    <col min="5893" max="5893" width="11" style="360" customWidth="1"/>
    <col min="5894" max="5894" width="12.7109375" style="360" customWidth="1"/>
    <col min="5895" max="5896" width="9.140625" style="360"/>
    <col min="5897" max="5897" width="44.140625" style="360" customWidth="1"/>
    <col min="5898" max="6144" width="9.140625" style="360"/>
    <col min="6145" max="6145" width="4.85546875" style="360" customWidth="1"/>
    <col min="6146" max="6146" width="37.7109375" style="360" customWidth="1"/>
    <col min="6147" max="6148" width="9.140625" style="360"/>
    <col min="6149" max="6149" width="11" style="360" customWidth="1"/>
    <col min="6150" max="6150" width="12.7109375" style="360" customWidth="1"/>
    <col min="6151" max="6152" width="9.140625" style="360"/>
    <col min="6153" max="6153" width="44.140625" style="360" customWidth="1"/>
    <col min="6154" max="6400" width="9.140625" style="360"/>
    <col min="6401" max="6401" width="4.85546875" style="360" customWidth="1"/>
    <col min="6402" max="6402" width="37.7109375" style="360" customWidth="1"/>
    <col min="6403" max="6404" width="9.140625" style="360"/>
    <col min="6405" max="6405" width="11" style="360" customWidth="1"/>
    <col min="6406" max="6406" width="12.7109375" style="360" customWidth="1"/>
    <col min="6407" max="6408" width="9.140625" style="360"/>
    <col min="6409" max="6409" width="44.140625" style="360" customWidth="1"/>
    <col min="6410" max="6656" width="9.140625" style="360"/>
    <col min="6657" max="6657" width="4.85546875" style="360" customWidth="1"/>
    <col min="6658" max="6658" width="37.7109375" style="360" customWidth="1"/>
    <col min="6659" max="6660" width="9.140625" style="360"/>
    <col min="6661" max="6661" width="11" style="360" customWidth="1"/>
    <col min="6662" max="6662" width="12.7109375" style="360" customWidth="1"/>
    <col min="6663" max="6664" width="9.140625" style="360"/>
    <col min="6665" max="6665" width="44.140625" style="360" customWidth="1"/>
    <col min="6666" max="6912" width="9.140625" style="360"/>
    <col min="6913" max="6913" width="4.85546875" style="360" customWidth="1"/>
    <col min="6914" max="6914" width="37.7109375" style="360" customWidth="1"/>
    <col min="6915" max="6916" width="9.140625" style="360"/>
    <col min="6917" max="6917" width="11" style="360" customWidth="1"/>
    <col min="6918" max="6918" width="12.7109375" style="360" customWidth="1"/>
    <col min="6919" max="6920" width="9.140625" style="360"/>
    <col min="6921" max="6921" width="44.140625" style="360" customWidth="1"/>
    <col min="6922" max="7168" width="9.140625" style="360"/>
    <col min="7169" max="7169" width="4.85546875" style="360" customWidth="1"/>
    <col min="7170" max="7170" width="37.7109375" style="360" customWidth="1"/>
    <col min="7171" max="7172" width="9.140625" style="360"/>
    <col min="7173" max="7173" width="11" style="360" customWidth="1"/>
    <col min="7174" max="7174" width="12.7109375" style="360" customWidth="1"/>
    <col min="7175" max="7176" width="9.140625" style="360"/>
    <col min="7177" max="7177" width="44.140625" style="360" customWidth="1"/>
    <col min="7178" max="7424" width="9.140625" style="360"/>
    <col min="7425" max="7425" width="4.85546875" style="360" customWidth="1"/>
    <col min="7426" max="7426" width="37.7109375" style="360" customWidth="1"/>
    <col min="7427" max="7428" width="9.140625" style="360"/>
    <col min="7429" max="7429" width="11" style="360" customWidth="1"/>
    <col min="7430" max="7430" width="12.7109375" style="360" customWidth="1"/>
    <col min="7431" max="7432" width="9.140625" style="360"/>
    <col min="7433" max="7433" width="44.140625" style="360" customWidth="1"/>
    <col min="7434" max="7680" width="9.140625" style="360"/>
    <col min="7681" max="7681" width="4.85546875" style="360" customWidth="1"/>
    <col min="7682" max="7682" width="37.7109375" style="360" customWidth="1"/>
    <col min="7683" max="7684" width="9.140625" style="360"/>
    <col min="7685" max="7685" width="11" style="360" customWidth="1"/>
    <col min="7686" max="7686" width="12.7109375" style="360" customWidth="1"/>
    <col min="7687" max="7688" width="9.140625" style="360"/>
    <col min="7689" max="7689" width="44.140625" style="360" customWidth="1"/>
    <col min="7690" max="7936" width="9.140625" style="360"/>
    <col min="7937" max="7937" width="4.85546875" style="360" customWidth="1"/>
    <col min="7938" max="7938" width="37.7109375" style="360" customWidth="1"/>
    <col min="7939" max="7940" width="9.140625" style="360"/>
    <col min="7941" max="7941" width="11" style="360" customWidth="1"/>
    <col min="7942" max="7942" width="12.7109375" style="360" customWidth="1"/>
    <col min="7943" max="7944" width="9.140625" style="360"/>
    <col min="7945" max="7945" width="44.140625" style="360" customWidth="1"/>
    <col min="7946" max="8192" width="9.140625" style="360"/>
    <col min="8193" max="8193" width="4.85546875" style="360" customWidth="1"/>
    <col min="8194" max="8194" width="37.7109375" style="360" customWidth="1"/>
    <col min="8195" max="8196" width="9.140625" style="360"/>
    <col min="8197" max="8197" width="11" style="360" customWidth="1"/>
    <col min="8198" max="8198" width="12.7109375" style="360" customWidth="1"/>
    <col min="8199" max="8200" width="9.140625" style="360"/>
    <col min="8201" max="8201" width="44.140625" style="360" customWidth="1"/>
    <col min="8202" max="8448" width="9.140625" style="360"/>
    <col min="8449" max="8449" width="4.85546875" style="360" customWidth="1"/>
    <col min="8450" max="8450" width="37.7109375" style="360" customWidth="1"/>
    <col min="8451" max="8452" width="9.140625" style="360"/>
    <col min="8453" max="8453" width="11" style="360" customWidth="1"/>
    <col min="8454" max="8454" width="12.7109375" style="360" customWidth="1"/>
    <col min="8455" max="8456" width="9.140625" style="360"/>
    <col min="8457" max="8457" width="44.140625" style="360" customWidth="1"/>
    <col min="8458" max="8704" width="9.140625" style="360"/>
    <col min="8705" max="8705" width="4.85546875" style="360" customWidth="1"/>
    <col min="8706" max="8706" width="37.7109375" style="360" customWidth="1"/>
    <col min="8707" max="8708" width="9.140625" style="360"/>
    <col min="8709" max="8709" width="11" style="360" customWidth="1"/>
    <col min="8710" max="8710" width="12.7109375" style="360" customWidth="1"/>
    <col min="8711" max="8712" width="9.140625" style="360"/>
    <col min="8713" max="8713" width="44.140625" style="360" customWidth="1"/>
    <col min="8714" max="8960" width="9.140625" style="360"/>
    <col min="8961" max="8961" width="4.85546875" style="360" customWidth="1"/>
    <col min="8962" max="8962" width="37.7109375" style="360" customWidth="1"/>
    <col min="8963" max="8964" width="9.140625" style="360"/>
    <col min="8965" max="8965" width="11" style="360" customWidth="1"/>
    <col min="8966" max="8966" width="12.7109375" style="360" customWidth="1"/>
    <col min="8967" max="8968" width="9.140625" style="360"/>
    <col min="8969" max="8969" width="44.140625" style="360" customWidth="1"/>
    <col min="8970" max="9216" width="9.140625" style="360"/>
    <col min="9217" max="9217" width="4.85546875" style="360" customWidth="1"/>
    <col min="9218" max="9218" width="37.7109375" style="360" customWidth="1"/>
    <col min="9219" max="9220" width="9.140625" style="360"/>
    <col min="9221" max="9221" width="11" style="360" customWidth="1"/>
    <col min="9222" max="9222" width="12.7109375" style="360" customWidth="1"/>
    <col min="9223" max="9224" width="9.140625" style="360"/>
    <col min="9225" max="9225" width="44.140625" style="360" customWidth="1"/>
    <col min="9226" max="9472" width="9.140625" style="360"/>
    <col min="9473" max="9473" width="4.85546875" style="360" customWidth="1"/>
    <col min="9474" max="9474" width="37.7109375" style="360" customWidth="1"/>
    <col min="9475" max="9476" width="9.140625" style="360"/>
    <col min="9477" max="9477" width="11" style="360" customWidth="1"/>
    <col min="9478" max="9478" width="12.7109375" style="360" customWidth="1"/>
    <col min="9479" max="9480" width="9.140625" style="360"/>
    <col min="9481" max="9481" width="44.140625" style="360" customWidth="1"/>
    <col min="9482" max="9728" width="9.140625" style="360"/>
    <col min="9729" max="9729" width="4.85546875" style="360" customWidth="1"/>
    <col min="9730" max="9730" width="37.7109375" style="360" customWidth="1"/>
    <col min="9731" max="9732" width="9.140625" style="360"/>
    <col min="9733" max="9733" width="11" style="360" customWidth="1"/>
    <col min="9734" max="9734" width="12.7109375" style="360" customWidth="1"/>
    <col min="9735" max="9736" width="9.140625" style="360"/>
    <col min="9737" max="9737" width="44.140625" style="360" customWidth="1"/>
    <col min="9738" max="9984" width="9.140625" style="360"/>
    <col min="9985" max="9985" width="4.85546875" style="360" customWidth="1"/>
    <col min="9986" max="9986" width="37.7109375" style="360" customWidth="1"/>
    <col min="9987" max="9988" width="9.140625" style="360"/>
    <col min="9989" max="9989" width="11" style="360" customWidth="1"/>
    <col min="9990" max="9990" width="12.7109375" style="360" customWidth="1"/>
    <col min="9991" max="9992" width="9.140625" style="360"/>
    <col min="9993" max="9993" width="44.140625" style="360" customWidth="1"/>
    <col min="9994" max="10240" width="9.140625" style="360"/>
    <col min="10241" max="10241" width="4.85546875" style="360" customWidth="1"/>
    <col min="10242" max="10242" width="37.7109375" style="360" customWidth="1"/>
    <col min="10243" max="10244" width="9.140625" style="360"/>
    <col min="10245" max="10245" width="11" style="360" customWidth="1"/>
    <col min="10246" max="10246" width="12.7109375" style="360" customWidth="1"/>
    <col min="10247" max="10248" width="9.140625" style="360"/>
    <col min="10249" max="10249" width="44.140625" style="360" customWidth="1"/>
    <col min="10250" max="10496" width="9.140625" style="360"/>
    <col min="10497" max="10497" width="4.85546875" style="360" customWidth="1"/>
    <col min="10498" max="10498" width="37.7109375" style="360" customWidth="1"/>
    <col min="10499" max="10500" width="9.140625" style="360"/>
    <col min="10501" max="10501" width="11" style="360" customWidth="1"/>
    <col min="10502" max="10502" width="12.7109375" style="360" customWidth="1"/>
    <col min="10503" max="10504" width="9.140625" style="360"/>
    <col min="10505" max="10505" width="44.140625" style="360" customWidth="1"/>
    <col min="10506" max="10752" width="9.140625" style="360"/>
    <col min="10753" max="10753" width="4.85546875" style="360" customWidth="1"/>
    <col min="10754" max="10754" width="37.7109375" style="360" customWidth="1"/>
    <col min="10755" max="10756" width="9.140625" style="360"/>
    <col min="10757" max="10757" width="11" style="360" customWidth="1"/>
    <col min="10758" max="10758" width="12.7109375" style="360" customWidth="1"/>
    <col min="10759" max="10760" width="9.140625" style="360"/>
    <col min="10761" max="10761" width="44.140625" style="360" customWidth="1"/>
    <col min="10762" max="11008" width="9.140625" style="360"/>
    <col min="11009" max="11009" width="4.85546875" style="360" customWidth="1"/>
    <col min="11010" max="11010" width="37.7109375" style="360" customWidth="1"/>
    <col min="11011" max="11012" width="9.140625" style="360"/>
    <col min="11013" max="11013" width="11" style="360" customWidth="1"/>
    <col min="11014" max="11014" width="12.7109375" style="360" customWidth="1"/>
    <col min="11015" max="11016" width="9.140625" style="360"/>
    <col min="11017" max="11017" width="44.140625" style="360" customWidth="1"/>
    <col min="11018" max="11264" width="9.140625" style="360"/>
    <col min="11265" max="11265" width="4.85546875" style="360" customWidth="1"/>
    <col min="11266" max="11266" width="37.7109375" style="360" customWidth="1"/>
    <col min="11267" max="11268" width="9.140625" style="360"/>
    <col min="11269" max="11269" width="11" style="360" customWidth="1"/>
    <col min="11270" max="11270" width="12.7109375" style="360" customWidth="1"/>
    <col min="11271" max="11272" width="9.140625" style="360"/>
    <col min="11273" max="11273" width="44.140625" style="360" customWidth="1"/>
    <col min="11274" max="11520" width="9.140625" style="360"/>
    <col min="11521" max="11521" width="4.85546875" style="360" customWidth="1"/>
    <col min="11522" max="11522" width="37.7109375" style="360" customWidth="1"/>
    <col min="11523" max="11524" width="9.140625" style="360"/>
    <col min="11525" max="11525" width="11" style="360" customWidth="1"/>
    <col min="11526" max="11526" width="12.7109375" style="360" customWidth="1"/>
    <col min="11527" max="11528" width="9.140625" style="360"/>
    <col min="11529" max="11529" width="44.140625" style="360" customWidth="1"/>
    <col min="11530" max="11776" width="9.140625" style="360"/>
    <col min="11777" max="11777" width="4.85546875" style="360" customWidth="1"/>
    <col min="11778" max="11778" width="37.7109375" style="360" customWidth="1"/>
    <col min="11779" max="11780" width="9.140625" style="360"/>
    <col min="11781" max="11781" width="11" style="360" customWidth="1"/>
    <col min="11782" max="11782" width="12.7109375" style="360" customWidth="1"/>
    <col min="11783" max="11784" width="9.140625" style="360"/>
    <col min="11785" max="11785" width="44.140625" style="360" customWidth="1"/>
    <col min="11786" max="12032" width="9.140625" style="360"/>
    <col min="12033" max="12033" width="4.85546875" style="360" customWidth="1"/>
    <col min="12034" max="12034" width="37.7109375" style="360" customWidth="1"/>
    <col min="12035" max="12036" width="9.140625" style="360"/>
    <col min="12037" max="12037" width="11" style="360" customWidth="1"/>
    <col min="12038" max="12038" width="12.7109375" style="360" customWidth="1"/>
    <col min="12039" max="12040" width="9.140625" style="360"/>
    <col min="12041" max="12041" width="44.140625" style="360" customWidth="1"/>
    <col min="12042" max="12288" width="9.140625" style="360"/>
    <col min="12289" max="12289" width="4.85546875" style="360" customWidth="1"/>
    <col min="12290" max="12290" width="37.7109375" style="360" customWidth="1"/>
    <col min="12291" max="12292" width="9.140625" style="360"/>
    <col min="12293" max="12293" width="11" style="360" customWidth="1"/>
    <col min="12294" max="12294" width="12.7109375" style="360" customWidth="1"/>
    <col min="12295" max="12296" width="9.140625" style="360"/>
    <col min="12297" max="12297" width="44.140625" style="360" customWidth="1"/>
    <col min="12298" max="12544" width="9.140625" style="360"/>
    <col min="12545" max="12545" width="4.85546875" style="360" customWidth="1"/>
    <col min="12546" max="12546" width="37.7109375" style="360" customWidth="1"/>
    <col min="12547" max="12548" width="9.140625" style="360"/>
    <col min="12549" max="12549" width="11" style="360" customWidth="1"/>
    <col min="12550" max="12550" width="12.7109375" style="360" customWidth="1"/>
    <col min="12551" max="12552" width="9.140625" style="360"/>
    <col min="12553" max="12553" width="44.140625" style="360" customWidth="1"/>
    <col min="12554" max="12800" width="9.140625" style="360"/>
    <col min="12801" max="12801" width="4.85546875" style="360" customWidth="1"/>
    <col min="12802" max="12802" width="37.7109375" style="360" customWidth="1"/>
    <col min="12803" max="12804" width="9.140625" style="360"/>
    <col min="12805" max="12805" width="11" style="360" customWidth="1"/>
    <col min="12806" max="12806" width="12.7109375" style="360" customWidth="1"/>
    <col min="12807" max="12808" width="9.140625" style="360"/>
    <col min="12809" max="12809" width="44.140625" style="360" customWidth="1"/>
    <col min="12810" max="13056" width="9.140625" style="360"/>
    <col min="13057" max="13057" width="4.85546875" style="360" customWidth="1"/>
    <col min="13058" max="13058" width="37.7109375" style="360" customWidth="1"/>
    <col min="13059" max="13060" width="9.140625" style="360"/>
    <col min="13061" max="13061" width="11" style="360" customWidth="1"/>
    <col min="13062" max="13062" width="12.7109375" style="360" customWidth="1"/>
    <col min="13063" max="13064" width="9.140625" style="360"/>
    <col min="13065" max="13065" width="44.140625" style="360" customWidth="1"/>
    <col min="13066" max="13312" width="9.140625" style="360"/>
    <col min="13313" max="13313" width="4.85546875" style="360" customWidth="1"/>
    <col min="13314" max="13314" width="37.7109375" style="360" customWidth="1"/>
    <col min="13315" max="13316" width="9.140625" style="360"/>
    <col min="13317" max="13317" width="11" style="360" customWidth="1"/>
    <col min="13318" max="13318" width="12.7109375" style="360" customWidth="1"/>
    <col min="13319" max="13320" width="9.140625" style="360"/>
    <col min="13321" max="13321" width="44.140625" style="360" customWidth="1"/>
    <col min="13322" max="13568" width="9.140625" style="360"/>
    <col min="13569" max="13569" width="4.85546875" style="360" customWidth="1"/>
    <col min="13570" max="13570" width="37.7109375" style="360" customWidth="1"/>
    <col min="13571" max="13572" width="9.140625" style="360"/>
    <col min="13573" max="13573" width="11" style="360" customWidth="1"/>
    <col min="13574" max="13574" width="12.7109375" style="360" customWidth="1"/>
    <col min="13575" max="13576" width="9.140625" style="360"/>
    <col min="13577" max="13577" width="44.140625" style="360" customWidth="1"/>
    <col min="13578" max="13824" width="9.140625" style="360"/>
    <col min="13825" max="13825" width="4.85546875" style="360" customWidth="1"/>
    <col min="13826" max="13826" width="37.7109375" style="360" customWidth="1"/>
    <col min="13827" max="13828" width="9.140625" style="360"/>
    <col min="13829" max="13829" width="11" style="360" customWidth="1"/>
    <col min="13830" max="13830" width="12.7109375" style="360" customWidth="1"/>
    <col min="13831" max="13832" width="9.140625" style="360"/>
    <col min="13833" max="13833" width="44.140625" style="360" customWidth="1"/>
    <col min="13834" max="14080" width="9.140625" style="360"/>
    <col min="14081" max="14081" width="4.85546875" style="360" customWidth="1"/>
    <col min="14082" max="14082" width="37.7109375" style="360" customWidth="1"/>
    <col min="14083" max="14084" width="9.140625" style="360"/>
    <col min="14085" max="14085" width="11" style="360" customWidth="1"/>
    <col min="14086" max="14086" width="12.7109375" style="360" customWidth="1"/>
    <col min="14087" max="14088" width="9.140625" style="360"/>
    <col min="14089" max="14089" width="44.140625" style="360" customWidth="1"/>
    <col min="14090" max="14336" width="9.140625" style="360"/>
    <col min="14337" max="14337" width="4.85546875" style="360" customWidth="1"/>
    <col min="14338" max="14338" width="37.7109375" style="360" customWidth="1"/>
    <col min="14339" max="14340" width="9.140625" style="360"/>
    <col min="14341" max="14341" width="11" style="360" customWidth="1"/>
    <col min="14342" max="14342" width="12.7109375" style="360" customWidth="1"/>
    <col min="14343" max="14344" width="9.140625" style="360"/>
    <col min="14345" max="14345" width="44.140625" style="360" customWidth="1"/>
    <col min="14346" max="14592" width="9.140625" style="360"/>
    <col min="14593" max="14593" width="4.85546875" style="360" customWidth="1"/>
    <col min="14594" max="14594" width="37.7109375" style="360" customWidth="1"/>
    <col min="14595" max="14596" width="9.140625" style="360"/>
    <col min="14597" max="14597" width="11" style="360" customWidth="1"/>
    <col min="14598" max="14598" width="12.7109375" style="360" customWidth="1"/>
    <col min="14599" max="14600" width="9.140625" style="360"/>
    <col min="14601" max="14601" width="44.140625" style="360" customWidth="1"/>
    <col min="14602" max="14848" width="9.140625" style="360"/>
    <col min="14849" max="14849" width="4.85546875" style="360" customWidth="1"/>
    <col min="14850" max="14850" width="37.7109375" style="360" customWidth="1"/>
    <col min="14851" max="14852" width="9.140625" style="360"/>
    <col min="14853" max="14853" width="11" style="360" customWidth="1"/>
    <col min="14854" max="14854" width="12.7109375" style="360" customWidth="1"/>
    <col min="14855" max="14856" width="9.140625" style="360"/>
    <col min="14857" max="14857" width="44.140625" style="360" customWidth="1"/>
    <col min="14858" max="15104" width="9.140625" style="360"/>
    <col min="15105" max="15105" width="4.85546875" style="360" customWidth="1"/>
    <col min="15106" max="15106" width="37.7109375" style="360" customWidth="1"/>
    <col min="15107" max="15108" width="9.140625" style="360"/>
    <col min="15109" max="15109" width="11" style="360" customWidth="1"/>
    <col min="15110" max="15110" width="12.7109375" style="360" customWidth="1"/>
    <col min="15111" max="15112" width="9.140625" style="360"/>
    <col min="15113" max="15113" width="44.140625" style="360" customWidth="1"/>
    <col min="15114" max="15360" width="9.140625" style="360"/>
    <col min="15361" max="15361" width="4.85546875" style="360" customWidth="1"/>
    <col min="15362" max="15362" width="37.7109375" style="360" customWidth="1"/>
    <col min="15363" max="15364" width="9.140625" style="360"/>
    <col min="15365" max="15365" width="11" style="360" customWidth="1"/>
    <col min="15366" max="15366" width="12.7109375" style="360" customWidth="1"/>
    <col min="15367" max="15368" width="9.140625" style="360"/>
    <col min="15369" max="15369" width="44.140625" style="360" customWidth="1"/>
    <col min="15370" max="15616" width="9.140625" style="360"/>
    <col min="15617" max="15617" width="4.85546875" style="360" customWidth="1"/>
    <col min="15618" max="15618" width="37.7109375" style="360" customWidth="1"/>
    <col min="15619" max="15620" width="9.140625" style="360"/>
    <col min="15621" max="15621" width="11" style="360" customWidth="1"/>
    <col min="15622" max="15622" width="12.7109375" style="360" customWidth="1"/>
    <col min="15623" max="15624" width="9.140625" style="360"/>
    <col min="15625" max="15625" width="44.140625" style="360" customWidth="1"/>
    <col min="15626" max="15872" width="9.140625" style="360"/>
    <col min="15873" max="15873" width="4.85546875" style="360" customWidth="1"/>
    <col min="15874" max="15874" width="37.7109375" style="360" customWidth="1"/>
    <col min="15875" max="15876" width="9.140625" style="360"/>
    <col min="15877" max="15877" width="11" style="360" customWidth="1"/>
    <col min="15878" max="15878" width="12.7109375" style="360" customWidth="1"/>
    <col min="15879" max="15880" width="9.140625" style="360"/>
    <col min="15881" max="15881" width="44.140625" style="360" customWidth="1"/>
    <col min="15882" max="16128" width="9.140625" style="360"/>
    <col min="16129" max="16129" width="4.85546875" style="360" customWidth="1"/>
    <col min="16130" max="16130" width="37.7109375" style="360" customWidth="1"/>
    <col min="16131" max="16132" width="9.140625" style="360"/>
    <col min="16133" max="16133" width="11" style="360" customWidth="1"/>
    <col min="16134" max="16134" width="12.7109375" style="360" customWidth="1"/>
    <col min="16135" max="16136" width="9.140625" style="360"/>
    <col min="16137" max="16137" width="44.140625" style="360" customWidth="1"/>
    <col min="16138" max="16384" width="9.140625" style="360"/>
  </cols>
  <sheetData>
    <row r="1" spans="1:68" ht="15.75">
      <c r="A1" s="377"/>
      <c r="B1" s="378"/>
    </row>
    <row r="2" spans="1:68" ht="15.75">
      <c r="A2" s="377" t="s">
        <v>1217</v>
      </c>
      <c r="B2" s="378" t="s">
        <v>1218</v>
      </c>
    </row>
    <row r="3" spans="1:68" ht="15.75">
      <c r="A3" s="377"/>
      <c r="B3" s="378"/>
    </row>
    <row r="4" spans="1:68" ht="66.75" customHeight="1">
      <c r="A4" s="377"/>
      <c r="B4" s="474" t="s">
        <v>1219</v>
      </c>
    </row>
    <row r="5" spans="1:68" ht="33.75">
      <c r="C5" s="381" t="s">
        <v>1178</v>
      </c>
      <c r="D5" s="382" t="s">
        <v>493</v>
      </c>
      <c r="E5" s="354" t="s">
        <v>1179</v>
      </c>
      <c r="F5" s="381" t="s">
        <v>1180</v>
      </c>
      <c r="I5" s="370"/>
    </row>
    <row r="6" spans="1:68" ht="18.75" customHeight="1">
      <c r="A6" s="386"/>
      <c r="B6" s="387"/>
      <c r="C6" s="267"/>
      <c r="D6" s="389"/>
      <c r="E6" s="365"/>
      <c r="F6" s="419"/>
    </row>
    <row r="7" spans="1:68" s="467" customFormat="1" ht="41.25" customHeight="1">
      <c r="A7" s="386" t="s">
        <v>38</v>
      </c>
      <c r="B7" s="387" t="s">
        <v>1220</v>
      </c>
      <c r="C7" s="476" t="s">
        <v>677</v>
      </c>
      <c r="D7" s="477">
        <v>22.6</v>
      </c>
      <c r="E7" s="365"/>
      <c r="F7" s="419">
        <f>SUM(D7*E7)</f>
        <v>0</v>
      </c>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row>
    <row r="8" spans="1:68" s="467" customFormat="1" ht="14.25" customHeight="1">
      <c r="A8" s="386"/>
      <c r="B8" s="387"/>
      <c r="C8" s="476"/>
      <c r="D8" s="477"/>
      <c r="E8" s="365"/>
      <c r="F8" s="419"/>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row>
    <row r="9" spans="1:68" s="467" customFormat="1" ht="31.5" customHeight="1">
      <c r="A9" s="386" t="s">
        <v>39</v>
      </c>
      <c r="B9" s="387" t="s">
        <v>1221</v>
      </c>
      <c r="C9" s="267" t="s">
        <v>353</v>
      </c>
      <c r="D9" s="477">
        <v>3</v>
      </c>
      <c r="E9" s="365"/>
      <c r="F9" s="419">
        <f>SUM(D9*E9)</f>
        <v>0</v>
      </c>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row>
    <row r="10" spans="1:68" s="467" customFormat="1" ht="15.75" customHeight="1">
      <c r="A10" s="386"/>
      <c r="B10" s="387"/>
      <c r="C10" s="476"/>
      <c r="D10" s="477"/>
      <c r="E10" s="365"/>
      <c r="F10" s="419"/>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row>
    <row r="11" spans="1:68" s="467" customFormat="1" ht="28.5" customHeight="1">
      <c r="A11" s="386" t="s">
        <v>40</v>
      </c>
      <c r="B11" s="387" t="s">
        <v>1222</v>
      </c>
      <c r="C11" s="267" t="s">
        <v>353</v>
      </c>
      <c r="D11" s="477">
        <v>6</v>
      </c>
      <c r="E11" s="365"/>
      <c r="F11" s="419">
        <f>SUM(D11*E11)</f>
        <v>0</v>
      </c>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row>
    <row r="12" spans="1:68" s="467" customFormat="1" ht="14.25" customHeight="1">
      <c r="A12" s="386"/>
      <c r="B12" s="387"/>
      <c r="C12" s="267"/>
      <c r="D12" s="477"/>
      <c r="E12" s="365"/>
      <c r="F12" s="419"/>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row>
    <row r="13" spans="1:68" s="467" customFormat="1" ht="30" customHeight="1">
      <c r="A13" s="386" t="s">
        <v>41</v>
      </c>
      <c r="B13" s="387" t="s">
        <v>1223</v>
      </c>
      <c r="C13" s="267" t="s">
        <v>353</v>
      </c>
      <c r="D13" s="477">
        <v>1</v>
      </c>
      <c r="E13" s="365"/>
      <c r="F13" s="419">
        <f>SUM(D13*E13)</f>
        <v>0</v>
      </c>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row>
    <row r="14" spans="1:68" ht="17.25" customHeight="1">
      <c r="D14" s="489"/>
    </row>
    <row r="15" spans="1:68" ht="17.25" customHeight="1">
      <c r="B15" s="454" t="s">
        <v>1216</v>
      </c>
      <c r="C15" s="455"/>
      <c r="D15" s="456"/>
      <c r="E15" s="440"/>
      <c r="F15" s="459">
        <f>SUM(F6:F14)</f>
        <v>0</v>
      </c>
    </row>
  </sheetData>
  <sheetProtection algorithmName="SHA-512" hashValue="55wLknxZhQucLA5wFqKYAQ0mzvthR8p+QSdfa7CVU1oCrsKeDUSo+J6rPquifiU1B12TyrUvO/ZhSsf5euFYvQ==" saltValue="+2KXfIuvNUyKKXnI9ZKE4g==" spinCount="100000" sheet="1" objects="1" scenarios="1" formatColumns="0"/>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4"/>
  <sheetViews>
    <sheetView view="pageBreakPreview" zoomScaleNormal="100" zoomScaleSheetLayoutView="100" workbookViewId="0"/>
  </sheetViews>
  <sheetFormatPr defaultRowHeight="12.75"/>
  <cols>
    <col min="1" max="1" width="4.85546875" style="399" customWidth="1"/>
    <col min="2" max="2" width="37.7109375" style="399" customWidth="1"/>
    <col min="3" max="4" width="9.140625" style="399"/>
    <col min="5" max="5" width="11.140625" style="360" customWidth="1"/>
    <col min="6" max="6" width="12.7109375" style="399" customWidth="1"/>
    <col min="7" max="8" width="9.140625" style="360"/>
    <col min="9" max="9" width="52.5703125" style="360" customWidth="1"/>
    <col min="10" max="256" width="9.140625" style="360"/>
    <col min="257" max="257" width="4.85546875" style="360" customWidth="1"/>
    <col min="258" max="258" width="37.7109375" style="360" customWidth="1"/>
    <col min="259" max="260" width="9.140625" style="360"/>
    <col min="261" max="261" width="11.140625" style="360" customWidth="1"/>
    <col min="262" max="262" width="12.7109375" style="360" customWidth="1"/>
    <col min="263" max="264" width="9.140625" style="360"/>
    <col min="265" max="265" width="52.5703125" style="360" customWidth="1"/>
    <col min="266" max="512" width="9.140625" style="360"/>
    <col min="513" max="513" width="4.85546875" style="360" customWidth="1"/>
    <col min="514" max="514" width="37.7109375" style="360" customWidth="1"/>
    <col min="515" max="516" width="9.140625" style="360"/>
    <col min="517" max="517" width="11.140625" style="360" customWidth="1"/>
    <col min="518" max="518" width="12.7109375" style="360" customWidth="1"/>
    <col min="519" max="520" width="9.140625" style="360"/>
    <col min="521" max="521" width="52.5703125" style="360" customWidth="1"/>
    <col min="522" max="768" width="9.140625" style="360"/>
    <col min="769" max="769" width="4.85546875" style="360" customWidth="1"/>
    <col min="770" max="770" width="37.7109375" style="360" customWidth="1"/>
    <col min="771" max="772" width="9.140625" style="360"/>
    <col min="773" max="773" width="11.140625" style="360" customWidth="1"/>
    <col min="774" max="774" width="12.7109375" style="360" customWidth="1"/>
    <col min="775" max="776" width="9.140625" style="360"/>
    <col min="777" max="777" width="52.5703125" style="360" customWidth="1"/>
    <col min="778" max="1024" width="9.140625" style="360"/>
    <col min="1025" max="1025" width="4.85546875" style="360" customWidth="1"/>
    <col min="1026" max="1026" width="37.7109375" style="360" customWidth="1"/>
    <col min="1027" max="1028" width="9.140625" style="360"/>
    <col min="1029" max="1029" width="11.140625" style="360" customWidth="1"/>
    <col min="1030" max="1030" width="12.7109375" style="360" customWidth="1"/>
    <col min="1031" max="1032" width="9.140625" style="360"/>
    <col min="1033" max="1033" width="52.5703125" style="360" customWidth="1"/>
    <col min="1034" max="1280" width="9.140625" style="360"/>
    <col min="1281" max="1281" width="4.85546875" style="360" customWidth="1"/>
    <col min="1282" max="1282" width="37.7109375" style="360" customWidth="1"/>
    <col min="1283" max="1284" width="9.140625" style="360"/>
    <col min="1285" max="1285" width="11.140625" style="360" customWidth="1"/>
    <col min="1286" max="1286" width="12.7109375" style="360" customWidth="1"/>
    <col min="1287" max="1288" width="9.140625" style="360"/>
    <col min="1289" max="1289" width="52.5703125" style="360" customWidth="1"/>
    <col min="1290" max="1536" width="9.140625" style="360"/>
    <col min="1537" max="1537" width="4.85546875" style="360" customWidth="1"/>
    <col min="1538" max="1538" width="37.7109375" style="360" customWidth="1"/>
    <col min="1539" max="1540" width="9.140625" style="360"/>
    <col min="1541" max="1541" width="11.140625" style="360" customWidth="1"/>
    <col min="1542" max="1542" width="12.7109375" style="360" customWidth="1"/>
    <col min="1543" max="1544" width="9.140625" style="360"/>
    <col min="1545" max="1545" width="52.5703125" style="360" customWidth="1"/>
    <col min="1546" max="1792" width="9.140625" style="360"/>
    <col min="1793" max="1793" width="4.85546875" style="360" customWidth="1"/>
    <col min="1794" max="1794" width="37.7109375" style="360" customWidth="1"/>
    <col min="1795" max="1796" width="9.140625" style="360"/>
    <col min="1797" max="1797" width="11.140625" style="360" customWidth="1"/>
    <col min="1798" max="1798" width="12.7109375" style="360" customWidth="1"/>
    <col min="1799" max="1800" width="9.140625" style="360"/>
    <col min="1801" max="1801" width="52.5703125" style="360" customWidth="1"/>
    <col min="1802" max="2048" width="9.140625" style="360"/>
    <col min="2049" max="2049" width="4.85546875" style="360" customWidth="1"/>
    <col min="2050" max="2050" width="37.7109375" style="360" customWidth="1"/>
    <col min="2051" max="2052" width="9.140625" style="360"/>
    <col min="2053" max="2053" width="11.140625" style="360" customWidth="1"/>
    <col min="2054" max="2054" width="12.7109375" style="360" customWidth="1"/>
    <col min="2055" max="2056" width="9.140625" style="360"/>
    <col min="2057" max="2057" width="52.5703125" style="360" customWidth="1"/>
    <col min="2058" max="2304" width="9.140625" style="360"/>
    <col min="2305" max="2305" width="4.85546875" style="360" customWidth="1"/>
    <col min="2306" max="2306" width="37.7109375" style="360" customWidth="1"/>
    <col min="2307" max="2308" width="9.140625" style="360"/>
    <col min="2309" max="2309" width="11.140625" style="360" customWidth="1"/>
    <col min="2310" max="2310" width="12.7109375" style="360" customWidth="1"/>
    <col min="2311" max="2312" width="9.140625" style="360"/>
    <col min="2313" max="2313" width="52.5703125" style="360" customWidth="1"/>
    <col min="2314" max="2560" width="9.140625" style="360"/>
    <col min="2561" max="2561" width="4.85546875" style="360" customWidth="1"/>
    <col min="2562" max="2562" width="37.7109375" style="360" customWidth="1"/>
    <col min="2563" max="2564" width="9.140625" style="360"/>
    <col min="2565" max="2565" width="11.140625" style="360" customWidth="1"/>
    <col min="2566" max="2566" width="12.7109375" style="360" customWidth="1"/>
    <col min="2567" max="2568" width="9.140625" style="360"/>
    <col min="2569" max="2569" width="52.5703125" style="360" customWidth="1"/>
    <col min="2570" max="2816" width="9.140625" style="360"/>
    <col min="2817" max="2817" width="4.85546875" style="360" customWidth="1"/>
    <col min="2818" max="2818" width="37.7109375" style="360" customWidth="1"/>
    <col min="2819" max="2820" width="9.140625" style="360"/>
    <col min="2821" max="2821" width="11.140625" style="360" customWidth="1"/>
    <col min="2822" max="2822" width="12.7109375" style="360" customWidth="1"/>
    <col min="2823" max="2824" width="9.140625" style="360"/>
    <col min="2825" max="2825" width="52.5703125" style="360" customWidth="1"/>
    <col min="2826" max="3072" width="9.140625" style="360"/>
    <col min="3073" max="3073" width="4.85546875" style="360" customWidth="1"/>
    <col min="3074" max="3074" width="37.7109375" style="360" customWidth="1"/>
    <col min="3075" max="3076" width="9.140625" style="360"/>
    <col min="3077" max="3077" width="11.140625" style="360" customWidth="1"/>
    <col min="3078" max="3078" width="12.7109375" style="360" customWidth="1"/>
    <col min="3079" max="3080" width="9.140625" style="360"/>
    <col min="3081" max="3081" width="52.5703125" style="360" customWidth="1"/>
    <col min="3082" max="3328" width="9.140625" style="360"/>
    <col min="3329" max="3329" width="4.85546875" style="360" customWidth="1"/>
    <col min="3330" max="3330" width="37.7109375" style="360" customWidth="1"/>
    <col min="3331" max="3332" width="9.140625" style="360"/>
    <col min="3333" max="3333" width="11.140625" style="360" customWidth="1"/>
    <col min="3334" max="3334" width="12.7109375" style="360" customWidth="1"/>
    <col min="3335" max="3336" width="9.140625" style="360"/>
    <col min="3337" max="3337" width="52.5703125" style="360" customWidth="1"/>
    <col min="3338" max="3584" width="9.140625" style="360"/>
    <col min="3585" max="3585" width="4.85546875" style="360" customWidth="1"/>
    <col min="3586" max="3586" width="37.7109375" style="360" customWidth="1"/>
    <col min="3587" max="3588" width="9.140625" style="360"/>
    <col min="3589" max="3589" width="11.140625" style="360" customWidth="1"/>
    <col min="3590" max="3590" width="12.7109375" style="360" customWidth="1"/>
    <col min="3591" max="3592" width="9.140625" style="360"/>
    <col min="3593" max="3593" width="52.5703125" style="360" customWidth="1"/>
    <col min="3594" max="3840" width="9.140625" style="360"/>
    <col min="3841" max="3841" width="4.85546875" style="360" customWidth="1"/>
    <col min="3842" max="3842" width="37.7109375" style="360" customWidth="1"/>
    <col min="3843" max="3844" width="9.140625" style="360"/>
    <col min="3845" max="3845" width="11.140625" style="360" customWidth="1"/>
    <col min="3846" max="3846" width="12.7109375" style="360" customWidth="1"/>
    <col min="3847" max="3848" width="9.140625" style="360"/>
    <col min="3849" max="3849" width="52.5703125" style="360" customWidth="1"/>
    <col min="3850" max="4096" width="9.140625" style="360"/>
    <col min="4097" max="4097" width="4.85546875" style="360" customWidth="1"/>
    <col min="4098" max="4098" width="37.7109375" style="360" customWidth="1"/>
    <col min="4099" max="4100" width="9.140625" style="360"/>
    <col min="4101" max="4101" width="11.140625" style="360" customWidth="1"/>
    <col min="4102" max="4102" width="12.7109375" style="360" customWidth="1"/>
    <col min="4103" max="4104" width="9.140625" style="360"/>
    <col min="4105" max="4105" width="52.5703125" style="360" customWidth="1"/>
    <col min="4106" max="4352" width="9.140625" style="360"/>
    <col min="4353" max="4353" width="4.85546875" style="360" customWidth="1"/>
    <col min="4354" max="4354" width="37.7109375" style="360" customWidth="1"/>
    <col min="4355" max="4356" width="9.140625" style="360"/>
    <col min="4357" max="4357" width="11.140625" style="360" customWidth="1"/>
    <col min="4358" max="4358" width="12.7109375" style="360" customWidth="1"/>
    <col min="4359" max="4360" width="9.140625" style="360"/>
    <col min="4361" max="4361" width="52.5703125" style="360" customWidth="1"/>
    <col min="4362" max="4608" width="9.140625" style="360"/>
    <col min="4609" max="4609" width="4.85546875" style="360" customWidth="1"/>
    <col min="4610" max="4610" width="37.7109375" style="360" customWidth="1"/>
    <col min="4611" max="4612" width="9.140625" style="360"/>
    <col min="4613" max="4613" width="11.140625" style="360" customWidth="1"/>
    <col min="4614" max="4614" width="12.7109375" style="360" customWidth="1"/>
    <col min="4615" max="4616" width="9.140625" style="360"/>
    <col min="4617" max="4617" width="52.5703125" style="360" customWidth="1"/>
    <col min="4618" max="4864" width="9.140625" style="360"/>
    <col min="4865" max="4865" width="4.85546875" style="360" customWidth="1"/>
    <col min="4866" max="4866" width="37.7109375" style="360" customWidth="1"/>
    <col min="4867" max="4868" width="9.140625" style="360"/>
    <col min="4869" max="4869" width="11.140625" style="360" customWidth="1"/>
    <col min="4870" max="4870" width="12.7109375" style="360" customWidth="1"/>
    <col min="4871" max="4872" width="9.140625" style="360"/>
    <col min="4873" max="4873" width="52.5703125" style="360" customWidth="1"/>
    <col min="4874" max="5120" width="9.140625" style="360"/>
    <col min="5121" max="5121" width="4.85546875" style="360" customWidth="1"/>
    <col min="5122" max="5122" width="37.7109375" style="360" customWidth="1"/>
    <col min="5123" max="5124" width="9.140625" style="360"/>
    <col min="5125" max="5125" width="11.140625" style="360" customWidth="1"/>
    <col min="5126" max="5126" width="12.7109375" style="360" customWidth="1"/>
    <col min="5127" max="5128" width="9.140625" style="360"/>
    <col min="5129" max="5129" width="52.5703125" style="360" customWidth="1"/>
    <col min="5130" max="5376" width="9.140625" style="360"/>
    <col min="5377" max="5377" width="4.85546875" style="360" customWidth="1"/>
    <col min="5378" max="5378" width="37.7109375" style="360" customWidth="1"/>
    <col min="5379" max="5380" width="9.140625" style="360"/>
    <col min="5381" max="5381" width="11.140625" style="360" customWidth="1"/>
    <col min="5382" max="5382" width="12.7109375" style="360" customWidth="1"/>
    <col min="5383" max="5384" width="9.140625" style="360"/>
    <col min="5385" max="5385" width="52.5703125" style="360" customWidth="1"/>
    <col min="5386" max="5632" width="9.140625" style="360"/>
    <col min="5633" max="5633" width="4.85546875" style="360" customWidth="1"/>
    <col min="5634" max="5634" width="37.7109375" style="360" customWidth="1"/>
    <col min="5635" max="5636" width="9.140625" style="360"/>
    <col min="5637" max="5637" width="11.140625" style="360" customWidth="1"/>
    <col min="5638" max="5638" width="12.7109375" style="360" customWidth="1"/>
    <col min="5639" max="5640" width="9.140625" style="360"/>
    <col min="5641" max="5641" width="52.5703125" style="360" customWidth="1"/>
    <col min="5642" max="5888" width="9.140625" style="360"/>
    <col min="5889" max="5889" width="4.85546875" style="360" customWidth="1"/>
    <col min="5890" max="5890" width="37.7109375" style="360" customWidth="1"/>
    <col min="5891" max="5892" width="9.140625" style="360"/>
    <col min="5893" max="5893" width="11.140625" style="360" customWidth="1"/>
    <col min="5894" max="5894" width="12.7109375" style="360" customWidth="1"/>
    <col min="5895" max="5896" width="9.140625" style="360"/>
    <col min="5897" max="5897" width="52.5703125" style="360" customWidth="1"/>
    <col min="5898" max="6144" width="9.140625" style="360"/>
    <col min="6145" max="6145" width="4.85546875" style="360" customWidth="1"/>
    <col min="6146" max="6146" width="37.7109375" style="360" customWidth="1"/>
    <col min="6147" max="6148" width="9.140625" style="360"/>
    <col min="6149" max="6149" width="11.140625" style="360" customWidth="1"/>
    <col min="6150" max="6150" width="12.7109375" style="360" customWidth="1"/>
    <col min="6151" max="6152" width="9.140625" style="360"/>
    <col min="6153" max="6153" width="52.5703125" style="360" customWidth="1"/>
    <col min="6154" max="6400" width="9.140625" style="360"/>
    <col min="6401" max="6401" width="4.85546875" style="360" customWidth="1"/>
    <col min="6402" max="6402" width="37.7109375" style="360" customWidth="1"/>
    <col min="6403" max="6404" width="9.140625" style="360"/>
    <col min="6405" max="6405" width="11.140625" style="360" customWidth="1"/>
    <col min="6406" max="6406" width="12.7109375" style="360" customWidth="1"/>
    <col min="6407" max="6408" width="9.140625" style="360"/>
    <col min="6409" max="6409" width="52.5703125" style="360" customWidth="1"/>
    <col min="6410" max="6656" width="9.140625" style="360"/>
    <col min="6657" max="6657" width="4.85546875" style="360" customWidth="1"/>
    <col min="6658" max="6658" width="37.7109375" style="360" customWidth="1"/>
    <col min="6659" max="6660" width="9.140625" style="360"/>
    <col min="6661" max="6661" width="11.140625" style="360" customWidth="1"/>
    <col min="6662" max="6662" width="12.7109375" style="360" customWidth="1"/>
    <col min="6663" max="6664" width="9.140625" style="360"/>
    <col min="6665" max="6665" width="52.5703125" style="360" customWidth="1"/>
    <col min="6666" max="6912" width="9.140625" style="360"/>
    <col min="6913" max="6913" width="4.85546875" style="360" customWidth="1"/>
    <col min="6914" max="6914" width="37.7109375" style="360" customWidth="1"/>
    <col min="6915" max="6916" width="9.140625" style="360"/>
    <col min="6917" max="6917" width="11.140625" style="360" customWidth="1"/>
    <col min="6918" max="6918" width="12.7109375" style="360" customWidth="1"/>
    <col min="6919" max="6920" width="9.140625" style="360"/>
    <col min="6921" max="6921" width="52.5703125" style="360" customWidth="1"/>
    <col min="6922" max="7168" width="9.140625" style="360"/>
    <col min="7169" max="7169" width="4.85546875" style="360" customWidth="1"/>
    <col min="7170" max="7170" width="37.7109375" style="360" customWidth="1"/>
    <col min="7171" max="7172" width="9.140625" style="360"/>
    <col min="7173" max="7173" width="11.140625" style="360" customWidth="1"/>
    <col min="7174" max="7174" width="12.7109375" style="360" customWidth="1"/>
    <col min="7175" max="7176" width="9.140625" style="360"/>
    <col min="7177" max="7177" width="52.5703125" style="360" customWidth="1"/>
    <col min="7178" max="7424" width="9.140625" style="360"/>
    <col min="7425" max="7425" width="4.85546875" style="360" customWidth="1"/>
    <col min="7426" max="7426" width="37.7109375" style="360" customWidth="1"/>
    <col min="7427" max="7428" width="9.140625" style="360"/>
    <col min="7429" max="7429" width="11.140625" style="360" customWidth="1"/>
    <col min="7430" max="7430" width="12.7109375" style="360" customWidth="1"/>
    <col min="7431" max="7432" width="9.140625" style="360"/>
    <col min="7433" max="7433" width="52.5703125" style="360" customWidth="1"/>
    <col min="7434" max="7680" width="9.140625" style="360"/>
    <col min="7681" max="7681" width="4.85546875" style="360" customWidth="1"/>
    <col min="7682" max="7682" width="37.7109375" style="360" customWidth="1"/>
    <col min="7683" max="7684" width="9.140625" style="360"/>
    <col min="7685" max="7685" width="11.140625" style="360" customWidth="1"/>
    <col min="7686" max="7686" width="12.7109375" style="360" customWidth="1"/>
    <col min="7687" max="7688" width="9.140625" style="360"/>
    <col min="7689" max="7689" width="52.5703125" style="360" customWidth="1"/>
    <col min="7690" max="7936" width="9.140625" style="360"/>
    <col min="7937" max="7937" width="4.85546875" style="360" customWidth="1"/>
    <col min="7938" max="7938" width="37.7109375" style="360" customWidth="1"/>
    <col min="7939" max="7940" width="9.140625" style="360"/>
    <col min="7941" max="7941" width="11.140625" style="360" customWidth="1"/>
    <col min="7942" max="7942" width="12.7109375" style="360" customWidth="1"/>
    <col min="7943" max="7944" width="9.140625" style="360"/>
    <col min="7945" max="7945" width="52.5703125" style="360" customWidth="1"/>
    <col min="7946" max="8192" width="9.140625" style="360"/>
    <col min="8193" max="8193" width="4.85546875" style="360" customWidth="1"/>
    <col min="8194" max="8194" width="37.7109375" style="360" customWidth="1"/>
    <col min="8195" max="8196" width="9.140625" style="360"/>
    <col min="8197" max="8197" width="11.140625" style="360" customWidth="1"/>
    <col min="8198" max="8198" width="12.7109375" style="360" customWidth="1"/>
    <col min="8199" max="8200" width="9.140625" style="360"/>
    <col min="8201" max="8201" width="52.5703125" style="360" customWidth="1"/>
    <col min="8202" max="8448" width="9.140625" style="360"/>
    <col min="8449" max="8449" width="4.85546875" style="360" customWidth="1"/>
    <col min="8450" max="8450" width="37.7109375" style="360" customWidth="1"/>
    <col min="8451" max="8452" width="9.140625" style="360"/>
    <col min="8453" max="8453" width="11.140625" style="360" customWidth="1"/>
    <col min="8454" max="8454" width="12.7109375" style="360" customWidth="1"/>
    <col min="8455" max="8456" width="9.140625" style="360"/>
    <col min="8457" max="8457" width="52.5703125" style="360" customWidth="1"/>
    <col min="8458" max="8704" width="9.140625" style="360"/>
    <col min="8705" max="8705" width="4.85546875" style="360" customWidth="1"/>
    <col min="8706" max="8706" width="37.7109375" style="360" customWidth="1"/>
    <col min="8707" max="8708" width="9.140625" style="360"/>
    <col min="8709" max="8709" width="11.140625" style="360" customWidth="1"/>
    <col min="8710" max="8710" width="12.7109375" style="360" customWidth="1"/>
    <col min="8711" max="8712" width="9.140625" style="360"/>
    <col min="8713" max="8713" width="52.5703125" style="360" customWidth="1"/>
    <col min="8714" max="8960" width="9.140625" style="360"/>
    <col min="8961" max="8961" width="4.85546875" style="360" customWidth="1"/>
    <col min="8962" max="8962" width="37.7109375" style="360" customWidth="1"/>
    <col min="8963" max="8964" width="9.140625" style="360"/>
    <col min="8965" max="8965" width="11.140625" style="360" customWidth="1"/>
    <col min="8966" max="8966" width="12.7109375" style="360" customWidth="1"/>
    <col min="8967" max="8968" width="9.140625" style="360"/>
    <col min="8969" max="8969" width="52.5703125" style="360" customWidth="1"/>
    <col min="8970" max="9216" width="9.140625" style="360"/>
    <col min="9217" max="9217" width="4.85546875" style="360" customWidth="1"/>
    <col min="9218" max="9218" width="37.7109375" style="360" customWidth="1"/>
    <col min="9219" max="9220" width="9.140625" style="360"/>
    <col min="9221" max="9221" width="11.140625" style="360" customWidth="1"/>
    <col min="9222" max="9222" width="12.7109375" style="360" customWidth="1"/>
    <col min="9223" max="9224" width="9.140625" style="360"/>
    <col min="9225" max="9225" width="52.5703125" style="360" customWidth="1"/>
    <col min="9226" max="9472" width="9.140625" style="360"/>
    <col min="9473" max="9473" width="4.85546875" style="360" customWidth="1"/>
    <col min="9474" max="9474" width="37.7109375" style="360" customWidth="1"/>
    <col min="9475" max="9476" width="9.140625" style="360"/>
    <col min="9477" max="9477" width="11.140625" style="360" customWidth="1"/>
    <col min="9478" max="9478" width="12.7109375" style="360" customWidth="1"/>
    <col min="9479" max="9480" width="9.140625" style="360"/>
    <col min="9481" max="9481" width="52.5703125" style="360" customWidth="1"/>
    <col min="9482" max="9728" width="9.140625" style="360"/>
    <col min="9729" max="9729" width="4.85546875" style="360" customWidth="1"/>
    <col min="9730" max="9730" width="37.7109375" style="360" customWidth="1"/>
    <col min="9731" max="9732" width="9.140625" style="360"/>
    <col min="9733" max="9733" width="11.140625" style="360" customWidth="1"/>
    <col min="9734" max="9734" width="12.7109375" style="360" customWidth="1"/>
    <col min="9735" max="9736" width="9.140625" style="360"/>
    <col min="9737" max="9737" width="52.5703125" style="360" customWidth="1"/>
    <col min="9738" max="9984" width="9.140625" style="360"/>
    <col min="9985" max="9985" width="4.85546875" style="360" customWidth="1"/>
    <col min="9986" max="9986" width="37.7109375" style="360" customWidth="1"/>
    <col min="9987" max="9988" width="9.140625" style="360"/>
    <col min="9989" max="9989" width="11.140625" style="360" customWidth="1"/>
    <col min="9990" max="9990" width="12.7109375" style="360" customWidth="1"/>
    <col min="9991" max="9992" width="9.140625" style="360"/>
    <col min="9993" max="9993" width="52.5703125" style="360" customWidth="1"/>
    <col min="9994" max="10240" width="9.140625" style="360"/>
    <col min="10241" max="10241" width="4.85546875" style="360" customWidth="1"/>
    <col min="10242" max="10242" width="37.7109375" style="360" customWidth="1"/>
    <col min="10243" max="10244" width="9.140625" style="360"/>
    <col min="10245" max="10245" width="11.140625" style="360" customWidth="1"/>
    <col min="10246" max="10246" width="12.7109375" style="360" customWidth="1"/>
    <col min="10247" max="10248" width="9.140625" style="360"/>
    <col min="10249" max="10249" width="52.5703125" style="360" customWidth="1"/>
    <col min="10250" max="10496" width="9.140625" style="360"/>
    <col min="10497" max="10497" width="4.85546875" style="360" customWidth="1"/>
    <col min="10498" max="10498" width="37.7109375" style="360" customWidth="1"/>
    <col min="10499" max="10500" width="9.140625" style="360"/>
    <col min="10501" max="10501" width="11.140625" style="360" customWidth="1"/>
    <col min="10502" max="10502" width="12.7109375" style="360" customWidth="1"/>
    <col min="10503" max="10504" width="9.140625" style="360"/>
    <col min="10505" max="10505" width="52.5703125" style="360" customWidth="1"/>
    <col min="10506" max="10752" width="9.140625" style="360"/>
    <col min="10753" max="10753" width="4.85546875" style="360" customWidth="1"/>
    <col min="10754" max="10754" width="37.7109375" style="360" customWidth="1"/>
    <col min="10755" max="10756" width="9.140625" style="360"/>
    <col min="10757" max="10757" width="11.140625" style="360" customWidth="1"/>
    <col min="10758" max="10758" width="12.7109375" style="360" customWidth="1"/>
    <col min="10759" max="10760" width="9.140625" style="360"/>
    <col min="10761" max="10761" width="52.5703125" style="360" customWidth="1"/>
    <col min="10762" max="11008" width="9.140625" style="360"/>
    <col min="11009" max="11009" width="4.85546875" style="360" customWidth="1"/>
    <col min="11010" max="11010" width="37.7109375" style="360" customWidth="1"/>
    <col min="11011" max="11012" width="9.140625" style="360"/>
    <col min="11013" max="11013" width="11.140625" style="360" customWidth="1"/>
    <col min="11014" max="11014" width="12.7109375" style="360" customWidth="1"/>
    <col min="11015" max="11016" width="9.140625" style="360"/>
    <col min="11017" max="11017" width="52.5703125" style="360" customWidth="1"/>
    <col min="11018" max="11264" width="9.140625" style="360"/>
    <col min="11265" max="11265" width="4.85546875" style="360" customWidth="1"/>
    <col min="11266" max="11266" width="37.7109375" style="360" customWidth="1"/>
    <col min="11267" max="11268" width="9.140625" style="360"/>
    <col min="11269" max="11269" width="11.140625" style="360" customWidth="1"/>
    <col min="11270" max="11270" width="12.7109375" style="360" customWidth="1"/>
    <col min="11271" max="11272" width="9.140625" style="360"/>
    <col min="11273" max="11273" width="52.5703125" style="360" customWidth="1"/>
    <col min="11274" max="11520" width="9.140625" style="360"/>
    <col min="11521" max="11521" width="4.85546875" style="360" customWidth="1"/>
    <col min="11522" max="11522" width="37.7109375" style="360" customWidth="1"/>
    <col min="11523" max="11524" width="9.140625" style="360"/>
    <col min="11525" max="11525" width="11.140625" style="360" customWidth="1"/>
    <col min="11526" max="11526" width="12.7109375" style="360" customWidth="1"/>
    <col min="11527" max="11528" width="9.140625" style="360"/>
    <col min="11529" max="11529" width="52.5703125" style="360" customWidth="1"/>
    <col min="11530" max="11776" width="9.140625" style="360"/>
    <col min="11777" max="11777" width="4.85546875" style="360" customWidth="1"/>
    <col min="11778" max="11778" width="37.7109375" style="360" customWidth="1"/>
    <col min="11779" max="11780" width="9.140625" style="360"/>
    <col min="11781" max="11781" width="11.140625" style="360" customWidth="1"/>
    <col min="11782" max="11782" width="12.7109375" style="360" customWidth="1"/>
    <col min="11783" max="11784" width="9.140625" style="360"/>
    <col min="11785" max="11785" width="52.5703125" style="360" customWidth="1"/>
    <col min="11786" max="12032" width="9.140625" style="360"/>
    <col min="12033" max="12033" width="4.85546875" style="360" customWidth="1"/>
    <col min="12034" max="12034" width="37.7109375" style="360" customWidth="1"/>
    <col min="12035" max="12036" width="9.140625" style="360"/>
    <col min="12037" max="12037" width="11.140625" style="360" customWidth="1"/>
    <col min="12038" max="12038" width="12.7109375" style="360" customWidth="1"/>
    <col min="12039" max="12040" width="9.140625" style="360"/>
    <col min="12041" max="12041" width="52.5703125" style="360" customWidth="1"/>
    <col min="12042" max="12288" width="9.140625" style="360"/>
    <col min="12289" max="12289" width="4.85546875" style="360" customWidth="1"/>
    <col min="12290" max="12290" width="37.7109375" style="360" customWidth="1"/>
    <col min="12291" max="12292" width="9.140625" style="360"/>
    <col min="12293" max="12293" width="11.140625" style="360" customWidth="1"/>
    <col min="12294" max="12294" width="12.7109375" style="360" customWidth="1"/>
    <col min="12295" max="12296" width="9.140625" style="360"/>
    <col min="12297" max="12297" width="52.5703125" style="360" customWidth="1"/>
    <col min="12298" max="12544" width="9.140625" style="360"/>
    <col min="12545" max="12545" width="4.85546875" style="360" customWidth="1"/>
    <col min="12546" max="12546" width="37.7109375" style="360" customWidth="1"/>
    <col min="12547" max="12548" width="9.140625" style="360"/>
    <col min="12549" max="12549" width="11.140625" style="360" customWidth="1"/>
    <col min="12550" max="12550" width="12.7109375" style="360" customWidth="1"/>
    <col min="12551" max="12552" width="9.140625" style="360"/>
    <col min="12553" max="12553" width="52.5703125" style="360" customWidth="1"/>
    <col min="12554" max="12800" width="9.140625" style="360"/>
    <col min="12801" max="12801" width="4.85546875" style="360" customWidth="1"/>
    <col min="12802" max="12802" width="37.7109375" style="360" customWidth="1"/>
    <col min="12803" max="12804" width="9.140625" style="360"/>
    <col min="12805" max="12805" width="11.140625" style="360" customWidth="1"/>
    <col min="12806" max="12806" width="12.7109375" style="360" customWidth="1"/>
    <col min="12807" max="12808" width="9.140625" style="360"/>
    <col min="12809" max="12809" width="52.5703125" style="360" customWidth="1"/>
    <col min="12810" max="13056" width="9.140625" style="360"/>
    <col min="13057" max="13057" width="4.85546875" style="360" customWidth="1"/>
    <col min="13058" max="13058" width="37.7109375" style="360" customWidth="1"/>
    <col min="13059" max="13060" width="9.140625" style="360"/>
    <col min="13061" max="13061" width="11.140625" style="360" customWidth="1"/>
    <col min="13062" max="13062" width="12.7109375" style="360" customWidth="1"/>
    <col min="13063" max="13064" width="9.140625" style="360"/>
    <col min="13065" max="13065" width="52.5703125" style="360" customWidth="1"/>
    <col min="13066" max="13312" width="9.140625" style="360"/>
    <col min="13313" max="13313" width="4.85546875" style="360" customWidth="1"/>
    <col min="13314" max="13314" width="37.7109375" style="360" customWidth="1"/>
    <col min="13315" max="13316" width="9.140625" style="360"/>
    <col min="13317" max="13317" width="11.140625" style="360" customWidth="1"/>
    <col min="13318" max="13318" width="12.7109375" style="360" customWidth="1"/>
    <col min="13319" max="13320" width="9.140625" style="360"/>
    <col min="13321" max="13321" width="52.5703125" style="360" customWidth="1"/>
    <col min="13322" max="13568" width="9.140625" style="360"/>
    <col min="13569" max="13569" width="4.85546875" style="360" customWidth="1"/>
    <col min="13570" max="13570" width="37.7109375" style="360" customWidth="1"/>
    <col min="13571" max="13572" width="9.140625" style="360"/>
    <col min="13573" max="13573" width="11.140625" style="360" customWidth="1"/>
    <col min="13574" max="13574" width="12.7109375" style="360" customWidth="1"/>
    <col min="13575" max="13576" width="9.140625" style="360"/>
    <col min="13577" max="13577" width="52.5703125" style="360" customWidth="1"/>
    <col min="13578" max="13824" width="9.140625" style="360"/>
    <col min="13825" max="13825" width="4.85546875" style="360" customWidth="1"/>
    <col min="13826" max="13826" width="37.7109375" style="360" customWidth="1"/>
    <col min="13827" max="13828" width="9.140625" style="360"/>
    <col min="13829" max="13829" width="11.140625" style="360" customWidth="1"/>
    <col min="13830" max="13830" width="12.7109375" style="360" customWidth="1"/>
    <col min="13831" max="13832" width="9.140625" style="360"/>
    <col min="13833" max="13833" width="52.5703125" style="360" customWidth="1"/>
    <col min="13834" max="14080" width="9.140625" style="360"/>
    <col min="14081" max="14081" width="4.85546875" style="360" customWidth="1"/>
    <col min="14082" max="14082" width="37.7109375" style="360" customWidth="1"/>
    <col min="14083" max="14084" width="9.140625" style="360"/>
    <col min="14085" max="14085" width="11.140625" style="360" customWidth="1"/>
    <col min="14086" max="14086" width="12.7109375" style="360" customWidth="1"/>
    <col min="14087" max="14088" width="9.140625" style="360"/>
    <col min="14089" max="14089" width="52.5703125" style="360" customWidth="1"/>
    <col min="14090" max="14336" width="9.140625" style="360"/>
    <col min="14337" max="14337" width="4.85546875" style="360" customWidth="1"/>
    <col min="14338" max="14338" width="37.7109375" style="360" customWidth="1"/>
    <col min="14339" max="14340" width="9.140625" style="360"/>
    <col min="14341" max="14341" width="11.140625" style="360" customWidth="1"/>
    <col min="14342" max="14342" width="12.7109375" style="360" customWidth="1"/>
    <col min="14343" max="14344" width="9.140625" style="360"/>
    <col min="14345" max="14345" width="52.5703125" style="360" customWidth="1"/>
    <col min="14346" max="14592" width="9.140625" style="360"/>
    <col min="14593" max="14593" width="4.85546875" style="360" customWidth="1"/>
    <col min="14594" max="14594" width="37.7109375" style="360" customWidth="1"/>
    <col min="14595" max="14596" width="9.140625" style="360"/>
    <col min="14597" max="14597" width="11.140625" style="360" customWidth="1"/>
    <col min="14598" max="14598" width="12.7109375" style="360" customWidth="1"/>
    <col min="14599" max="14600" width="9.140625" style="360"/>
    <col min="14601" max="14601" width="52.5703125" style="360" customWidth="1"/>
    <col min="14602" max="14848" width="9.140625" style="360"/>
    <col min="14849" max="14849" width="4.85546875" style="360" customWidth="1"/>
    <col min="14850" max="14850" width="37.7109375" style="360" customWidth="1"/>
    <col min="14851" max="14852" width="9.140625" style="360"/>
    <col min="14853" max="14853" width="11.140625" style="360" customWidth="1"/>
    <col min="14854" max="14854" width="12.7109375" style="360" customWidth="1"/>
    <col min="14855" max="14856" width="9.140625" style="360"/>
    <col min="14857" max="14857" width="52.5703125" style="360" customWidth="1"/>
    <col min="14858" max="15104" width="9.140625" style="360"/>
    <col min="15105" max="15105" width="4.85546875" style="360" customWidth="1"/>
    <col min="15106" max="15106" width="37.7109375" style="360" customWidth="1"/>
    <col min="15107" max="15108" width="9.140625" style="360"/>
    <col min="15109" max="15109" width="11.140625" style="360" customWidth="1"/>
    <col min="15110" max="15110" width="12.7109375" style="360" customWidth="1"/>
    <col min="15111" max="15112" width="9.140625" style="360"/>
    <col min="15113" max="15113" width="52.5703125" style="360" customWidth="1"/>
    <col min="15114" max="15360" width="9.140625" style="360"/>
    <col min="15361" max="15361" width="4.85546875" style="360" customWidth="1"/>
    <col min="15362" max="15362" width="37.7109375" style="360" customWidth="1"/>
    <col min="15363" max="15364" width="9.140625" style="360"/>
    <col min="15365" max="15365" width="11.140625" style="360" customWidth="1"/>
    <col min="15366" max="15366" width="12.7109375" style="360" customWidth="1"/>
    <col min="15367" max="15368" width="9.140625" style="360"/>
    <col min="15369" max="15369" width="52.5703125" style="360" customWidth="1"/>
    <col min="15370" max="15616" width="9.140625" style="360"/>
    <col min="15617" max="15617" width="4.85546875" style="360" customWidth="1"/>
    <col min="15618" max="15618" width="37.7109375" style="360" customWidth="1"/>
    <col min="15619" max="15620" width="9.140625" style="360"/>
    <col min="15621" max="15621" width="11.140625" style="360" customWidth="1"/>
    <col min="15622" max="15622" width="12.7109375" style="360" customWidth="1"/>
    <col min="15623" max="15624" width="9.140625" style="360"/>
    <col min="15625" max="15625" width="52.5703125" style="360" customWidth="1"/>
    <col min="15626" max="15872" width="9.140625" style="360"/>
    <col min="15873" max="15873" width="4.85546875" style="360" customWidth="1"/>
    <col min="15874" max="15874" width="37.7109375" style="360" customWidth="1"/>
    <col min="15875" max="15876" width="9.140625" style="360"/>
    <col min="15877" max="15877" width="11.140625" style="360" customWidth="1"/>
    <col min="15878" max="15878" width="12.7109375" style="360" customWidth="1"/>
    <col min="15879" max="15880" width="9.140625" style="360"/>
    <col min="15881" max="15881" width="52.5703125" style="360" customWidth="1"/>
    <col min="15882" max="16128" width="9.140625" style="360"/>
    <col min="16129" max="16129" width="4.85546875" style="360" customWidth="1"/>
    <col min="16130" max="16130" width="37.7109375" style="360" customWidth="1"/>
    <col min="16131" max="16132" width="9.140625" style="360"/>
    <col min="16133" max="16133" width="11.140625" style="360" customWidth="1"/>
    <col min="16134" max="16134" width="12.7109375" style="360" customWidth="1"/>
    <col min="16135" max="16136" width="9.140625" style="360"/>
    <col min="16137" max="16137" width="52.5703125" style="360" customWidth="1"/>
    <col min="16138" max="16384" width="9.140625" style="360"/>
  </cols>
  <sheetData>
    <row r="1" spans="1:6">
      <c r="C1" s="401"/>
    </row>
    <row r="2" spans="1:6" ht="15.75">
      <c r="A2" s="485" t="s">
        <v>1224</v>
      </c>
      <c r="B2" s="486" t="s">
        <v>78</v>
      </c>
      <c r="C2" s="401"/>
      <c r="D2" s="389"/>
      <c r="E2" s="365"/>
      <c r="F2" s="460"/>
    </row>
    <row r="3" spans="1:6" ht="33.75">
      <c r="A3" s="487"/>
      <c r="B3" s="474"/>
      <c r="C3" s="381" t="s">
        <v>1178</v>
      </c>
      <c r="D3" s="382" t="s">
        <v>493</v>
      </c>
      <c r="E3" s="354" t="s">
        <v>1179</v>
      </c>
      <c r="F3" s="381" t="s">
        <v>1180</v>
      </c>
    </row>
    <row r="4" spans="1:6">
      <c r="A4" s="444"/>
      <c r="B4" s="448"/>
      <c r="C4" s="488"/>
      <c r="D4" s="489"/>
      <c r="E4" s="484"/>
      <c r="F4" s="489"/>
    </row>
    <row r="5" spans="1:6" ht="38.25">
      <c r="A5" s="444" t="s">
        <v>49</v>
      </c>
      <c r="B5" s="387" t="s">
        <v>1405</v>
      </c>
      <c r="C5" s="488" t="s">
        <v>544</v>
      </c>
      <c r="D5" s="389">
        <v>11.5</v>
      </c>
      <c r="E5" s="365"/>
      <c r="F5" s="419">
        <f>D5*E5</f>
        <v>0</v>
      </c>
    </row>
    <row r="6" spans="1:6">
      <c r="A6" s="444"/>
      <c r="B6" s="387"/>
      <c r="C6" s="488"/>
      <c r="D6" s="389"/>
      <c r="E6" s="365"/>
      <c r="F6" s="419"/>
    </row>
    <row r="7" spans="1:6" ht="84.75" customHeight="1">
      <c r="A7" s="444" t="s">
        <v>50</v>
      </c>
      <c r="B7" s="387" t="s">
        <v>1225</v>
      </c>
      <c r="C7" s="488" t="s">
        <v>544</v>
      </c>
      <c r="D7" s="389">
        <v>26</v>
      </c>
      <c r="E7" s="365"/>
      <c r="F7" s="419">
        <f>D7*E7</f>
        <v>0</v>
      </c>
    </row>
    <row r="8" spans="1:6" ht="13.9" customHeight="1">
      <c r="A8" s="444"/>
      <c r="B8" s="387"/>
      <c r="C8" s="488"/>
      <c r="D8" s="389"/>
      <c r="E8" s="365"/>
      <c r="F8" s="419"/>
    </row>
    <row r="9" spans="1:6" s="429" customFormat="1" ht="27.75" customHeight="1">
      <c r="A9" s="444" t="s">
        <v>51</v>
      </c>
      <c r="B9" s="387" t="s">
        <v>1226</v>
      </c>
      <c r="C9" s="488" t="s">
        <v>544</v>
      </c>
      <c r="D9" s="389">
        <v>8</v>
      </c>
      <c r="E9" s="365"/>
      <c r="F9" s="419">
        <f>D9*E9</f>
        <v>0</v>
      </c>
    </row>
    <row r="10" spans="1:6">
      <c r="A10" s="452"/>
      <c r="B10" s="448"/>
      <c r="C10" s="446"/>
      <c r="D10" s="389"/>
      <c r="E10" s="365"/>
      <c r="F10" s="460"/>
    </row>
    <row r="11" spans="1:6">
      <c r="A11" s="453"/>
      <c r="B11" s="454" t="s">
        <v>1227</v>
      </c>
      <c r="C11" s="455"/>
      <c r="D11" s="456"/>
      <c r="E11" s="440"/>
      <c r="F11" s="463">
        <f>SUM(F4:F9)</f>
        <v>0</v>
      </c>
    </row>
    <row r="14" spans="1:6">
      <c r="B14" s="490"/>
    </row>
  </sheetData>
  <sheetProtection algorithmName="SHA-512" hashValue="H6uGpp6oiM+LJWoAuG98Om9cKLuz/xfUhJYzCzghSiBIiS2qkOymQH0pla/AZTX+ADqcPFJTEQMQ+2EKqb08Kw==" saltValue="k0+T2E8+19kMCO8yA+f2Yg==" spinCount="100000" sheet="1" objects="1" scenarios="1" formatColumns="0"/>
  <pageMargins left="0.7" right="0.7" top="0.75" bottom="0.75" header="0.3" footer="0.3"/>
  <pageSetup paperSize="9" orientation="portrait" horizont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D47"/>
  <sheetViews>
    <sheetView view="pageBreakPreview" zoomScaleNormal="100" zoomScaleSheetLayoutView="100" workbookViewId="0"/>
  </sheetViews>
  <sheetFormatPr defaultRowHeight="15"/>
  <cols>
    <col min="1" max="1" width="4.7109375" style="471" customWidth="1"/>
    <col min="2" max="2" width="37.7109375" style="450" customWidth="1"/>
    <col min="3" max="3" width="8.85546875" style="451" customWidth="1"/>
    <col min="4" max="4" width="8.85546875" style="475" customWidth="1"/>
    <col min="5" max="5" width="10.7109375" style="466" customWidth="1"/>
    <col min="6" max="6" width="11.7109375" style="461" customWidth="1"/>
    <col min="7" max="7" width="9.140625" style="468" customWidth="1"/>
    <col min="8" max="8" width="55.28515625" style="360" customWidth="1"/>
    <col min="9" max="256" width="9.140625" style="360"/>
    <col min="257" max="257" width="4.7109375" style="360" customWidth="1"/>
    <col min="258" max="258" width="37.7109375" style="360" customWidth="1"/>
    <col min="259" max="260" width="8.85546875" style="360" customWidth="1"/>
    <col min="261" max="261" width="10.7109375" style="360" customWidth="1"/>
    <col min="262" max="262" width="11.7109375" style="360" customWidth="1"/>
    <col min="263" max="263" width="9.140625" style="360" customWidth="1"/>
    <col min="264" max="264" width="55.28515625" style="360" customWidth="1"/>
    <col min="265" max="512" width="9.140625" style="360"/>
    <col min="513" max="513" width="4.7109375" style="360" customWidth="1"/>
    <col min="514" max="514" width="37.7109375" style="360" customWidth="1"/>
    <col min="515" max="516" width="8.85546875" style="360" customWidth="1"/>
    <col min="517" max="517" width="10.7109375" style="360" customWidth="1"/>
    <col min="518" max="518" width="11.7109375" style="360" customWidth="1"/>
    <col min="519" max="519" width="9.140625" style="360" customWidth="1"/>
    <col min="520" max="520" width="55.28515625" style="360" customWidth="1"/>
    <col min="521" max="768" width="9.140625" style="360"/>
    <col min="769" max="769" width="4.7109375" style="360" customWidth="1"/>
    <col min="770" max="770" width="37.7109375" style="360" customWidth="1"/>
    <col min="771" max="772" width="8.85546875" style="360" customWidth="1"/>
    <col min="773" max="773" width="10.7109375" style="360" customWidth="1"/>
    <col min="774" max="774" width="11.7109375" style="360" customWidth="1"/>
    <col min="775" max="775" width="9.140625" style="360" customWidth="1"/>
    <col min="776" max="776" width="55.28515625" style="360" customWidth="1"/>
    <col min="777" max="1024" width="9.140625" style="360"/>
    <col min="1025" max="1025" width="4.7109375" style="360" customWidth="1"/>
    <col min="1026" max="1026" width="37.7109375" style="360" customWidth="1"/>
    <col min="1027" max="1028" width="8.85546875" style="360" customWidth="1"/>
    <col min="1029" max="1029" width="10.7109375" style="360" customWidth="1"/>
    <col min="1030" max="1030" width="11.7109375" style="360" customWidth="1"/>
    <col min="1031" max="1031" width="9.140625" style="360" customWidth="1"/>
    <col min="1032" max="1032" width="55.28515625" style="360" customWidth="1"/>
    <col min="1033" max="1280" width="9.140625" style="360"/>
    <col min="1281" max="1281" width="4.7109375" style="360" customWidth="1"/>
    <col min="1282" max="1282" width="37.7109375" style="360" customWidth="1"/>
    <col min="1283" max="1284" width="8.85546875" style="360" customWidth="1"/>
    <col min="1285" max="1285" width="10.7109375" style="360" customWidth="1"/>
    <col min="1286" max="1286" width="11.7109375" style="360" customWidth="1"/>
    <col min="1287" max="1287" width="9.140625" style="360" customWidth="1"/>
    <col min="1288" max="1288" width="55.28515625" style="360" customWidth="1"/>
    <col min="1289" max="1536" width="9.140625" style="360"/>
    <col min="1537" max="1537" width="4.7109375" style="360" customWidth="1"/>
    <col min="1538" max="1538" width="37.7109375" style="360" customWidth="1"/>
    <col min="1539" max="1540" width="8.85546875" style="360" customWidth="1"/>
    <col min="1541" max="1541" width="10.7109375" style="360" customWidth="1"/>
    <col min="1542" max="1542" width="11.7109375" style="360" customWidth="1"/>
    <col min="1543" max="1543" width="9.140625" style="360" customWidth="1"/>
    <col min="1544" max="1544" width="55.28515625" style="360" customWidth="1"/>
    <col min="1545" max="1792" width="9.140625" style="360"/>
    <col min="1793" max="1793" width="4.7109375" style="360" customWidth="1"/>
    <col min="1794" max="1794" width="37.7109375" style="360" customWidth="1"/>
    <col min="1795" max="1796" width="8.85546875" style="360" customWidth="1"/>
    <col min="1797" max="1797" width="10.7109375" style="360" customWidth="1"/>
    <col min="1798" max="1798" width="11.7109375" style="360" customWidth="1"/>
    <col min="1799" max="1799" width="9.140625" style="360" customWidth="1"/>
    <col min="1800" max="1800" width="55.28515625" style="360" customWidth="1"/>
    <col min="1801" max="2048" width="9.140625" style="360"/>
    <col min="2049" max="2049" width="4.7109375" style="360" customWidth="1"/>
    <col min="2050" max="2050" width="37.7109375" style="360" customWidth="1"/>
    <col min="2051" max="2052" width="8.85546875" style="360" customWidth="1"/>
    <col min="2053" max="2053" width="10.7109375" style="360" customWidth="1"/>
    <col min="2054" max="2054" width="11.7109375" style="360" customWidth="1"/>
    <col min="2055" max="2055" width="9.140625" style="360" customWidth="1"/>
    <col min="2056" max="2056" width="55.28515625" style="360" customWidth="1"/>
    <col min="2057" max="2304" width="9.140625" style="360"/>
    <col min="2305" max="2305" width="4.7109375" style="360" customWidth="1"/>
    <col min="2306" max="2306" width="37.7109375" style="360" customWidth="1"/>
    <col min="2307" max="2308" width="8.85546875" style="360" customWidth="1"/>
    <col min="2309" max="2309" width="10.7109375" style="360" customWidth="1"/>
    <col min="2310" max="2310" width="11.7109375" style="360" customWidth="1"/>
    <col min="2311" max="2311" width="9.140625" style="360" customWidth="1"/>
    <col min="2312" max="2312" width="55.28515625" style="360" customWidth="1"/>
    <col min="2313" max="2560" width="9.140625" style="360"/>
    <col min="2561" max="2561" width="4.7109375" style="360" customWidth="1"/>
    <col min="2562" max="2562" width="37.7109375" style="360" customWidth="1"/>
    <col min="2563" max="2564" width="8.85546875" style="360" customWidth="1"/>
    <col min="2565" max="2565" width="10.7109375" style="360" customWidth="1"/>
    <col min="2566" max="2566" width="11.7109375" style="360" customWidth="1"/>
    <col min="2567" max="2567" width="9.140625" style="360" customWidth="1"/>
    <col min="2568" max="2568" width="55.28515625" style="360" customWidth="1"/>
    <col min="2569" max="2816" width="9.140625" style="360"/>
    <col min="2817" max="2817" width="4.7109375" style="360" customWidth="1"/>
    <col min="2818" max="2818" width="37.7109375" style="360" customWidth="1"/>
    <col min="2819" max="2820" width="8.85546875" style="360" customWidth="1"/>
    <col min="2821" max="2821" width="10.7109375" style="360" customWidth="1"/>
    <col min="2822" max="2822" width="11.7109375" style="360" customWidth="1"/>
    <col min="2823" max="2823" width="9.140625" style="360" customWidth="1"/>
    <col min="2824" max="2824" width="55.28515625" style="360" customWidth="1"/>
    <col min="2825" max="3072" width="9.140625" style="360"/>
    <col min="3073" max="3073" width="4.7109375" style="360" customWidth="1"/>
    <col min="3074" max="3074" width="37.7109375" style="360" customWidth="1"/>
    <col min="3075" max="3076" width="8.85546875" style="360" customWidth="1"/>
    <col min="3077" max="3077" width="10.7109375" style="360" customWidth="1"/>
    <col min="3078" max="3078" width="11.7109375" style="360" customWidth="1"/>
    <col min="3079" max="3079" width="9.140625" style="360" customWidth="1"/>
    <col min="3080" max="3080" width="55.28515625" style="360" customWidth="1"/>
    <col min="3081" max="3328" width="9.140625" style="360"/>
    <col min="3329" max="3329" width="4.7109375" style="360" customWidth="1"/>
    <col min="3330" max="3330" width="37.7109375" style="360" customWidth="1"/>
    <col min="3331" max="3332" width="8.85546875" style="360" customWidth="1"/>
    <col min="3333" max="3333" width="10.7109375" style="360" customWidth="1"/>
    <col min="3334" max="3334" width="11.7109375" style="360" customWidth="1"/>
    <col min="3335" max="3335" width="9.140625" style="360" customWidth="1"/>
    <col min="3336" max="3336" width="55.28515625" style="360" customWidth="1"/>
    <col min="3337" max="3584" width="9.140625" style="360"/>
    <col min="3585" max="3585" width="4.7109375" style="360" customWidth="1"/>
    <col min="3586" max="3586" width="37.7109375" style="360" customWidth="1"/>
    <col min="3587" max="3588" width="8.85546875" style="360" customWidth="1"/>
    <col min="3589" max="3589" width="10.7109375" style="360" customWidth="1"/>
    <col min="3590" max="3590" width="11.7109375" style="360" customWidth="1"/>
    <col min="3591" max="3591" width="9.140625" style="360" customWidth="1"/>
    <col min="3592" max="3592" width="55.28515625" style="360" customWidth="1"/>
    <col min="3593" max="3840" width="9.140625" style="360"/>
    <col min="3841" max="3841" width="4.7109375" style="360" customWidth="1"/>
    <col min="3842" max="3842" width="37.7109375" style="360" customWidth="1"/>
    <col min="3843" max="3844" width="8.85546875" style="360" customWidth="1"/>
    <col min="3845" max="3845" width="10.7109375" style="360" customWidth="1"/>
    <col min="3846" max="3846" width="11.7109375" style="360" customWidth="1"/>
    <col min="3847" max="3847" width="9.140625" style="360" customWidth="1"/>
    <col min="3848" max="3848" width="55.28515625" style="360" customWidth="1"/>
    <col min="3849" max="4096" width="9.140625" style="360"/>
    <col min="4097" max="4097" width="4.7109375" style="360" customWidth="1"/>
    <col min="4098" max="4098" width="37.7109375" style="360" customWidth="1"/>
    <col min="4099" max="4100" width="8.85546875" style="360" customWidth="1"/>
    <col min="4101" max="4101" width="10.7109375" style="360" customWidth="1"/>
    <col min="4102" max="4102" width="11.7109375" style="360" customWidth="1"/>
    <col min="4103" max="4103" width="9.140625" style="360" customWidth="1"/>
    <col min="4104" max="4104" width="55.28515625" style="360" customWidth="1"/>
    <col min="4105" max="4352" width="9.140625" style="360"/>
    <col min="4353" max="4353" width="4.7109375" style="360" customWidth="1"/>
    <col min="4354" max="4354" width="37.7109375" style="360" customWidth="1"/>
    <col min="4355" max="4356" width="8.85546875" style="360" customWidth="1"/>
    <col min="4357" max="4357" width="10.7109375" style="360" customWidth="1"/>
    <col min="4358" max="4358" width="11.7109375" style="360" customWidth="1"/>
    <col min="4359" max="4359" width="9.140625" style="360" customWidth="1"/>
    <col min="4360" max="4360" width="55.28515625" style="360" customWidth="1"/>
    <col min="4361" max="4608" width="9.140625" style="360"/>
    <col min="4609" max="4609" width="4.7109375" style="360" customWidth="1"/>
    <col min="4610" max="4610" width="37.7109375" style="360" customWidth="1"/>
    <col min="4611" max="4612" width="8.85546875" style="360" customWidth="1"/>
    <col min="4613" max="4613" width="10.7109375" style="360" customWidth="1"/>
    <col min="4614" max="4614" width="11.7109375" style="360" customWidth="1"/>
    <col min="4615" max="4615" width="9.140625" style="360" customWidth="1"/>
    <col min="4616" max="4616" width="55.28515625" style="360" customWidth="1"/>
    <col min="4617" max="4864" width="9.140625" style="360"/>
    <col min="4865" max="4865" width="4.7109375" style="360" customWidth="1"/>
    <col min="4866" max="4866" width="37.7109375" style="360" customWidth="1"/>
    <col min="4867" max="4868" width="8.85546875" style="360" customWidth="1"/>
    <col min="4869" max="4869" width="10.7109375" style="360" customWidth="1"/>
    <col min="4870" max="4870" width="11.7109375" style="360" customWidth="1"/>
    <col min="4871" max="4871" width="9.140625" style="360" customWidth="1"/>
    <col min="4872" max="4872" width="55.28515625" style="360" customWidth="1"/>
    <col min="4873" max="5120" width="9.140625" style="360"/>
    <col min="5121" max="5121" width="4.7109375" style="360" customWidth="1"/>
    <col min="5122" max="5122" width="37.7109375" style="360" customWidth="1"/>
    <col min="5123" max="5124" width="8.85546875" style="360" customWidth="1"/>
    <col min="5125" max="5125" width="10.7109375" style="360" customWidth="1"/>
    <col min="5126" max="5126" width="11.7109375" style="360" customWidth="1"/>
    <col min="5127" max="5127" width="9.140625" style="360" customWidth="1"/>
    <col min="5128" max="5128" width="55.28515625" style="360" customWidth="1"/>
    <col min="5129" max="5376" width="9.140625" style="360"/>
    <col min="5377" max="5377" width="4.7109375" style="360" customWidth="1"/>
    <col min="5378" max="5378" width="37.7109375" style="360" customWidth="1"/>
    <col min="5379" max="5380" width="8.85546875" style="360" customWidth="1"/>
    <col min="5381" max="5381" width="10.7109375" style="360" customWidth="1"/>
    <col min="5382" max="5382" width="11.7109375" style="360" customWidth="1"/>
    <col min="5383" max="5383" width="9.140625" style="360" customWidth="1"/>
    <col min="5384" max="5384" width="55.28515625" style="360" customWidth="1"/>
    <col min="5385" max="5632" width="9.140625" style="360"/>
    <col min="5633" max="5633" width="4.7109375" style="360" customWidth="1"/>
    <col min="5634" max="5634" width="37.7109375" style="360" customWidth="1"/>
    <col min="5635" max="5636" width="8.85546875" style="360" customWidth="1"/>
    <col min="5637" max="5637" width="10.7109375" style="360" customWidth="1"/>
    <col min="5638" max="5638" width="11.7109375" style="360" customWidth="1"/>
    <col min="5639" max="5639" width="9.140625" style="360" customWidth="1"/>
    <col min="5640" max="5640" width="55.28515625" style="360" customWidth="1"/>
    <col min="5641" max="5888" width="9.140625" style="360"/>
    <col min="5889" max="5889" width="4.7109375" style="360" customWidth="1"/>
    <col min="5890" max="5890" width="37.7109375" style="360" customWidth="1"/>
    <col min="5891" max="5892" width="8.85546875" style="360" customWidth="1"/>
    <col min="5893" max="5893" width="10.7109375" style="360" customWidth="1"/>
    <col min="5894" max="5894" width="11.7109375" style="360" customWidth="1"/>
    <col min="5895" max="5895" width="9.140625" style="360" customWidth="1"/>
    <col min="5896" max="5896" width="55.28515625" style="360" customWidth="1"/>
    <col min="5897" max="6144" width="9.140625" style="360"/>
    <col min="6145" max="6145" width="4.7109375" style="360" customWidth="1"/>
    <col min="6146" max="6146" width="37.7109375" style="360" customWidth="1"/>
    <col min="6147" max="6148" width="8.85546875" style="360" customWidth="1"/>
    <col min="6149" max="6149" width="10.7109375" style="360" customWidth="1"/>
    <col min="6150" max="6150" width="11.7109375" style="360" customWidth="1"/>
    <col min="6151" max="6151" width="9.140625" style="360" customWidth="1"/>
    <col min="6152" max="6152" width="55.28515625" style="360" customWidth="1"/>
    <col min="6153" max="6400" width="9.140625" style="360"/>
    <col min="6401" max="6401" width="4.7109375" style="360" customWidth="1"/>
    <col min="6402" max="6402" width="37.7109375" style="360" customWidth="1"/>
    <col min="6403" max="6404" width="8.85546875" style="360" customWidth="1"/>
    <col min="6405" max="6405" width="10.7109375" style="360" customWidth="1"/>
    <col min="6406" max="6406" width="11.7109375" style="360" customWidth="1"/>
    <col min="6407" max="6407" width="9.140625" style="360" customWidth="1"/>
    <col min="6408" max="6408" width="55.28515625" style="360" customWidth="1"/>
    <col min="6409" max="6656" width="9.140625" style="360"/>
    <col min="6657" max="6657" width="4.7109375" style="360" customWidth="1"/>
    <col min="6658" max="6658" width="37.7109375" style="360" customWidth="1"/>
    <col min="6659" max="6660" width="8.85546875" style="360" customWidth="1"/>
    <col min="6661" max="6661" width="10.7109375" style="360" customWidth="1"/>
    <col min="6662" max="6662" width="11.7109375" style="360" customWidth="1"/>
    <col min="6663" max="6663" width="9.140625" style="360" customWidth="1"/>
    <col min="6664" max="6664" width="55.28515625" style="360" customWidth="1"/>
    <col min="6665" max="6912" width="9.140625" style="360"/>
    <col min="6913" max="6913" width="4.7109375" style="360" customWidth="1"/>
    <col min="6914" max="6914" width="37.7109375" style="360" customWidth="1"/>
    <col min="6915" max="6916" width="8.85546875" style="360" customWidth="1"/>
    <col min="6917" max="6917" width="10.7109375" style="360" customWidth="1"/>
    <col min="6918" max="6918" width="11.7109375" style="360" customWidth="1"/>
    <col min="6919" max="6919" width="9.140625" style="360" customWidth="1"/>
    <col min="6920" max="6920" width="55.28515625" style="360" customWidth="1"/>
    <col min="6921" max="7168" width="9.140625" style="360"/>
    <col min="7169" max="7169" width="4.7109375" style="360" customWidth="1"/>
    <col min="7170" max="7170" width="37.7109375" style="360" customWidth="1"/>
    <col min="7171" max="7172" width="8.85546875" style="360" customWidth="1"/>
    <col min="7173" max="7173" width="10.7109375" style="360" customWidth="1"/>
    <col min="7174" max="7174" width="11.7109375" style="360" customWidth="1"/>
    <col min="7175" max="7175" width="9.140625" style="360" customWidth="1"/>
    <col min="7176" max="7176" width="55.28515625" style="360" customWidth="1"/>
    <col min="7177" max="7424" width="9.140625" style="360"/>
    <col min="7425" max="7425" width="4.7109375" style="360" customWidth="1"/>
    <col min="7426" max="7426" width="37.7109375" style="360" customWidth="1"/>
    <col min="7427" max="7428" width="8.85546875" style="360" customWidth="1"/>
    <col min="7429" max="7429" width="10.7109375" style="360" customWidth="1"/>
    <col min="7430" max="7430" width="11.7109375" style="360" customWidth="1"/>
    <col min="7431" max="7431" width="9.140625" style="360" customWidth="1"/>
    <col min="7432" max="7432" width="55.28515625" style="360" customWidth="1"/>
    <col min="7433" max="7680" width="9.140625" style="360"/>
    <col min="7681" max="7681" width="4.7109375" style="360" customWidth="1"/>
    <col min="7682" max="7682" width="37.7109375" style="360" customWidth="1"/>
    <col min="7683" max="7684" width="8.85546875" style="360" customWidth="1"/>
    <col min="7685" max="7685" width="10.7109375" style="360" customWidth="1"/>
    <col min="7686" max="7686" width="11.7109375" style="360" customWidth="1"/>
    <col min="7687" max="7687" width="9.140625" style="360" customWidth="1"/>
    <col min="7688" max="7688" width="55.28515625" style="360" customWidth="1"/>
    <col min="7689" max="7936" width="9.140625" style="360"/>
    <col min="7937" max="7937" width="4.7109375" style="360" customWidth="1"/>
    <col min="7938" max="7938" width="37.7109375" style="360" customWidth="1"/>
    <col min="7939" max="7940" width="8.85546875" style="360" customWidth="1"/>
    <col min="7941" max="7941" width="10.7109375" style="360" customWidth="1"/>
    <col min="7942" max="7942" width="11.7109375" style="360" customWidth="1"/>
    <col min="7943" max="7943" width="9.140625" style="360" customWidth="1"/>
    <col min="7944" max="7944" width="55.28515625" style="360" customWidth="1"/>
    <col min="7945" max="8192" width="9.140625" style="360"/>
    <col min="8193" max="8193" width="4.7109375" style="360" customWidth="1"/>
    <col min="8194" max="8194" width="37.7109375" style="360" customWidth="1"/>
    <col min="8195" max="8196" width="8.85546875" style="360" customWidth="1"/>
    <col min="8197" max="8197" width="10.7109375" style="360" customWidth="1"/>
    <col min="8198" max="8198" width="11.7109375" style="360" customWidth="1"/>
    <col min="8199" max="8199" width="9.140625" style="360" customWidth="1"/>
    <col min="8200" max="8200" width="55.28515625" style="360" customWidth="1"/>
    <col min="8201" max="8448" width="9.140625" style="360"/>
    <col min="8449" max="8449" width="4.7109375" style="360" customWidth="1"/>
    <col min="8450" max="8450" width="37.7109375" style="360" customWidth="1"/>
    <col min="8451" max="8452" width="8.85546875" style="360" customWidth="1"/>
    <col min="8453" max="8453" width="10.7109375" style="360" customWidth="1"/>
    <col min="8454" max="8454" width="11.7109375" style="360" customWidth="1"/>
    <col min="8455" max="8455" width="9.140625" style="360" customWidth="1"/>
    <col min="8456" max="8456" width="55.28515625" style="360" customWidth="1"/>
    <col min="8457" max="8704" width="9.140625" style="360"/>
    <col min="8705" max="8705" width="4.7109375" style="360" customWidth="1"/>
    <col min="8706" max="8706" width="37.7109375" style="360" customWidth="1"/>
    <col min="8707" max="8708" width="8.85546875" style="360" customWidth="1"/>
    <col min="8709" max="8709" width="10.7109375" style="360" customWidth="1"/>
    <col min="8710" max="8710" width="11.7109375" style="360" customWidth="1"/>
    <col min="8711" max="8711" width="9.140625" style="360" customWidth="1"/>
    <col min="8712" max="8712" width="55.28515625" style="360" customWidth="1"/>
    <col min="8713" max="8960" width="9.140625" style="360"/>
    <col min="8961" max="8961" width="4.7109375" style="360" customWidth="1"/>
    <col min="8962" max="8962" width="37.7109375" style="360" customWidth="1"/>
    <col min="8963" max="8964" width="8.85546875" style="360" customWidth="1"/>
    <col min="8965" max="8965" width="10.7109375" style="360" customWidth="1"/>
    <col min="8966" max="8966" width="11.7109375" style="360" customWidth="1"/>
    <col min="8967" max="8967" width="9.140625" style="360" customWidth="1"/>
    <col min="8968" max="8968" width="55.28515625" style="360" customWidth="1"/>
    <col min="8969" max="9216" width="9.140625" style="360"/>
    <col min="9217" max="9217" width="4.7109375" style="360" customWidth="1"/>
    <col min="9218" max="9218" width="37.7109375" style="360" customWidth="1"/>
    <col min="9219" max="9220" width="8.85546875" style="360" customWidth="1"/>
    <col min="9221" max="9221" width="10.7109375" style="360" customWidth="1"/>
    <col min="9222" max="9222" width="11.7109375" style="360" customWidth="1"/>
    <col min="9223" max="9223" width="9.140625" style="360" customWidth="1"/>
    <col min="9224" max="9224" width="55.28515625" style="360" customWidth="1"/>
    <col min="9225" max="9472" width="9.140625" style="360"/>
    <col min="9473" max="9473" width="4.7109375" style="360" customWidth="1"/>
    <col min="9474" max="9474" width="37.7109375" style="360" customWidth="1"/>
    <col min="9475" max="9476" width="8.85546875" style="360" customWidth="1"/>
    <col min="9477" max="9477" width="10.7109375" style="360" customWidth="1"/>
    <col min="9478" max="9478" width="11.7109375" style="360" customWidth="1"/>
    <col min="9479" max="9479" width="9.140625" style="360" customWidth="1"/>
    <col min="9480" max="9480" width="55.28515625" style="360" customWidth="1"/>
    <col min="9481" max="9728" width="9.140625" style="360"/>
    <col min="9729" max="9729" width="4.7109375" style="360" customWidth="1"/>
    <col min="9730" max="9730" width="37.7109375" style="360" customWidth="1"/>
    <col min="9731" max="9732" width="8.85546875" style="360" customWidth="1"/>
    <col min="9733" max="9733" width="10.7109375" style="360" customWidth="1"/>
    <col min="9734" max="9734" width="11.7109375" style="360" customWidth="1"/>
    <col min="9735" max="9735" width="9.140625" style="360" customWidth="1"/>
    <col min="9736" max="9736" width="55.28515625" style="360" customWidth="1"/>
    <col min="9737" max="9984" width="9.140625" style="360"/>
    <col min="9985" max="9985" width="4.7109375" style="360" customWidth="1"/>
    <col min="9986" max="9986" width="37.7109375" style="360" customWidth="1"/>
    <col min="9987" max="9988" width="8.85546875" style="360" customWidth="1"/>
    <col min="9989" max="9989" width="10.7109375" style="360" customWidth="1"/>
    <col min="9990" max="9990" width="11.7109375" style="360" customWidth="1"/>
    <col min="9991" max="9991" width="9.140625" style="360" customWidth="1"/>
    <col min="9992" max="9992" width="55.28515625" style="360" customWidth="1"/>
    <col min="9993" max="10240" width="9.140625" style="360"/>
    <col min="10241" max="10241" width="4.7109375" style="360" customWidth="1"/>
    <col min="10242" max="10242" width="37.7109375" style="360" customWidth="1"/>
    <col min="10243" max="10244" width="8.85546875" style="360" customWidth="1"/>
    <col min="10245" max="10245" width="10.7109375" style="360" customWidth="1"/>
    <col min="10246" max="10246" width="11.7109375" style="360" customWidth="1"/>
    <col min="10247" max="10247" width="9.140625" style="360" customWidth="1"/>
    <col min="10248" max="10248" width="55.28515625" style="360" customWidth="1"/>
    <col min="10249" max="10496" width="9.140625" style="360"/>
    <col min="10497" max="10497" width="4.7109375" style="360" customWidth="1"/>
    <col min="10498" max="10498" width="37.7109375" style="360" customWidth="1"/>
    <col min="10499" max="10500" width="8.85546875" style="360" customWidth="1"/>
    <col min="10501" max="10501" width="10.7109375" style="360" customWidth="1"/>
    <col min="10502" max="10502" width="11.7109375" style="360" customWidth="1"/>
    <col min="10503" max="10503" width="9.140625" style="360" customWidth="1"/>
    <col min="10504" max="10504" width="55.28515625" style="360" customWidth="1"/>
    <col min="10505" max="10752" width="9.140625" style="360"/>
    <col min="10753" max="10753" width="4.7109375" style="360" customWidth="1"/>
    <col min="10754" max="10754" width="37.7109375" style="360" customWidth="1"/>
    <col min="10755" max="10756" width="8.85546875" style="360" customWidth="1"/>
    <col min="10757" max="10757" width="10.7109375" style="360" customWidth="1"/>
    <col min="10758" max="10758" width="11.7109375" style="360" customWidth="1"/>
    <col min="10759" max="10759" width="9.140625" style="360" customWidth="1"/>
    <col min="10760" max="10760" width="55.28515625" style="360" customWidth="1"/>
    <col min="10761" max="11008" width="9.140625" style="360"/>
    <col min="11009" max="11009" width="4.7109375" style="360" customWidth="1"/>
    <col min="11010" max="11010" width="37.7109375" style="360" customWidth="1"/>
    <col min="11011" max="11012" width="8.85546875" style="360" customWidth="1"/>
    <col min="11013" max="11013" width="10.7109375" style="360" customWidth="1"/>
    <col min="11014" max="11014" width="11.7109375" style="360" customWidth="1"/>
    <col min="11015" max="11015" width="9.140625" style="360" customWidth="1"/>
    <col min="11016" max="11016" width="55.28515625" style="360" customWidth="1"/>
    <col min="11017" max="11264" width="9.140625" style="360"/>
    <col min="11265" max="11265" width="4.7109375" style="360" customWidth="1"/>
    <col min="11266" max="11266" width="37.7109375" style="360" customWidth="1"/>
    <col min="11267" max="11268" width="8.85546875" style="360" customWidth="1"/>
    <col min="11269" max="11269" width="10.7109375" style="360" customWidth="1"/>
    <col min="11270" max="11270" width="11.7109375" style="360" customWidth="1"/>
    <col min="11271" max="11271" width="9.140625" style="360" customWidth="1"/>
    <col min="11272" max="11272" width="55.28515625" style="360" customWidth="1"/>
    <col min="11273" max="11520" width="9.140625" style="360"/>
    <col min="11521" max="11521" width="4.7109375" style="360" customWidth="1"/>
    <col min="11522" max="11522" width="37.7109375" style="360" customWidth="1"/>
    <col min="11523" max="11524" width="8.85546875" style="360" customWidth="1"/>
    <col min="11525" max="11525" width="10.7109375" style="360" customWidth="1"/>
    <col min="11526" max="11526" width="11.7109375" style="360" customWidth="1"/>
    <col min="11527" max="11527" width="9.140625" style="360" customWidth="1"/>
    <col min="11528" max="11528" width="55.28515625" style="360" customWidth="1"/>
    <col min="11529" max="11776" width="9.140625" style="360"/>
    <col min="11777" max="11777" width="4.7109375" style="360" customWidth="1"/>
    <col min="11778" max="11778" width="37.7109375" style="360" customWidth="1"/>
    <col min="11779" max="11780" width="8.85546875" style="360" customWidth="1"/>
    <col min="11781" max="11781" width="10.7109375" style="360" customWidth="1"/>
    <col min="11782" max="11782" width="11.7109375" style="360" customWidth="1"/>
    <col min="11783" max="11783" width="9.140625" style="360" customWidth="1"/>
    <col min="11784" max="11784" width="55.28515625" style="360" customWidth="1"/>
    <col min="11785" max="12032" width="9.140625" style="360"/>
    <col min="12033" max="12033" width="4.7109375" style="360" customWidth="1"/>
    <col min="12034" max="12034" width="37.7109375" style="360" customWidth="1"/>
    <col min="12035" max="12036" width="8.85546875" style="360" customWidth="1"/>
    <col min="12037" max="12037" width="10.7109375" style="360" customWidth="1"/>
    <col min="12038" max="12038" width="11.7109375" style="360" customWidth="1"/>
    <col min="12039" max="12039" width="9.140625" style="360" customWidth="1"/>
    <col min="12040" max="12040" width="55.28515625" style="360" customWidth="1"/>
    <col min="12041" max="12288" width="9.140625" style="360"/>
    <col min="12289" max="12289" width="4.7109375" style="360" customWidth="1"/>
    <col min="12290" max="12290" width="37.7109375" style="360" customWidth="1"/>
    <col min="12291" max="12292" width="8.85546875" style="360" customWidth="1"/>
    <col min="12293" max="12293" width="10.7109375" style="360" customWidth="1"/>
    <col min="12294" max="12294" width="11.7109375" style="360" customWidth="1"/>
    <col min="12295" max="12295" width="9.140625" style="360" customWidth="1"/>
    <col min="12296" max="12296" width="55.28515625" style="360" customWidth="1"/>
    <col min="12297" max="12544" width="9.140625" style="360"/>
    <col min="12545" max="12545" width="4.7109375" style="360" customWidth="1"/>
    <col min="12546" max="12546" width="37.7109375" style="360" customWidth="1"/>
    <col min="12547" max="12548" width="8.85546875" style="360" customWidth="1"/>
    <col min="12549" max="12549" width="10.7109375" style="360" customWidth="1"/>
    <col min="12550" max="12550" width="11.7109375" style="360" customWidth="1"/>
    <col min="12551" max="12551" width="9.140625" style="360" customWidth="1"/>
    <col min="12552" max="12552" width="55.28515625" style="360" customWidth="1"/>
    <col min="12553" max="12800" width="9.140625" style="360"/>
    <col min="12801" max="12801" width="4.7109375" style="360" customWidth="1"/>
    <col min="12802" max="12802" width="37.7109375" style="360" customWidth="1"/>
    <col min="12803" max="12804" width="8.85546875" style="360" customWidth="1"/>
    <col min="12805" max="12805" width="10.7109375" style="360" customWidth="1"/>
    <col min="12806" max="12806" width="11.7109375" style="360" customWidth="1"/>
    <col min="12807" max="12807" width="9.140625" style="360" customWidth="1"/>
    <col min="12808" max="12808" width="55.28515625" style="360" customWidth="1"/>
    <col min="12809" max="13056" width="9.140625" style="360"/>
    <col min="13057" max="13057" width="4.7109375" style="360" customWidth="1"/>
    <col min="13058" max="13058" width="37.7109375" style="360" customWidth="1"/>
    <col min="13059" max="13060" width="8.85546875" style="360" customWidth="1"/>
    <col min="13061" max="13061" width="10.7109375" style="360" customWidth="1"/>
    <col min="13062" max="13062" width="11.7109375" style="360" customWidth="1"/>
    <col min="13063" max="13063" width="9.140625" style="360" customWidth="1"/>
    <col min="13064" max="13064" width="55.28515625" style="360" customWidth="1"/>
    <col min="13065" max="13312" width="9.140625" style="360"/>
    <col min="13313" max="13313" width="4.7109375" style="360" customWidth="1"/>
    <col min="13314" max="13314" width="37.7109375" style="360" customWidth="1"/>
    <col min="13315" max="13316" width="8.85546875" style="360" customWidth="1"/>
    <col min="13317" max="13317" width="10.7109375" style="360" customWidth="1"/>
    <col min="13318" max="13318" width="11.7109375" style="360" customWidth="1"/>
    <col min="13319" max="13319" width="9.140625" style="360" customWidth="1"/>
    <col min="13320" max="13320" width="55.28515625" style="360" customWidth="1"/>
    <col min="13321" max="13568" width="9.140625" style="360"/>
    <col min="13569" max="13569" width="4.7109375" style="360" customWidth="1"/>
    <col min="13570" max="13570" width="37.7109375" style="360" customWidth="1"/>
    <col min="13571" max="13572" width="8.85546875" style="360" customWidth="1"/>
    <col min="13573" max="13573" width="10.7109375" style="360" customWidth="1"/>
    <col min="13574" max="13574" width="11.7109375" style="360" customWidth="1"/>
    <col min="13575" max="13575" width="9.140625" style="360" customWidth="1"/>
    <col min="13576" max="13576" width="55.28515625" style="360" customWidth="1"/>
    <col min="13577" max="13824" width="9.140625" style="360"/>
    <col min="13825" max="13825" width="4.7109375" style="360" customWidth="1"/>
    <col min="13826" max="13826" width="37.7109375" style="360" customWidth="1"/>
    <col min="13827" max="13828" width="8.85546875" style="360" customWidth="1"/>
    <col min="13829" max="13829" width="10.7109375" style="360" customWidth="1"/>
    <col min="13830" max="13830" width="11.7109375" style="360" customWidth="1"/>
    <col min="13831" max="13831" width="9.140625" style="360" customWidth="1"/>
    <col min="13832" max="13832" width="55.28515625" style="360" customWidth="1"/>
    <col min="13833" max="14080" width="9.140625" style="360"/>
    <col min="14081" max="14081" width="4.7109375" style="360" customWidth="1"/>
    <col min="14082" max="14082" width="37.7109375" style="360" customWidth="1"/>
    <col min="14083" max="14084" width="8.85546875" style="360" customWidth="1"/>
    <col min="14085" max="14085" width="10.7109375" style="360" customWidth="1"/>
    <col min="14086" max="14086" width="11.7109375" style="360" customWidth="1"/>
    <col min="14087" max="14087" width="9.140625" style="360" customWidth="1"/>
    <col min="14088" max="14088" width="55.28515625" style="360" customWidth="1"/>
    <col min="14089" max="14336" width="9.140625" style="360"/>
    <col min="14337" max="14337" width="4.7109375" style="360" customWidth="1"/>
    <col min="14338" max="14338" width="37.7109375" style="360" customWidth="1"/>
    <col min="14339" max="14340" width="8.85546875" style="360" customWidth="1"/>
    <col min="14341" max="14341" width="10.7109375" style="360" customWidth="1"/>
    <col min="14342" max="14342" width="11.7109375" style="360" customWidth="1"/>
    <col min="14343" max="14343" width="9.140625" style="360" customWidth="1"/>
    <col min="14344" max="14344" width="55.28515625" style="360" customWidth="1"/>
    <col min="14345" max="14592" width="9.140625" style="360"/>
    <col min="14593" max="14593" width="4.7109375" style="360" customWidth="1"/>
    <col min="14594" max="14594" width="37.7109375" style="360" customWidth="1"/>
    <col min="14595" max="14596" width="8.85546875" style="360" customWidth="1"/>
    <col min="14597" max="14597" width="10.7109375" style="360" customWidth="1"/>
    <col min="14598" max="14598" width="11.7109375" style="360" customWidth="1"/>
    <col min="14599" max="14599" width="9.140625" style="360" customWidth="1"/>
    <col min="14600" max="14600" width="55.28515625" style="360" customWidth="1"/>
    <col min="14601" max="14848" width="9.140625" style="360"/>
    <col min="14849" max="14849" width="4.7109375" style="360" customWidth="1"/>
    <col min="14850" max="14850" width="37.7109375" style="360" customWidth="1"/>
    <col min="14851" max="14852" width="8.85546875" style="360" customWidth="1"/>
    <col min="14853" max="14853" width="10.7109375" style="360" customWidth="1"/>
    <col min="14854" max="14854" width="11.7109375" style="360" customWidth="1"/>
    <col min="14855" max="14855" width="9.140625" style="360" customWidth="1"/>
    <col min="14856" max="14856" width="55.28515625" style="360" customWidth="1"/>
    <col min="14857" max="15104" width="9.140625" style="360"/>
    <col min="15105" max="15105" width="4.7109375" style="360" customWidth="1"/>
    <col min="15106" max="15106" width="37.7109375" style="360" customWidth="1"/>
    <col min="15107" max="15108" width="8.85546875" style="360" customWidth="1"/>
    <col min="15109" max="15109" width="10.7109375" style="360" customWidth="1"/>
    <col min="15110" max="15110" width="11.7109375" style="360" customWidth="1"/>
    <col min="15111" max="15111" width="9.140625" style="360" customWidth="1"/>
    <col min="15112" max="15112" width="55.28515625" style="360" customWidth="1"/>
    <col min="15113" max="15360" width="9.140625" style="360"/>
    <col min="15361" max="15361" width="4.7109375" style="360" customWidth="1"/>
    <col min="15362" max="15362" width="37.7109375" style="360" customWidth="1"/>
    <col min="15363" max="15364" width="8.85546875" style="360" customWidth="1"/>
    <col min="15365" max="15365" width="10.7109375" style="360" customWidth="1"/>
    <col min="15366" max="15366" width="11.7109375" style="360" customWidth="1"/>
    <col min="15367" max="15367" width="9.140625" style="360" customWidth="1"/>
    <col min="15368" max="15368" width="55.28515625" style="360" customWidth="1"/>
    <col min="15369" max="15616" width="9.140625" style="360"/>
    <col min="15617" max="15617" width="4.7109375" style="360" customWidth="1"/>
    <col min="15618" max="15618" width="37.7109375" style="360" customWidth="1"/>
    <col min="15619" max="15620" width="8.85546875" style="360" customWidth="1"/>
    <col min="15621" max="15621" width="10.7109375" style="360" customWidth="1"/>
    <col min="15622" max="15622" width="11.7109375" style="360" customWidth="1"/>
    <col min="15623" max="15623" width="9.140625" style="360" customWidth="1"/>
    <col min="15624" max="15624" width="55.28515625" style="360" customWidth="1"/>
    <col min="15625" max="15872" width="9.140625" style="360"/>
    <col min="15873" max="15873" width="4.7109375" style="360" customWidth="1"/>
    <col min="15874" max="15874" width="37.7109375" style="360" customWidth="1"/>
    <col min="15875" max="15876" width="8.85546875" style="360" customWidth="1"/>
    <col min="15877" max="15877" width="10.7109375" style="360" customWidth="1"/>
    <col min="15878" max="15878" width="11.7109375" style="360" customWidth="1"/>
    <col min="15879" max="15879" width="9.140625" style="360" customWidth="1"/>
    <col min="15880" max="15880" width="55.28515625" style="360" customWidth="1"/>
    <col min="15881" max="16128" width="9.140625" style="360"/>
    <col min="16129" max="16129" width="4.7109375" style="360" customWidth="1"/>
    <col min="16130" max="16130" width="37.7109375" style="360" customWidth="1"/>
    <col min="16131" max="16132" width="8.85546875" style="360" customWidth="1"/>
    <col min="16133" max="16133" width="10.7109375" style="360" customWidth="1"/>
    <col min="16134" max="16134" width="11.7109375" style="360" customWidth="1"/>
    <col min="16135" max="16135" width="9.140625" style="360" customWidth="1"/>
    <col min="16136" max="16136" width="55.28515625" style="360" customWidth="1"/>
    <col min="16137" max="16384" width="9.140625" style="360"/>
  </cols>
  <sheetData>
    <row r="1" spans="1:108" s="427" customFormat="1" ht="15.75">
      <c r="A1" s="428" t="s">
        <v>1228</v>
      </c>
      <c r="B1" s="443" t="s">
        <v>1172</v>
      </c>
      <c r="C1" s="441"/>
      <c r="D1" s="472"/>
      <c r="E1" s="426"/>
      <c r="F1" s="458"/>
    </row>
    <row r="2" spans="1:108" ht="33" customHeight="1">
      <c r="A2" s="373"/>
      <c r="B2" s="473"/>
      <c r="C2" s="381" t="s">
        <v>1178</v>
      </c>
      <c r="D2" s="382" t="s">
        <v>493</v>
      </c>
      <c r="E2" s="355" t="s">
        <v>1179</v>
      </c>
      <c r="F2" s="482" t="s">
        <v>1180</v>
      </c>
      <c r="G2" s="356"/>
      <c r="H2" s="464"/>
      <c r="I2" s="356"/>
      <c r="J2" s="356"/>
    </row>
    <row r="3" spans="1:108" ht="14.25">
      <c r="A3" s="465"/>
      <c r="B3" s="474"/>
      <c r="G3" s="360"/>
    </row>
    <row r="4" spans="1:108" s="467" customFormat="1" ht="30.75" customHeight="1">
      <c r="A4" s="429" t="s">
        <v>69</v>
      </c>
      <c r="B4" s="387" t="s">
        <v>1229</v>
      </c>
      <c r="C4" s="476" t="s">
        <v>677</v>
      </c>
      <c r="D4" s="477">
        <v>297.7</v>
      </c>
      <c r="E4" s="365"/>
      <c r="F4" s="419">
        <f>SUM(D4*E4)</f>
        <v>0</v>
      </c>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row>
    <row r="5" spans="1:108" s="467" customFormat="1" ht="17.25" customHeight="1">
      <c r="A5" s="429"/>
      <c r="B5" s="387"/>
      <c r="C5" s="267"/>
      <c r="D5" s="389"/>
      <c r="E5" s="365"/>
      <c r="F5" s="419"/>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row>
    <row r="6" spans="1:108" s="467" customFormat="1" ht="30.75" customHeight="1">
      <c r="A6" s="429" t="s">
        <v>70</v>
      </c>
      <c r="B6" s="387" t="s">
        <v>1230</v>
      </c>
      <c r="C6" s="476" t="s">
        <v>677</v>
      </c>
      <c r="D6" s="477">
        <v>297.7</v>
      </c>
      <c r="E6" s="365"/>
      <c r="F6" s="419">
        <f>SUM(D6*E6)</f>
        <v>0</v>
      </c>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row>
    <row r="7" spans="1:108" s="467" customFormat="1">
      <c r="A7" s="429"/>
      <c r="B7" s="387"/>
      <c r="C7" s="267"/>
      <c r="D7" s="389"/>
      <c r="E7" s="365"/>
      <c r="F7" s="419"/>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row>
    <row r="8" spans="1:108" ht="51">
      <c r="A8" s="429" t="s">
        <v>71</v>
      </c>
      <c r="B8" s="387" t="s">
        <v>1231</v>
      </c>
      <c r="C8" s="267" t="s">
        <v>677</v>
      </c>
      <c r="D8" s="389">
        <v>227.9</v>
      </c>
      <c r="E8" s="365"/>
      <c r="F8" s="419">
        <f>D8*E8</f>
        <v>0</v>
      </c>
    </row>
    <row r="9" spans="1:108" s="467" customFormat="1" ht="15.75" customHeight="1">
      <c r="A9" s="429"/>
      <c r="B9" s="387"/>
      <c r="C9" s="267"/>
      <c r="D9" s="389"/>
      <c r="E9" s="365"/>
      <c r="F9" s="419"/>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row>
    <row r="10" spans="1:108" ht="38.25">
      <c r="A10" s="429" t="s">
        <v>72</v>
      </c>
      <c r="B10" s="387" t="s">
        <v>1232</v>
      </c>
      <c r="C10" s="267" t="s">
        <v>677</v>
      </c>
      <c r="D10" s="389">
        <v>69.8</v>
      </c>
      <c r="E10" s="365"/>
      <c r="F10" s="419">
        <f>D10*E10</f>
        <v>0</v>
      </c>
      <c r="G10" s="356"/>
      <c r="I10" s="356"/>
      <c r="J10" s="356"/>
    </row>
    <row r="11" spans="1:108">
      <c r="A11" s="429"/>
      <c r="B11" s="478"/>
      <c r="C11" s="267"/>
      <c r="D11" s="389"/>
      <c r="E11" s="365"/>
      <c r="F11" s="419"/>
      <c r="G11" s="360"/>
    </row>
    <row r="12" spans="1:108" ht="29.25" customHeight="1">
      <c r="A12" s="429" t="s">
        <v>73</v>
      </c>
      <c r="B12" s="387" t="s">
        <v>1233</v>
      </c>
      <c r="C12" s="267" t="s">
        <v>353</v>
      </c>
      <c r="D12" s="389">
        <v>6</v>
      </c>
      <c r="E12" s="365"/>
      <c r="F12" s="419">
        <f>D12*E12</f>
        <v>0</v>
      </c>
    </row>
    <row r="13" spans="1:108">
      <c r="A13" s="429"/>
      <c r="F13" s="419"/>
    </row>
    <row r="14" spans="1:108" ht="28.5" customHeight="1">
      <c r="A14" s="429" t="s">
        <v>74</v>
      </c>
      <c r="B14" s="387" t="s">
        <v>1234</v>
      </c>
      <c r="C14" s="267" t="s">
        <v>353</v>
      </c>
      <c r="D14" s="389">
        <v>5</v>
      </c>
      <c r="E14" s="365"/>
      <c r="F14" s="419">
        <f>D14*E14</f>
        <v>0</v>
      </c>
    </row>
    <row r="15" spans="1:108" ht="14.25" customHeight="1">
      <c r="A15" s="429"/>
      <c r="B15" s="387"/>
      <c r="C15" s="267"/>
      <c r="D15" s="389"/>
      <c r="E15" s="365"/>
      <c r="F15" s="419"/>
      <c r="G15" s="356"/>
      <c r="I15" s="356"/>
      <c r="J15" s="356"/>
    </row>
    <row r="16" spans="1:108" ht="25.5">
      <c r="A16" s="429" t="s">
        <v>75</v>
      </c>
      <c r="B16" s="387" t="s">
        <v>1235</v>
      </c>
      <c r="C16" s="267" t="s">
        <v>544</v>
      </c>
      <c r="D16" s="389">
        <v>9</v>
      </c>
      <c r="E16" s="365"/>
      <c r="F16" s="419">
        <f>D16*E16</f>
        <v>0</v>
      </c>
      <c r="G16" s="356"/>
      <c r="I16" s="356"/>
      <c r="J16" s="356"/>
    </row>
    <row r="17" spans="1:10" ht="12.75">
      <c r="A17" s="429"/>
      <c r="B17" s="387"/>
      <c r="C17" s="267"/>
      <c r="D17" s="389"/>
      <c r="E17" s="365"/>
      <c r="F17" s="419"/>
      <c r="G17" s="356"/>
      <c r="I17" s="356"/>
      <c r="J17" s="356"/>
    </row>
    <row r="18" spans="1:10" ht="51">
      <c r="A18" s="429" t="s">
        <v>76</v>
      </c>
      <c r="B18" s="387" t="s">
        <v>1406</v>
      </c>
      <c r="C18" s="267" t="s">
        <v>544</v>
      </c>
      <c r="D18" s="389">
        <v>25.1</v>
      </c>
      <c r="E18" s="365"/>
      <c r="F18" s="419">
        <f>D18*E18</f>
        <v>0</v>
      </c>
      <c r="G18" s="356"/>
      <c r="I18" s="356"/>
      <c r="J18" s="356"/>
    </row>
    <row r="19" spans="1:10" ht="12.75">
      <c r="A19" s="429"/>
      <c r="B19" s="387"/>
      <c r="C19" s="267"/>
      <c r="D19" s="389"/>
      <c r="E19" s="365"/>
      <c r="F19" s="419"/>
      <c r="G19" s="356"/>
      <c r="I19" s="356"/>
      <c r="J19" s="356"/>
    </row>
    <row r="20" spans="1:10" ht="38.25">
      <c r="A20" s="429" t="s">
        <v>102</v>
      </c>
      <c r="B20" s="387" t="s">
        <v>1236</v>
      </c>
      <c r="C20" s="267" t="s">
        <v>674</v>
      </c>
      <c r="D20" s="389">
        <v>7.2</v>
      </c>
      <c r="E20" s="365"/>
      <c r="F20" s="419">
        <f>D20*E20</f>
        <v>0</v>
      </c>
      <c r="G20" s="356"/>
      <c r="I20" s="356"/>
      <c r="J20" s="356"/>
    </row>
    <row r="21" spans="1:10" ht="12.75">
      <c r="A21" s="429"/>
      <c r="B21" s="387"/>
      <c r="C21" s="267"/>
      <c r="D21" s="389"/>
      <c r="E21" s="365"/>
      <c r="F21" s="460"/>
      <c r="G21" s="356"/>
      <c r="I21" s="356"/>
      <c r="J21" s="356"/>
    </row>
    <row r="22" spans="1:10" ht="12.75">
      <c r="A22" s="439"/>
      <c r="B22" s="454" t="s">
        <v>1237</v>
      </c>
      <c r="C22" s="455"/>
      <c r="D22" s="456"/>
      <c r="E22" s="440"/>
      <c r="F22" s="483">
        <f>SUM(F3:F20)</f>
        <v>0</v>
      </c>
      <c r="G22" s="356"/>
      <c r="H22" s="356"/>
      <c r="I22" s="356"/>
      <c r="J22" s="356"/>
    </row>
    <row r="23" spans="1:10" ht="12.75">
      <c r="A23" s="469"/>
      <c r="B23" s="479"/>
      <c r="C23" s="446"/>
      <c r="D23" s="480"/>
      <c r="E23" s="365"/>
      <c r="F23" s="460"/>
      <c r="G23" s="356"/>
      <c r="H23" s="356"/>
      <c r="I23" s="356"/>
      <c r="J23" s="356"/>
    </row>
    <row r="24" spans="1:10" ht="12.75">
      <c r="A24" s="470"/>
      <c r="B24" s="399"/>
      <c r="C24" s="399"/>
      <c r="D24" s="399"/>
      <c r="E24" s="360"/>
      <c r="F24" s="399"/>
      <c r="G24" s="356"/>
      <c r="H24" s="356"/>
      <c r="I24" s="356"/>
      <c r="J24" s="356"/>
    </row>
    <row r="25" spans="1:10" ht="14.25">
      <c r="A25" s="465"/>
      <c r="B25" s="481"/>
      <c r="C25" s="399"/>
      <c r="D25" s="389"/>
      <c r="E25" s="360"/>
      <c r="F25" s="419"/>
      <c r="G25" s="356"/>
      <c r="H25" s="357"/>
    </row>
    <row r="26" spans="1:10" ht="12.75">
      <c r="A26" s="360"/>
      <c r="B26" s="399"/>
      <c r="C26" s="399"/>
      <c r="D26" s="399"/>
      <c r="E26" s="360"/>
      <c r="F26" s="399"/>
      <c r="G26" s="356"/>
      <c r="H26" s="356"/>
      <c r="I26" s="356"/>
      <c r="J26" s="356"/>
    </row>
    <row r="27" spans="1:10" ht="12.75">
      <c r="A27" s="360"/>
      <c r="B27" s="399"/>
      <c r="C27" s="399"/>
      <c r="D27" s="399"/>
      <c r="E27" s="360"/>
      <c r="F27" s="399"/>
      <c r="G27" s="356"/>
      <c r="H27" s="356"/>
      <c r="I27" s="356"/>
      <c r="J27" s="356"/>
    </row>
    <row r="28" spans="1:10" ht="12.75">
      <c r="A28" s="360"/>
      <c r="B28" s="399"/>
      <c r="C28" s="399"/>
      <c r="D28" s="399"/>
      <c r="E28" s="360"/>
      <c r="F28" s="399"/>
      <c r="G28" s="356"/>
      <c r="H28" s="356"/>
      <c r="I28" s="356"/>
      <c r="J28" s="356"/>
    </row>
    <row r="29" spans="1:10" ht="12.75">
      <c r="A29" s="360"/>
      <c r="B29" s="399"/>
      <c r="C29" s="399"/>
      <c r="D29" s="399"/>
      <c r="E29" s="360"/>
      <c r="F29" s="399"/>
      <c r="G29" s="356"/>
      <c r="H29" s="356"/>
      <c r="I29" s="356"/>
      <c r="J29" s="356"/>
    </row>
    <row r="30" spans="1:10" ht="12.75">
      <c r="A30" s="360"/>
      <c r="B30" s="399"/>
      <c r="C30" s="399"/>
      <c r="D30" s="399"/>
      <c r="E30" s="360"/>
      <c r="F30" s="399"/>
      <c r="G30" s="356"/>
      <c r="H30" s="356"/>
      <c r="I30" s="356"/>
      <c r="J30" s="356"/>
    </row>
    <row r="31" spans="1:10" s="206" customFormat="1" ht="12.75">
      <c r="A31" s="360"/>
      <c r="B31" s="399"/>
      <c r="C31" s="399"/>
      <c r="D31" s="399"/>
      <c r="E31" s="360"/>
      <c r="F31" s="399"/>
      <c r="G31" s="430"/>
      <c r="H31" s="430"/>
      <c r="I31" s="430"/>
      <c r="J31" s="430"/>
    </row>
    <row r="32" spans="1:10" ht="12.75">
      <c r="A32" s="360"/>
      <c r="B32" s="399"/>
      <c r="C32" s="399"/>
      <c r="D32" s="399"/>
      <c r="E32" s="360"/>
      <c r="F32" s="399"/>
      <c r="G32" s="356"/>
      <c r="H32" s="356"/>
      <c r="I32" s="356"/>
      <c r="J32" s="356"/>
    </row>
    <row r="33" spans="1:10" ht="15" customHeight="1">
      <c r="A33" s="360"/>
      <c r="B33" s="399"/>
      <c r="C33" s="399"/>
      <c r="D33" s="399"/>
      <c r="E33" s="360"/>
      <c r="F33" s="399"/>
      <c r="G33" s="356"/>
      <c r="H33" s="356"/>
      <c r="I33" s="356"/>
      <c r="J33" s="356"/>
    </row>
    <row r="34" spans="1:10" ht="12.75">
      <c r="A34" s="360"/>
      <c r="B34" s="399"/>
      <c r="C34" s="399"/>
      <c r="D34" s="399"/>
      <c r="E34" s="360"/>
      <c r="F34" s="399"/>
      <c r="G34" s="356"/>
      <c r="H34" s="356"/>
      <c r="I34" s="356"/>
      <c r="J34" s="356"/>
    </row>
    <row r="35" spans="1:10" ht="12.75">
      <c r="A35" s="360"/>
      <c r="B35" s="399"/>
      <c r="C35" s="399"/>
      <c r="D35" s="399"/>
      <c r="E35" s="360"/>
      <c r="F35" s="399"/>
      <c r="G35" s="356"/>
      <c r="H35" s="356"/>
      <c r="I35" s="356"/>
      <c r="J35" s="356"/>
    </row>
    <row r="36" spans="1:10" ht="14.25" customHeight="1">
      <c r="A36" s="360"/>
      <c r="B36" s="399"/>
      <c r="C36" s="399"/>
      <c r="D36" s="399"/>
      <c r="E36" s="360"/>
      <c r="F36" s="399"/>
      <c r="G36" s="356"/>
      <c r="H36" s="356"/>
      <c r="I36" s="356"/>
      <c r="J36" s="356"/>
    </row>
    <row r="37" spans="1:10" ht="12.75">
      <c r="A37" s="360"/>
      <c r="B37" s="399"/>
      <c r="C37" s="399"/>
      <c r="D37" s="399"/>
      <c r="E37" s="360"/>
      <c r="F37" s="399"/>
      <c r="G37" s="356"/>
      <c r="H37" s="356"/>
      <c r="I37" s="356"/>
      <c r="J37" s="356"/>
    </row>
    <row r="38" spans="1:10" ht="12.75">
      <c r="A38" s="360"/>
      <c r="B38" s="399"/>
      <c r="C38" s="399"/>
      <c r="D38" s="399"/>
      <c r="E38" s="360"/>
      <c r="F38" s="399"/>
      <c r="G38" s="356"/>
      <c r="H38" s="356"/>
      <c r="I38" s="356"/>
      <c r="J38" s="356"/>
    </row>
    <row r="39" spans="1:10" ht="12.75">
      <c r="A39" s="360"/>
      <c r="B39" s="399"/>
      <c r="C39" s="399"/>
      <c r="D39" s="399"/>
      <c r="E39" s="360"/>
      <c r="F39" s="399"/>
      <c r="G39" s="356"/>
      <c r="H39" s="356"/>
      <c r="I39" s="356"/>
      <c r="J39" s="356"/>
    </row>
    <row r="40" spans="1:10" ht="12.75">
      <c r="A40" s="360"/>
      <c r="B40" s="399"/>
      <c r="C40" s="399"/>
      <c r="D40" s="399"/>
      <c r="E40" s="360"/>
      <c r="F40" s="399"/>
      <c r="G40" s="356"/>
      <c r="H40" s="356"/>
      <c r="I40" s="356"/>
      <c r="J40" s="356"/>
    </row>
    <row r="41" spans="1:10" ht="12.75">
      <c r="A41" s="360"/>
      <c r="B41" s="399"/>
      <c r="C41" s="399"/>
      <c r="D41" s="399"/>
      <c r="E41" s="360"/>
      <c r="F41" s="399"/>
      <c r="G41" s="356"/>
      <c r="H41" s="356"/>
      <c r="I41" s="356"/>
      <c r="J41" s="356"/>
    </row>
    <row r="42" spans="1:10" ht="12.75">
      <c r="A42" s="360"/>
      <c r="B42" s="399"/>
      <c r="C42" s="399"/>
      <c r="D42" s="399"/>
      <c r="E42" s="360"/>
      <c r="F42" s="399"/>
      <c r="G42" s="356"/>
      <c r="H42" s="356"/>
      <c r="I42" s="356"/>
      <c r="J42" s="356"/>
    </row>
    <row r="43" spans="1:10" ht="12.75">
      <c r="A43" s="360"/>
      <c r="B43" s="399"/>
      <c r="C43" s="399"/>
      <c r="D43" s="399"/>
      <c r="E43" s="360"/>
      <c r="F43" s="399"/>
      <c r="G43" s="356"/>
      <c r="H43" s="356"/>
      <c r="I43" s="356"/>
      <c r="J43" s="356"/>
    </row>
    <row r="47" spans="1:10">
      <c r="A47" s="360"/>
      <c r="B47" s="399"/>
      <c r="C47" s="399"/>
      <c r="D47" s="399"/>
      <c r="E47" s="360"/>
      <c r="F47" s="399"/>
    </row>
  </sheetData>
  <sheetProtection algorithmName="SHA-512" hashValue="bu9xQjKkYJBXG5c/MxI+sfK0M2asjaJSRKFulNvDpMzVMULZAIFMhGavyJ8A39J6miyMWrdGzP4JOumJZ+adSQ==" saltValue="s2HbaLyDJYEodFiMCwPtrg==" spinCount="100000" sheet="1" objects="1" scenarios="1" formatColumns="0"/>
  <pageMargins left="0.98402777777777783" right="0.35416666666666669" top="0.98402777777777772" bottom="0.84513888888888888" header="0.39374999999999999" footer="0.51180555555555562"/>
  <pageSetup paperSize="9" firstPageNumber="0" orientation="portrait" horizontalDpi="300" verticalDpi="300" r:id="rId1"/>
  <headerFooter alignWithMargins="0">
    <oddHeader>&amp;R&amp;8STARA SAVA - TRG 3
PZI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40"/>
  <sheetViews>
    <sheetView showZeros="0" view="pageBreakPreview" zoomScale="115" zoomScaleNormal="100" zoomScaleSheetLayoutView="115" workbookViewId="0">
      <selection activeCell="B24" sqref="B24"/>
    </sheetView>
  </sheetViews>
  <sheetFormatPr defaultColWidth="9.140625" defaultRowHeight="12.75"/>
  <cols>
    <col min="1" max="1" width="6.28515625" style="93" customWidth="1"/>
    <col min="2" max="2" width="75.140625" style="94" customWidth="1"/>
    <col min="3" max="16384" width="9.140625" style="72"/>
  </cols>
  <sheetData>
    <row r="1" spans="1:2" ht="15.75">
      <c r="A1" s="70"/>
      <c r="B1" s="71"/>
    </row>
    <row r="2" spans="1:2" ht="15.75">
      <c r="A2" s="70"/>
      <c r="B2" s="71" t="s">
        <v>780</v>
      </c>
    </row>
    <row r="3" spans="1:2" ht="15.75">
      <c r="A3" s="70"/>
      <c r="B3" s="71" t="s">
        <v>781</v>
      </c>
    </row>
    <row r="4" spans="1:2" ht="15.75">
      <c r="A4" s="70"/>
      <c r="B4" s="71" t="s">
        <v>1160</v>
      </c>
    </row>
    <row r="5" spans="1:2" ht="15.75">
      <c r="A5" s="70"/>
      <c r="B5" s="71"/>
    </row>
    <row r="6" spans="1:2" ht="15.75">
      <c r="A6" s="70"/>
      <c r="B6" s="71"/>
    </row>
    <row r="7" spans="1:2" s="60" customFormat="1" ht="15">
      <c r="A7" s="70"/>
      <c r="B7" s="73" t="s">
        <v>794</v>
      </c>
    </row>
    <row r="8" spans="1:2" s="60" customFormat="1" ht="15.75">
      <c r="A8" s="70"/>
      <c r="B8" s="71"/>
    </row>
    <row r="9" spans="1:2" s="60" customFormat="1" ht="26.25" customHeight="1">
      <c r="A9" s="74"/>
      <c r="B9" s="75" t="s">
        <v>795</v>
      </c>
    </row>
    <row r="10" spans="1:2" s="60" customFormat="1" ht="12.75" customHeight="1">
      <c r="A10" s="74"/>
      <c r="B10" s="76"/>
    </row>
    <row r="11" spans="1:2" s="60" customFormat="1" ht="25.5">
      <c r="A11" s="74"/>
      <c r="B11" s="77" t="s">
        <v>796</v>
      </c>
    </row>
    <row r="12" spans="1:2" s="60" customFormat="1" ht="12.75" customHeight="1">
      <c r="A12" s="74"/>
      <c r="B12" s="77"/>
    </row>
    <row r="13" spans="1:2" s="60" customFormat="1" ht="38.25">
      <c r="A13" s="78" t="s">
        <v>538</v>
      </c>
      <c r="B13" s="116" t="s">
        <v>797</v>
      </c>
    </row>
    <row r="14" spans="1:2" ht="25.5">
      <c r="A14" s="78" t="s">
        <v>624</v>
      </c>
      <c r="B14" s="79" t="s">
        <v>798</v>
      </c>
    </row>
    <row r="15" spans="1:2" ht="25.5">
      <c r="A15" s="78" t="s">
        <v>668</v>
      </c>
      <c r="B15" s="79" t="s">
        <v>799</v>
      </c>
    </row>
    <row r="16" spans="1:2" s="60" customFormat="1" ht="25.5">
      <c r="A16" s="78" t="s">
        <v>720</v>
      </c>
      <c r="B16" s="116" t="s">
        <v>800</v>
      </c>
    </row>
    <row r="17" spans="1:5" s="60" customFormat="1" ht="12.75" customHeight="1">
      <c r="A17" s="78" t="s">
        <v>724</v>
      </c>
      <c r="B17" s="79" t="s">
        <v>801</v>
      </c>
    </row>
    <row r="18" spans="1:5" ht="25.5">
      <c r="A18" s="78" t="s">
        <v>739</v>
      </c>
      <c r="B18" s="116" t="s">
        <v>802</v>
      </c>
    </row>
    <row r="19" spans="1:5" ht="12.75" customHeight="1">
      <c r="A19" s="78" t="s">
        <v>741</v>
      </c>
      <c r="B19" s="79" t="s">
        <v>803</v>
      </c>
    </row>
    <row r="20" spans="1:5" ht="12.75" customHeight="1">
      <c r="A20" s="78" t="s">
        <v>743</v>
      </c>
      <c r="B20" s="79" t="s">
        <v>804</v>
      </c>
    </row>
    <row r="21" spans="1:5" ht="38.25">
      <c r="A21" s="78" t="s">
        <v>745</v>
      </c>
      <c r="B21" s="116" t="s">
        <v>805</v>
      </c>
    </row>
    <row r="22" spans="1:5" ht="25.5">
      <c r="A22" s="78" t="s">
        <v>747</v>
      </c>
      <c r="B22" s="79" t="s">
        <v>806</v>
      </c>
    </row>
    <row r="23" spans="1:5">
      <c r="A23" s="78" t="s">
        <v>749</v>
      </c>
      <c r="B23" s="116" t="s">
        <v>807</v>
      </c>
      <c r="C23" s="80"/>
    </row>
    <row r="24" spans="1:5" ht="38.25">
      <c r="A24" s="78" t="s">
        <v>808</v>
      </c>
      <c r="B24" s="116" t="s">
        <v>809</v>
      </c>
    </row>
    <row r="25" spans="1:5" ht="25.5">
      <c r="A25" s="78" t="s">
        <v>810</v>
      </c>
      <c r="B25" s="116" t="s">
        <v>811</v>
      </c>
    </row>
    <row r="26" spans="1:5">
      <c r="A26" s="78" t="s">
        <v>812</v>
      </c>
      <c r="B26" s="116" t="s">
        <v>813</v>
      </c>
    </row>
    <row r="27" spans="1:5" ht="25.5">
      <c r="A27" s="78" t="s">
        <v>814</v>
      </c>
      <c r="B27" s="116" t="s">
        <v>815</v>
      </c>
    </row>
    <row r="28" spans="1:5" ht="51">
      <c r="A28" s="78" t="s">
        <v>816</v>
      </c>
      <c r="B28" s="116" t="s">
        <v>817</v>
      </c>
      <c r="C28" s="81"/>
    </row>
    <row r="29" spans="1:5" ht="38.25">
      <c r="A29" s="78" t="s">
        <v>818</v>
      </c>
      <c r="B29" s="116" t="s">
        <v>819</v>
      </c>
      <c r="C29" s="82"/>
    </row>
    <row r="30" spans="1:5">
      <c r="A30" s="78" t="s">
        <v>820</v>
      </c>
      <c r="B30" s="116" t="s">
        <v>821</v>
      </c>
      <c r="C30" s="83"/>
      <c r="D30" s="84"/>
      <c r="E30" s="85"/>
    </row>
    <row r="31" spans="1:5" ht="51">
      <c r="A31" s="78" t="s">
        <v>822</v>
      </c>
      <c r="B31" s="86" t="s">
        <v>823</v>
      </c>
      <c r="C31" s="83"/>
      <c r="D31" s="84"/>
      <c r="E31" s="85"/>
    </row>
    <row r="32" spans="1:5" ht="51">
      <c r="A32" s="78" t="s">
        <v>824</v>
      </c>
      <c r="B32" s="116" t="s">
        <v>825</v>
      </c>
      <c r="C32" s="87"/>
    </row>
    <row r="33" spans="1:5" s="60" customFormat="1" ht="38.25">
      <c r="A33" s="78" t="s">
        <v>826</v>
      </c>
      <c r="B33" s="116" t="s">
        <v>827</v>
      </c>
    </row>
    <row r="34" spans="1:5" s="66" customFormat="1" ht="25.5">
      <c r="A34" s="78" t="s">
        <v>828</v>
      </c>
      <c r="B34" s="116" t="s">
        <v>829</v>
      </c>
      <c r="C34" s="88"/>
      <c r="D34" s="89"/>
      <c r="E34" s="89"/>
    </row>
    <row r="35" spans="1:5" s="60" customFormat="1">
      <c r="A35" s="78" t="s">
        <v>830</v>
      </c>
      <c r="B35" s="116" t="s">
        <v>831</v>
      </c>
    </row>
    <row r="36" spans="1:5" s="60" customFormat="1" ht="63.75">
      <c r="A36" s="78" t="s">
        <v>832</v>
      </c>
      <c r="B36" s="116" t="s">
        <v>1400</v>
      </c>
    </row>
    <row r="37" spans="1:5" s="60" customFormat="1">
      <c r="A37" s="78" t="s">
        <v>833</v>
      </c>
      <c r="B37" s="116" t="s">
        <v>834</v>
      </c>
    </row>
    <row r="38" spans="1:5" s="60" customFormat="1" ht="51">
      <c r="A38" s="78" t="s">
        <v>835</v>
      </c>
      <c r="B38" s="90" t="s">
        <v>836</v>
      </c>
    </row>
    <row r="39" spans="1:5" s="60" customFormat="1" ht="89.25">
      <c r="A39" s="78" t="s">
        <v>837</v>
      </c>
      <c r="B39" s="91" t="s">
        <v>838</v>
      </c>
    </row>
    <row r="40" spans="1:5" ht="63.75">
      <c r="A40" s="78" t="s">
        <v>839</v>
      </c>
      <c r="B40" s="92" t="s">
        <v>840</v>
      </c>
    </row>
  </sheetData>
  <sheetProtection algorithmName="SHA-512" hashValue="0FLM0J/43QtS94aFIw+kwHiK1lzFlzS7QHFShKmygkIPYoe1HDZXKOvupQzCezO0gPzpNthIB48ekWUuhykfiQ==" saltValue="CFsqzeQ6FE42RoUe7wvPtw==" spinCount="100000" sheet="1" objects="1" scenarios="1"/>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9"/>
  <sheetViews>
    <sheetView view="pageBreakPreview" zoomScaleNormal="100" zoomScaleSheetLayoutView="100" workbookViewId="0"/>
  </sheetViews>
  <sheetFormatPr defaultRowHeight="14.25"/>
  <cols>
    <col min="1" max="1" width="5.5703125" style="457" customWidth="1"/>
    <col min="2" max="2" width="38.85546875" style="450" customWidth="1"/>
    <col min="3" max="3" width="7.85546875" style="451" customWidth="1"/>
    <col min="4" max="4" width="7.7109375" style="451" customWidth="1"/>
    <col min="5" max="5" width="9.7109375" style="436" customWidth="1"/>
    <col min="6" max="6" width="11.42578125" style="461" customWidth="1"/>
    <col min="7" max="7" width="45.85546875" style="437" customWidth="1"/>
    <col min="8" max="9" width="9.140625" style="360"/>
    <col min="10" max="10" width="45.28515625" style="360" customWidth="1"/>
    <col min="11" max="256" width="9.140625" style="360"/>
    <col min="257" max="257" width="5.5703125" style="360" customWidth="1"/>
    <col min="258" max="258" width="38.85546875" style="360" customWidth="1"/>
    <col min="259" max="259" width="7.85546875" style="360" customWidth="1"/>
    <col min="260" max="260" width="7.7109375" style="360" customWidth="1"/>
    <col min="261" max="261" width="9.7109375" style="360" customWidth="1"/>
    <col min="262" max="262" width="11.42578125" style="360" customWidth="1"/>
    <col min="263" max="263" width="45.85546875" style="360" customWidth="1"/>
    <col min="264" max="265" width="9.140625" style="360"/>
    <col min="266" max="266" width="45.28515625" style="360" customWidth="1"/>
    <col min="267" max="512" width="9.140625" style="360"/>
    <col min="513" max="513" width="5.5703125" style="360" customWidth="1"/>
    <col min="514" max="514" width="38.85546875" style="360" customWidth="1"/>
    <col min="515" max="515" width="7.85546875" style="360" customWidth="1"/>
    <col min="516" max="516" width="7.7109375" style="360" customWidth="1"/>
    <col min="517" max="517" width="9.7109375" style="360" customWidth="1"/>
    <col min="518" max="518" width="11.42578125" style="360" customWidth="1"/>
    <col min="519" max="519" width="45.85546875" style="360" customWidth="1"/>
    <col min="520" max="521" width="9.140625" style="360"/>
    <col min="522" max="522" width="45.28515625" style="360" customWidth="1"/>
    <col min="523" max="768" width="9.140625" style="360"/>
    <col min="769" max="769" width="5.5703125" style="360" customWidth="1"/>
    <col min="770" max="770" width="38.85546875" style="360" customWidth="1"/>
    <col min="771" max="771" width="7.85546875" style="360" customWidth="1"/>
    <col min="772" max="772" width="7.7109375" style="360" customWidth="1"/>
    <col min="773" max="773" width="9.7109375" style="360" customWidth="1"/>
    <col min="774" max="774" width="11.42578125" style="360" customWidth="1"/>
    <col min="775" max="775" width="45.85546875" style="360" customWidth="1"/>
    <col min="776" max="777" width="9.140625" style="360"/>
    <col min="778" max="778" width="45.28515625" style="360" customWidth="1"/>
    <col min="779" max="1024" width="9.140625" style="360"/>
    <col min="1025" max="1025" width="5.5703125" style="360" customWidth="1"/>
    <col min="1026" max="1026" width="38.85546875" style="360" customWidth="1"/>
    <col min="1027" max="1027" width="7.85546875" style="360" customWidth="1"/>
    <col min="1028" max="1028" width="7.7109375" style="360" customWidth="1"/>
    <col min="1029" max="1029" width="9.7109375" style="360" customWidth="1"/>
    <col min="1030" max="1030" width="11.42578125" style="360" customWidth="1"/>
    <col min="1031" max="1031" width="45.85546875" style="360" customWidth="1"/>
    <col min="1032" max="1033" width="9.140625" style="360"/>
    <col min="1034" max="1034" width="45.28515625" style="360" customWidth="1"/>
    <col min="1035" max="1280" width="9.140625" style="360"/>
    <col min="1281" max="1281" width="5.5703125" style="360" customWidth="1"/>
    <col min="1282" max="1282" width="38.85546875" style="360" customWidth="1"/>
    <col min="1283" max="1283" width="7.85546875" style="360" customWidth="1"/>
    <col min="1284" max="1284" width="7.7109375" style="360" customWidth="1"/>
    <col min="1285" max="1285" width="9.7109375" style="360" customWidth="1"/>
    <col min="1286" max="1286" width="11.42578125" style="360" customWidth="1"/>
    <col min="1287" max="1287" width="45.85546875" style="360" customWidth="1"/>
    <col min="1288" max="1289" width="9.140625" style="360"/>
    <col min="1290" max="1290" width="45.28515625" style="360" customWidth="1"/>
    <col min="1291" max="1536" width="9.140625" style="360"/>
    <col min="1537" max="1537" width="5.5703125" style="360" customWidth="1"/>
    <col min="1538" max="1538" width="38.85546875" style="360" customWidth="1"/>
    <col min="1539" max="1539" width="7.85546875" style="360" customWidth="1"/>
    <col min="1540" max="1540" width="7.7109375" style="360" customWidth="1"/>
    <col min="1541" max="1541" width="9.7109375" style="360" customWidth="1"/>
    <col min="1542" max="1542" width="11.42578125" style="360" customWidth="1"/>
    <col min="1543" max="1543" width="45.85546875" style="360" customWidth="1"/>
    <col min="1544" max="1545" width="9.140625" style="360"/>
    <col min="1546" max="1546" width="45.28515625" style="360" customWidth="1"/>
    <col min="1547" max="1792" width="9.140625" style="360"/>
    <col min="1793" max="1793" width="5.5703125" style="360" customWidth="1"/>
    <col min="1794" max="1794" width="38.85546875" style="360" customWidth="1"/>
    <col min="1795" max="1795" width="7.85546875" style="360" customWidth="1"/>
    <col min="1796" max="1796" width="7.7109375" style="360" customWidth="1"/>
    <col min="1797" max="1797" width="9.7109375" style="360" customWidth="1"/>
    <col min="1798" max="1798" width="11.42578125" style="360" customWidth="1"/>
    <col min="1799" max="1799" width="45.85546875" style="360" customWidth="1"/>
    <col min="1800" max="1801" width="9.140625" style="360"/>
    <col min="1802" max="1802" width="45.28515625" style="360" customWidth="1"/>
    <col min="1803" max="2048" width="9.140625" style="360"/>
    <col min="2049" max="2049" width="5.5703125" style="360" customWidth="1"/>
    <col min="2050" max="2050" width="38.85546875" style="360" customWidth="1"/>
    <col min="2051" max="2051" width="7.85546875" style="360" customWidth="1"/>
    <col min="2052" max="2052" width="7.7109375" style="360" customWidth="1"/>
    <col min="2053" max="2053" width="9.7109375" style="360" customWidth="1"/>
    <col min="2054" max="2054" width="11.42578125" style="360" customWidth="1"/>
    <col min="2055" max="2055" width="45.85546875" style="360" customWidth="1"/>
    <col min="2056" max="2057" width="9.140625" style="360"/>
    <col min="2058" max="2058" width="45.28515625" style="360" customWidth="1"/>
    <col min="2059" max="2304" width="9.140625" style="360"/>
    <col min="2305" max="2305" width="5.5703125" style="360" customWidth="1"/>
    <col min="2306" max="2306" width="38.85546875" style="360" customWidth="1"/>
    <col min="2307" max="2307" width="7.85546875" style="360" customWidth="1"/>
    <col min="2308" max="2308" width="7.7109375" style="360" customWidth="1"/>
    <col min="2309" max="2309" width="9.7109375" style="360" customWidth="1"/>
    <col min="2310" max="2310" width="11.42578125" style="360" customWidth="1"/>
    <col min="2311" max="2311" width="45.85546875" style="360" customWidth="1"/>
    <col min="2312" max="2313" width="9.140625" style="360"/>
    <col min="2314" max="2314" width="45.28515625" style="360" customWidth="1"/>
    <col min="2315" max="2560" width="9.140625" style="360"/>
    <col min="2561" max="2561" width="5.5703125" style="360" customWidth="1"/>
    <col min="2562" max="2562" width="38.85546875" style="360" customWidth="1"/>
    <col min="2563" max="2563" width="7.85546875" style="360" customWidth="1"/>
    <col min="2564" max="2564" width="7.7109375" style="360" customWidth="1"/>
    <col min="2565" max="2565" width="9.7109375" style="360" customWidth="1"/>
    <col min="2566" max="2566" width="11.42578125" style="360" customWidth="1"/>
    <col min="2567" max="2567" width="45.85546875" style="360" customWidth="1"/>
    <col min="2568" max="2569" width="9.140625" style="360"/>
    <col min="2570" max="2570" width="45.28515625" style="360" customWidth="1"/>
    <col min="2571" max="2816" width="9.140625" style="360"/>
    <col min="2817" max="2817" width="5.5703125" style="360" customWidth="1"/>
    <col min="2818" max="2818" width="38.85546875" style="360" customWidth="1"/>
    <col min="2819" max="2819" width="7.85546875" style="360" customWidth="1"/>
    <col min="2820" max="2820" width="7.7109375" style="360" customWidth="1"/>
    <col min="2821" max="2821" width="9.7109375" style="360" customWidth="1"/>
    <col min="2822" max="2822" width="11.42578125" style="360" customWidth="1"/>
    <col min="2823" max="2823" width="45.85546875" style="360" customWidth="1"/>
    <col min="2824" max="2825" width="9.140625" style="360"/>
    <col min="2826" max="2826" width="45.28515625" style="360" customWidth="1"/>
    <col min="2827" max="3072" width="9.140625" style="360"/>
    <col min="3073" max="3073" width="5.5703125" style="360" customWidth="1"/>
    <col min="3074" max="3074" width="38.85546875" style="360" customWidth="1"/>
    <col min="3075" max="3075" width="7.85546875" style="360" customWidth="1"/>
    <col min="3076" max="3076" width="7.7109375" style="360" customWidth="1"/>
    <col min="3077" max="3077" width="9.7109375" style="360" customWidth="1"/>
    <col min="3078" max="3078" width="11.42578125" style="360" customWidth="1"/>
    <col min="3079" max="3079" width="45.85546875" style="360" customWidth="1"/>
    <col min="3080" max="3081" width="9.140625" style="360"/>
    <col min="3082" max="3082" width="45.28515625" style="360" customWidth="1"/>
    <col min="3083" max="3328" width="9.140625" style="360"/>
    <col min="3329" max="3329" width="5.5703125" style="360" customWidth="1"/>
    <col min="3330" max="3330" width="38.85546875" style="360" customWidth="1"/>
    <col min="3331" max="3331" width="7.85546875" style="360" customWidth="1"/>
    <col min="3332" max="3332" width="7.7109375" style="360" customWidth="1"/>
    <col min="3333" max="3333" width="9.7109375" style="360" customWidth="1"/>
    <col min="3334" max="3334" width="11.42578125" style="360" customWidth="1"/>
    <col min="3335" max="3335" width="45.85546875" style="360" customWidth="1"/>
    <col min="3336" max="3337" width="9.140625" style="360"/>
    <col min="3338" max="3338" width="45.28515625" style="360" customWidth="1"/>
    <col min="3339" max="3584" width="9.140625" style="360"/>
    <col min="3585" max="3585" width="5.5703125" style="360" customWidth="1"/>
    <col min="3586" max="3586" width="38.85546875" style="360" customWidth="1"/>
    <col min="3587" max="3587" width="7.85546875" style="360" customWidth="1"/>
    <col min="3588" max="3588" width="7.7109375" style="360" customWidth="1"/>
    <col min="3589" max="3589" width="9.7109375" style="360" customWidth="1"/>
    <col min="3590" max="3590" width="11.42578125" style="360" customWidth="1"/>
    <col min="3591" max="3591" width="45.85546875" style="360" customWidth="1"/>
    <col min="3592" max="3593" width="9.140625" style="360"/>
    <col min="3594" max="3594" width="45.28515625" style="360" customWidth="1"/>
    <col min="3595" max="3840" width="9.140625" style="360"/>
    <col min="3841" max="3841" width="5.5703125" style="360" customWidth="1"/>
    <col min="3842" max="3842" width="38.85546875" style="360" customWidth="1"/>
    <col min="3843" max="3843" width="7.85546875" style="360" customWidth="1"/>
    <col min="3844" max="3844" width="7.7109375" style="360" customWidth="1"/>
    <col min="3845" max="3845" width="9.7109375" style="360" customWidth="1"/>
    <col min="3846" max="3846" width="11.42578125" style="360" customWidth="1"/>
    <col min="3847" max="3847" width="45.85546875" style="360" customWidth="1"/>
    <col min="3848" max="3849" width="9.140625" style="360"/>
    <col min="3850" max="3850" width="45.28515625" style="360" customWidth="1"/>
    <col min="3851" max="4096" width="9.140625" style="360"/>
    <col min="4097" max="4097" width="5.5703125" style="360" customWidth="1"/>
    <col min="4098" max="4098" width="38.85546875" style="360" customWidth="1"/>
    <col min="4099" max="4099" width="7.85546875" style="360" customWidth="1"/>
    <col min="4100" max="4100" width="7.7109375" style="360" customWidth="1"/>
    <col min="4101" max="4101" width="9.7109375" style="360" customWidth="1"/>
    <col min="4102" max="4102" width="11.42578125" style="360" customWidth="1"/>
    <col min="4103" max="4103" width="45.85546875" style="360" customWidth="1"/>
    <col min="4104" max="4105" width="9.140625" style="360"/>
    <col min="4106" max="4106" width="45.28515625" style="360" customWidth="1"/>
    <col min="4107" max="4352" width="9.140625" style="360"/>
    <col min="4353" max="4353" width="5.5703125" style="360" customWidth="1"/>
    <col min="4354" max="4354" width="38.85546875" style="360" customWidth="1"/>
    <col min="4355" max="4355" width="7.85546875" style="360" customWidth="1"/>
    <col min="4356" max="4356" width="7.7109375" style="360" customWidth="1"/>
    <col min="4357" max="4357" width="9.7109375" style="360" customWidth="1"/>
    <col min="4358" max="4358" width="11.42578125" style="360" customWidth="1"/>
    <col min="4359" max="4359" width="45.85546875" style="360" customWidth="1"/>
    <col min="4360" max="4361" width="9.140625" style="360"/>
    <col min="4362" max="4362" width="45.28515625" style="360" customWidth="1"/>
    <col min="4363" max="4608" width="9.140625" style="360"/>
    <col min="4609" max="4609" width="5.5703125" style="360" customWidth="1"/>
    <col min="4610" max="4610" width="38.85546875" style="360" customWidth="1"/>
    <col min="4611" max="4611" width="7.85546875" style="360" customWidth="1"/>
    <col min="4612" max="4612" width="7.7109375" style="360" customWidth="1"/>
    <col min="4613" max="4613" width="9.7109375" style="360" customWidth="1"/>
    <col min="4614" max="4614" width="11.42578125" style="360" customWidth="1"/>
    <col min="4615" max="4615" width="45.85546875" style="360" customWidth="1"/>
    <col min="4616" max="4617" width="9.140625" style="360"/>
    <col min="4618" max="4618" width="45.28515625" style="360" customWidth="1"/>
    <col min="4619" max="4864" width="9.140625" style="360"/>
    <col min="4865" max="4865" width="5.5703125" style="360" customWidth="1"/>
    <col min="4866" max="4866" width="38.85546875" style="360" customWidth="1"/>
    <col min="4867" max="4867" width="7.85546875" style="360" customWidth="1"/>
    <col min="4868" max="4868" width="7.7109375" style="360" customWidth="1"/>
    <col min="4869" max="4869" width="9.7109375" style="360" customWidth="1"/>
    <col min="4870" max="4870" width="11.42578125" style="360" customWidth="1"/>
    <col min="4871" max="4871" width="45.85546875" style="360" customWidth="1"/>
    <col min="4872" max="4873" width="9.140625" style="360"/>
    <col min="4874" max="4874" width="45.28515625" style="360" customWidth="1"/>
    <col min="4875" max="5120" width="9.140625" style="360"/>
    <col min="5121" max="5121" width="5.5703125" style="360" customWidth="1"/>
    <col min="5122" max="5122" width="38.85546875" style="360" customWidth="1"/>
    <col min="5123" max="5123" width="7.85546875" style="360" customWidth="1"/>
    <col min="5124" max="5124" width="7.7109375" style="360" customWidth="1"/>
    <col min="5125" max="5125" width="9.7109375" style="360" customWidth="1"/>
    <col min="5126" max="5126" width="11.42578125" style="360" customWidth="1"/>
    <col min="5127" max="5127" width="45.85546875" style="360" customWidth="1"/>
    <col min="5128" max="5129" width="9.140625" style="360"/>
    <col min="5130" max="5130" width="45.28515625" style="360" customWidth="1"/>
    <col min="5131" max="5376" width="9.140625" style="360"/>
    <col min="5377" max="5377" width="5.5703125" style="360" customWidth="1"/>
    <col min="5378" max="5378" width="38.85546875" style="360" customWidth="1"/>
    <col min="5379" max="5379" width="7.85546875" style="360" customWidth="1"/>
    <col min="5380" max="5380" width="7.7109375" style="360" customWidth="1"/>
    <col min="5381" max="5381" width="9.7109375" style="360" customWidth="1"/>
    <col min="5382" max="5382" width="11.42578125" style="360" customWidth="1"/>
    <col min="5383" max="5383" width="45.85546875" style="360" customWidth="1"/>
    <col min="5384" max="5385" width="9.140625" style="360"/>
    <col min="5386" max="5386" width="45.28515625" style="360" customWidth="1"/>
    <col min="5387" max="5632" width="9.140625" style="360"/>
    <col min="5633" max="5633" width="5.5703125" style="360" customWidth="1"/>
    <col min="5634" max="5634" width="38.85546875" style="360" customWidth="1"/>
    <col min="5635" max="5635" width="7.85546875" style="360" customWidth="1"/>
    <col min="5636" max="5636" width="7.7109375" style="360" customWidth="1"/>
    <col min="5637" max="5637" width="9.7109375" style="360" customWidth="1"/>
    <col min="5638" max="5638" width="11.42578125" style="360" customWidth="1"/>
    <col min="5639" max="5639" width="45.85546875" style="360" customWidth="1"/>
    <col min="5640" max="5641" width="9.140625" style="360"/>
    <col min="5642" max="5642" width="45.28515625" style="360" customWidth="1"/>
    <col min="5643" max="5888" width="9.140625" style="360"/>
    <col min="5889" max="5889" width="5.5703125" style="360" customWidth="1"/>
    <col min="5890" max="5890" width="38.85546875" style="360" customWidth="1"/>
    <col min="5891" max="5891" width="7.85546875" style="360" customWidth="1"/>
    <col min="5892" max="5892" width="7.7109375" style="360" customWidth="1"/>
    <col min="5893" max="5893" width="9.7109375" style="360" customWidth="1"/>
    <col min="5894" max="5894" width="11.42578125" style="360" customWidth="1"/>
    <col min="5895" max="5895" width="45.85546875" style="360" customWidth="1"/>
    <col min="5896" max="5897" width="9.140625" style="360"/>
    <col min="5898" max="5898" width="45.28515625" style="360" customWidth="1"/>
    <col min="5899" max="6144" width="9.140625" style="360"/>
    <col min="6145" max="6145" width="5.5703125" style="360" customWidth="1"/>
    <col min="6146" max="6146" width="38.85546875" style="360" customWidth="1"/>
    <col min="6147" max="6147" width="7.85546875" style="360" customWidth="1"/>
    <col min="6148" max="6148" width="7.7109375" style="360" customWidth="1"/>
    <col min="6149" max="6149" width="9.7109375" style="360" customWidth="1"/>
    <col min="6150" max="6150" width="11.42578125" style="360" customWidth="1"/>
    <col min="6151" max="6151" width="45.85546875" style="360" customWidth="1"/>
    <col min="6152" max="6153" width="9.140625" style="360"/>
    <col min="6154" max="6154" width="45.28515625" style="360" customWidth="1"/>
    <col min="6155" max="6400" width="9.140625" style="360"/>
    <col min="6401" max="6401" width="5.5703125" style="360" customWidth="1"/>
    <col min="6402" max="6402" width="38.85546875" style="360" customWidth="1"/>
    <col min="6403" max="6403" width="7.85546875" style="360" customWidth="1"/>
    <col min="6404" max="6404" width="7.7109375" style="360" customWidth="1"/>
    <col min="6405" max="6405" width="9.7109375" style="360" customWidth="1"/>
    <col min="6406" max="6406" width="11.42578125" style="360" customWidth="1"/>
    <col min="6407" max="6407" width="45.85546875" style="360" customWidth="1"/>
    <col min="6408" max="6409" width="9.140625" style="360"/>
    <col min="6410" max="6410" width="45.28515625" style="360" customWidth="1"/>
    <col min="6411" max="6656" width="9.140625" style="360"/>
    <col min="6657" max="6657" width="5.5703125" style="360" customWidth="1"/>
    <col min="6658" max="6658" width="38.85546875" style="360" customWidth="1"/>
    <col min="6659" max="6659" width="7.85546875" style="360" customWidth="1"/>
    <col min="6660" max="6660" width="7.7109375" style="360" customWidth="1"/>
    <col min="6661" max="6661" width="9.7109375" style="360" customWidth="1"/>
    <col min="6662" max="6662" width="11.42578125" style="360" customWidth="1"/>
    <col min="6663" max="6663" width="45.85546875" style="360" customWidth="1"/>
    <col min="6664" max="6665" width="9.140625" style="360"/>
    <col min="6666" max="6666" width="45.28515625" style="360" customWidth="1"/>
    <col min="6667" max="6912" width="9.140625" style="360"/>
    <col min="6913" max="6913" width="5.5703125" style="360" customWidth="1"/>
    <col min="6914" max="6914" width="38.85546875" style="360" customWidth="1"/>
    <col min="6915" max="6915" width="7.85546875" style="360" customWidth="1"/>
    <col min="6916" max="6916" width="7.7109375" style="360" customWidth="1"/>
    <col min="6917" max="6917" width="9.7109375" style="360" customWidth="1"/>
    <col min="6918" max="6918" width="11.42578125" style="360" customWidth="1"/>
    <col min="6919" max="6919" width="45.85546875" style="360" customWidth="1"/>
    <col min="6920" max="6921" width="9.140625" style="360"/>
    <col min="6922" max="6922" width="45.28515625" style="360" customWidth="1"/>
    <col min="6923" max="7168" width="9.140625" style="360"/>
    <col min="7169" max="7169" width="5.5703125" style="360" customWidth="1"/>
    <col min="7170" max="7170" width="38.85546875" style="360" customWidth="1"/>
    <col min="7171" max="7171" width="7.85546875" style="360" customWidth="1"/>
    <col min="7172" max="7172" width="7.7109375" style="360" customWidth="1"/>
    <col min="7173" max="7173" width="9.7109375" style="360" customWidth="1"/>
    <col min="7174" max="7174" width="11.42578125" style="360" customWidth="1"/>
    <col min="7175" max="7175" width="45.85546875" style="360" customWidth="1"/>
    <col min="7176" max="7177" width="9.140625" style="360"/>
    <col min="7178" max="7178" width="45.28515625" style="360" customWidth="1"/>
    <col min="7179" max="7424" width="9.140625" style="360"/>
    <col min="7425" max="7425" width="5.5703125" style="360" customWidth="1"/>
    <col min="7426" max="7426" width="38.85546875" style="360" customWidth="1"/>
    <col min="7427" max="7427" width="7.85546875" style="360" customWidth="1"/>
    <col min="7428" max="7428" width="7.7109375" style="360" customWidth="1"/>
    <col min="7429" max="7429" width="9.7109375" style="360" customWidth="1"/>
    <col min="7430" max="7430" width="11.42578125" style="360" customWidth="1"/>
    <col min="7431" max="7431" width="45.85546875" style="360" customWidth="1"/>
    <col min="7432" max="7433" width="9.140625" style="360"/>
    <col min="7434" max="7434" width="45.28515625" style="360" customWidth="1"/>
    <col min="7435" max="7680" width="9.140625" style="360"/>
    <col min="7681" max="7681" width="5.5703125" style="360" customWidth="1"/>
    <col min="7682" max="7682" width="38.85546875" style="360" customWidth="1"/>
    <col min="7683" max="7683" width="7.85546875" style="360" customWidth="1"/>
    <col min="7684" max="7684" width="7.7109375" style="360" customWidth="1"/>
    <col min="7685" max="7685" width="9.7109375" style="360" customWidth="1"/>
    <col min="7686" max="7686" width="11.42578125" style="360" customWidth="1"/>
    <col min="7687" max="7687" width="45.85546875" style="360" customWidth="1"/>
    <col min="7688" max="7689" width="9.140625" style="360"/>
    <col min="7690" max="7690" width="45.28515625" style="360" customWidth="1"/>
    <col min="7691" max="7936" width="9.140625" style="360"/>
    <col min="7937" max="7937" width="5.5703125" style="360" customWidth="1"/>
    <col min="7938" max="7938" width="38.85546875" style="360" customWidth="1"/>
    <col min="7939" max="7939" width="7.85546875" style="360" customWidth="1"/>
    <col min="7940" max="7940" width="7.7109375" style="360" customWidth="1"/>
    <col min="7941" max="7941" width="9.7109375" style="360" customWidth="1"/>
    <col min="7942" max="7942" width="11.42578125" style="360" customWidth="1"/>
    <col min="7943" max="7943" width="45.85546875" style="360" customWidth="1"/>
    <col min="7944" max="7945" width="9.140625" style="360"/>
    <col min="7946" max="7946" width="45.28515625" style="360" customWidth="1"/>
    <col min="7947" max="8192" width="9.140625" style="360"/>
    <col min="8193" max="8193" width="5.5703125" style="360" customWidth="1"/>
    <col min="8194" max="8194" width="38.85546875" style="360" customWidth="1"/>
    <col min="8195" max="8195" width="7.85546875" style="360" customWidth="1"/>
    <col min="8196" max="8196" width="7.7109375" style="360" customWidth="1"/>
    <col min="8197" max="8197" width="9.7109375" style="360" customWidth="1"/>
    <col min="8198" max="8198" width="11.42578125" style="360" customWidth="1"/>
    <col min="8199" max="8199" width="45.85546875" style="360" customWidth="1"/>
    <col min="8200" max="8201" width="9.140625" style="360"/>
    <col min="8202" max="8202" width="45.28515625" style="360" customWidth="1"/>
    <col min="8203" max="8448" width="9.140625" style="360"/>
    <col min="8449" max="8449" width="5.5703125" style="360" customWidth="1"/>
    <col min="8450" max="8450" width="38.85546875" style="360" customWidth="1"/>
    <col min="8451" max="8451" width="7.85546875" style="360" customWidth="1"/>
    <col min="8452" max="8452" width="7.7109375" style="360" customWidth="1"/>
    <col min="8453" max="8453" width="9.7109375" style="360" customWidth="1"/>
    <col min="8454" max="8454" width="11.42578125" style="360" customWidth="1"/>
    <col min="8455" max="8455" width="45.85546875" style="360" customWidth="1"/>
    <col min="8456" max="8457" width="9.140625" style="360"/>
    <col min="8458" max="8458" width="45.28515625" style="360" customWidth="1"/>
    <col min="8459" max="8704" width="9.140625" style="360"/>
    <col min="8705" max="8705" width="5.5703125" style="360" customWidth="1"/>
    <col min="8706" max="8706" width="38.85546875" style="360" customWidth="1"/>
    <col min="8707" max="8707" width="7.85546875" style="360" customWidth="1"/>
    <col min="8708" max="8708" width="7.7109375" style="360" customWidth="1"/>
    <col min="8709" max="8709" width="9.7109375" style="360" customWidth="1"/>
    <col min="8710" max="8710" width="11.42578125" style="360" customWidth="1"/>
    <col min="8711" max="8711" width="45.85546875" style="360" customWidth="1"/>
    <col min="8712" max="8713" width="9.140625" style="360"/>
    <col min="8714" max="8714" width="45.28515625" style="360" customWidth="1"/>
    <col min="8715" max="8960" width="9.140625" style="360"/>
    <col min="8961" max="8961" width="5.5703125" style="360" customWidth="1"/>
    <col min="8962" max="8962" width="38.85546875" style="360" customWidth="1"/>
    <col min="8963" max="8963" width="7.85546875" style="360" customWidth="1"/>
    <col min="8964" max="8964" width="7.7109375" style="360" customWidth="1"/>
    <col min="8965" max="8965" width="9.7109375" style="360" customWidth="1"/>
    <col min="8966" max="8966" width="11.42578125" style="360" customWidth="1"/>
    <col min="8967" max="8967" width="45.85546875" style="360" customWidth="1"/>
    <col min="8968" max="8969" width="9.140625" style="360"/>
    <col min="8970" max="8970" width="45.28515625" style="360" customWidth="1"/>
    <col min="8971" max="9216" width="9.140625" style="360"/>
    <col min="9217" max="9217" width="5.5703125" style="360" customWidth="1"/>
    <col min="9218" max="9218" width="38.85546875" style="360" customWidth="1"/>
    <col min="9219" max="9219" width="7.85546875" style="360" customWidth="1"/>
    <col min="9220" max="9220" width="7.7109375" style="360" customWidth="1"/>
    <col min="9221" max="9221" width="9.7109375" style="360" customWidth="1"/>
    <col min="9222" max="9222" width="11.42578125" style="360" customWidth="1"/>
    <col min="9223" max="9223" width="45.85546875" style="360" customWidth="1"/>
    <col min="9224" max="9225" width="9.140625" style="360"/>
    <col min="9226" max="9226" width="45.28515625" style="360" customWidth="1"/>
    <col min="9227" max="9472" width="9.140625" style="360"/>
    <col min="9473" max="9473" width="5.5703125" style="360" customWidth="1"/>
    <col min="9474" max="9474" width="38.85546875" style="360" customWidth="1"/>
    <col min="9475" max="9475" width="7.85546875" style="360" customWidth="1"/>
    <col min="9476" max="9476" width="7.7109375" style="360" customWidth="1"/>
    <col min="9477" max="9477" width="9.7109375" style="360" customWidth="1"/>
    <col min="9478" max="9478" width="11.42578125" style="360" customWidth="1"/>
    <col min="9479" max="9479" width="45.85546875" style="360" customWidth="1"/>
    <col min="9480" max="9481" width="9.140625" style="360"/>
    <col min="9482" max="9482" width="45.28515625" style="360" customWidth="1"/>
    <col min="9483" max="9728" width="9.140625" style="360"/>
    <col min="9729" max="9729" width="5.5703125" style="360" customWidth="1"/>
    <col min="9730" max="9730" width="38.85546875" style="360" customWidth="1"/>
    <col min="9731" max="9731" width="7.85546875" style="360" customWidth="1"/>
    <col min="9732" max="9732" width="7.7109375" style="360" customWidth="1"/>
    <col min="9733" max="9733" width="9.7109375" style="360" customWidth="1"/>
    <col min="9734" max="9734" width="11.42578125" style="360" customWidth="1"/>
    <col min="9735" max="9735" width="45.85546875" style="360" customWidth="1"/>
    <col min="9736" max="9737" width="9.140625" style="360"/>
    <col min="9738" max="9738" width="45.28515625" style="360" customWidth="1"/>
    <col min="9739" max="9984" width="9.140625" style="360"/>
    <col min="9985" max="9985" width="5.5703125" style="360" customWidth="1"/>
    <col min="9986" max="9986" width="38.85546875" style="360" customWidth="1"/>
    <col min="9987" max="9987" width="7.85546875" style="360" customWidth="1"/>
    <col min="9988" max="9988" width="7.7109375" style="360" customWidth="1"/>
    <col min="9989" max="9989" width="9.7109375" style="360" customWidth="1"/>
    <col min="9990" max="9990" width="11.42578125" style="360" customWidth="1"/>
    <col min="9991" max="9991" width="45.85546875" style="360" customWidth="1"/>
    <col min="9992" max="9993" width="9.140625" style="360"/>
    <col min="9994" max="9994" width="45.28515625" style="360" customWidth="1"/>
    <col min="9995" max="10240" width="9.140625" style="360"/>
    <col min="10241" max="10241" width="5.5703125" style="360" customWidth="1"/>
    <col min="10242" max="10242" width="38.85546875" style="360" customWidth="1"/>
    <col min="10243" max="10243" width="7.85546875" style="360" customWidth="1"/>
    <col min="10244" max="10244" width="7.7109375" style="360" customWidth="1"/>
    <col min="10245" max="10245" width="9.7109375" style="360" customWidth="1"/>
    <col min="10246" max="10246" width="11.42578125" style="360" customWidth="1"/>
    <col min="10247" max="10247" width="45.85546875" style="360" customWidth="1"/>
    <col min="10248" max="10249" width="9.140625" style="360"/>
    <col min="10250" max="10250" width="45.28515625" style="360" customWidth="1"/>
    <col min="10251" max="10496" width="9.140625" style="360"/>
    <col min="10497" max="10497" width="5.5703125" style="360" customWidth="1"/>
    <col min="10498" max="10498" width="38.85546875" style="360" customWidth="1"/>
    <col min="10499" max="10499" width="7.85546875" style="360" customWidth="1"/>
    <col min="10500" max="10500" width="7.7109375" style="360" customWidth="1"/>
    <col min="10501" max="10501" width="9.7109375" style="360" customWidth="1"/>
    <col min="10502" max="10502" width="11.42578125" style="360" customWidth="1"/>
    <col min="10503" max="10503" width="45.85546875" style="360" customWidth="1"/>
    <col min="10504" max="10505" width="9.140625" style="360"/>
    <col min="10506" max="10506" width="45.28515625" style="360" customWidth="1"/>
    <col min="10507" max="10752" width="9.140625" style="360"/>
    <col min="10753" max="10753" width="5.5703125" style="360" customWidth="1"/>
    <col min="10754" max="10754" width="38.85546875" style="360" customWidth="1"/>
    <col min="10755" max="10755" width="7.85546875" style="360" customWidth="1"/>
    <col min="10756" max="10756" width="7.7109375" style="360" customWidth="1"/>
    <col min="10757" max="10757" width="9.7109375" style="360" customWidth="1"/>
    <col min="10758" max="10758" width="11.42578125" style="360" customWidth="1"/>
    <col min="10759" max="10759" width="45.85546875" style="360" customWidth="1"/>
    <col min="10760" max="10761" width="9.140625" style="360"/>
    <col min="10762" max="10762" width="45.28515625" style="360" customWidth="1"/>
    <col min="10763" max="11008" width="9.140625" style="360"/>
    <col min="11009" max="11009" width="5.5703125" style="360" customWidth="1"/>
    <col min="11010" max="11010" width="38.85546875" style="360" customWidth="1"/>
    <col min="11011" max="11011" width="7.85546875" style="360" customWidth="1"/>
    <col min="11012" max="11012" width="7.7109375" style="360" customWidth="1"/>
    <col min="11013" max="11013" width="9.7109375" style="360" customWidth="1"/>
    <col min="11014" max="11014" width="11.42578125" style="360" customWidth="1"/>
    <col min="11015" max="11015" width="45.85546875" style="360" customWidth="1"/>
    <col min="11016" max="11017" width="9.140625" style="360"/>
    <col min="11018" max="11018" width="45.28515625" style="360" customWidth="1"/>
    <col min="11019" max="11264" width="9.140625" style="360"/>
    <col min="11265" max="11265" width="5.5703125" style="360" customWidth="1"/>
    <col min="11266" max="11266" width="38.85546875" style="360" customWidth="1"/>
    <col min="11267" max="11267" width="7.85546875" style="360" customWidth="1"/>
    <col min="11268" max="11268" width="7.7109375" style="360" customWidth="1"/>
    <col min="11269" max="11269" width="9.7109375" style="360" customWidth="1"/>
    <col min="11270" max="11270" width="11.42578125" style="360" customWidth="1"/>
    <col min="11271" max="11271" width="45.85546875" style="360" customWidth="1"/>
    <col min="11272" max="11273" width="9.140625" style="360"/>
    <col min="11274" max="11274" width="45.28515625" style="360" customWidth="1"/>
    <col min="11275" max="11520" width="9.140625" style="360"/>
    <col min="11521" max="11521" width="5.5703125" style="360" customWidth="1"/>
    <col min="11522" max="11522" width="38.85546875" style="360" customWidth="1"/>
    <col min="11523" max="11523" width="7.85546875" style="360" customWidth="1"/>
    <col min="11524" max="11524" width="7.7109375" style="360" customWidth="1"/>
    <col min="11525" max="11525" width="9.7109375" style="360" customWidth="1"/>
    <col min="11526" max="11526" width="11.42578125" style="360" customWidth="1"/>
    <col min="11527" max="11527" width="45.85546875" style="360" customWidth="1"/>
    <col min="11528" max="11529" width="9.140625" style="360"/>
    <col min="11530" max="11530" width="45.28515625" style="360" customWidth="1"/>
    <col min="11531" max="11776" width="9.140625" style="360"/>
    <col min="11777" max="11777" width="5.5703125" style="360" customWidth="1"/>
    <col min="11778" max="11778" width="38.85546875" style="360" customWidth="1"/>
    <col min="11779" max="11779" width="7.85546875" style="360" customWidth="1"/>
    <col min="11780" max="11780" width="7.7109375" style="360" customWidth="1"/>
    <col min="11781" max="11781" width="9.7109375" style="360" customWidth="1"/>
    <col min="11782" max="11782" width="11.42578125" style="360" customWidth="1"/>
    <col min="11783" max="11783" width="45.85546875" style="360" customWidth="1"/>
    <col min="11784" max="11785" width="9.140625" style="360"/>
    <col min="11786" max="11786" width="45.28515625" style="360" customWidth="1"/>
    <col min="11787" max="12032" width="9.140625" style="360"/>
    <col min="12033" max="12033" width="5.5703125" style="360" customWidth="1"/>
    <col min="12034" max="12034" width="38.85546875" style="360" customWidth="1"/>
    <col min="12035" max="12035" width="7.85546875" style="360" customWidth="1"/>
    <col min="12036" max="12036" width="7.7109375" style="360" customWidth="1"/>
    <col min="12037" max="12037" width="9.7109375" style="360" customWidth="1"/>
    <col min="12038" max="12038" width="11.42578125" style="360" customWidth="1"/>
    <col min="12039" max="12039" width="45.85546875" style="360" customWidth="1"/>
    <col min="12040" max="12041" width="9.140625" style="360"/>
    <col min="12042" max="12042" width="45.28515625" style="360" customWidth="1"/>
    <col min="12043" max="12288" width="9.140625" style="360"/>
    <col min="12289" max="12289" width="5.5703125" style="360" customWidth="1"/>
    <col min="12290" max="12290" width="38.85546875" style="360" customWidth="1"/>
    <col min="12291" max="12291" width="7.85546875" style="360" customWidth="1"/>
    <col min="12292" max="12292" width="7.7109375" style="360" customWidth="1"/>
    <col min="12293" max="12293" width="9.7109375" style="360" customWidth="1"/>
    <col min="12294" max="12294" width="11.42578125" style="360" customWidth="1"/>
    <col min="12295" max="12295" width="45.85546875" style="360" customWidth="1"/>
    <col min="12296" max="12297" width="9.140625" style="360"/>
    <col min="12298" max="12298" width="45.28515625" style="360" customWidth="1"/>
    <col min="12299" max="12544" width="9.140625" style="360"/>
    <col min="12545" max="12545" width="5.5703125" style="360" customWidth="1"/>
    <col min="12546" max="12546" width="38.85546875" style="360" customWidth="1"/>
    <col min="12547" max="12547" width="7.85546875" style="360" customWidth="1"/>
    <col min="12548" max="12548" width="7.7109375" style="360" customWidth="1"/>
    <col min="12549" max="12549" width="9.7109375" style="360" customWidth="1"/>
    <col min="12550" max="12550" width="11.42578125" style="360" customWidth="1"/>
    <col min="12551" max="12551" width="45.85546875" style="360" customWidth="1"/>
    <col min="12552" max="12553" width="9.140625" style="360"/>
    <col min="12554" max="12554" width="45.28515625" style="360" customWidth="1"/>
    <col min="12555" max="12800" width="9.140625" style="360"/>
    <col min="12801" max="12801" width="5.5703125" style="360" customWidth="1"/>
    <col min="12802" max="12802" width="38.85546875" style="360" customWidth="1"/>
    <col min="12803" max="12803" width="7.85546875" style="360" customWidth="1"/>
    <col min="12804" max="12804" width="7.7109375" style="360" customWidth="1"/>
    <col min="12805" max="12805" width="9.7109375" style="360" customWidth="1"/>
    <col min="12806" max="12806" width="11.42578125" style="360" customWidth="1"/>
    <col min="12807" max="12807" width="45.85546875" style="360" customWidth="1"/>
    <col min="12808" max="12809" width="9.140625" style="360"/>
    <col min="12810" max="12810" width="45.28515625" style="360" customWidth="1"/>
    <col min="12811" max="13056" width="9.140625" style="360"/>
    <col min="13057" max="13057" width="5.5703125" style="360" customWidth="1"/>
    <col min="13058" max="13058" width="38.85546875" style="360" customWidth="1"/>
    <col min="13059" max="13059" width="7.85546875" style="360" customWidth="1"/>
    <col min="13060" max="13060" width="7.7109375" style="360" customWidth="1"/>
    <col min="13061" max="13061" width="9.7109375" style="360" customWidth="1"/>
    <col min="13062" max="13062" width="11.42578125" style="360" customWidth="1"/>
    <col min="13063" max="13063" width="45.85546875" style="360" customWidth="1"/>
    <col min="13064" max="13065" width="9.140625" style="360"/>
    <col min="13066" max="13066" width="45.28515625" style="360" customWidth="1"/>
    <col min="13067" max="13312" width="9.140625" style="360"/>
    <col min="13313" max="13313" width="5.5703125" style="360" customWidth="1"/>
    <col min="13314" max="13314" width="38.85546875" style="360" customWidth="1"/>
    <col min="13315" max="13315" width="7.85546875" style="360" customWidth="1"/>
    <col min="13316" max="13316" width="7.7109375" style="360" customWidth="1"/>
    <col min="13317" max="13317" width="9.7109375" style="360" customWidth="1"/>
    <col min="13318" max="13318" width="11.42578125" style="360" customWidth="1"/>
    <col min="13319" max="13319" width="45.85546875" style="360" customWidth="1"/>
    <col min="13320" max="13321" width="9.140625" style="360"/>
    <col min="13322" max="13322" width="45.28515625" style="360" customWidth="1"/>
    <col min="13323" max="13568" width="9.140625" style="360"/>
    <col min="13569" max="13569" width="5.5703125" style="360" customWidth="1"/>
    <col min="13570" max="13570" width="38.85546875" style="360" customWidth="1"/>
    <col min="13571" max="13571" width="7.85546875" style="360" customWidth="1"/>
    <col min="13572" max="13572" width="7.7109375" style="360" customWidth="1"/>
    <col min="13573" max="13573" width="9.7109375" style="360" customWidth="1"/>
    <col min="13574" max="13574" width="11.42578125" style="360" customWidth="1"/>
    <col min="13575" max="13575" width="45.85546875" style="360" customWidth="1"/>
    <col min="13576" max="13577" width="9.140625" style="360"/>
    <col min="13578" max="13578" width="45.28515625" style="360" customWidth="1"/>
    <col min="13579" max="13824" width="9.140625" style="360"/>
    <col min="13825" max="13825" width="5.5703125" style="360" customWidth="1"/>
    <col min="13826" max="13826" width="38.85546875" style="360" customWidth="1"/>
    <col min="13827" max="13827" width="7.85546875" style="360" customWidth="1"/>
    <col min="13828" max="13828" width="7.7109375" style="360" customWidth="1"/>
    <col min="13829" max="13829" width="9.7109375" style="360" customWidth="1"/>
    <col min="13830" max="13830" width="11.42578125" style="360" customWidth="1"/>
    <col min="13831" max="13831" width="45.85546875" style="360" customWidth="1"/>
    <col min="13832" max="13833" width="9.140625" style="360"/>
    <col min="13834" max="13834" width="45.28515625" style="360" customWidth="1"/>
    <col min="13835" max="14080" width="9.140625" style="360"/>
    <col min="14081" max="14081" width="5.5703125" style="360" customWidth="1"/>
    <col min="14082" max="14082" width="38.85546875" style="360" customWidth="1"/>
    <col min="14083" max="14083" width="7.85546875" style="360" customWidth="1"/>
    <col min="14084" max="14084" width="7.7109375" style="360" customWidth="1"/>
    <col min="14085" max="14085" width="9.7109375" style="360" customWidth="1"/>
    <col min="14086" max="14086" width="11.42578125" style="360" customWidth="1"/>
    <col min="14087" max="14087" width="45.85546875" style="360" customWidth="1"/>
    <col min="14088" max="14089" width="9.140625" style="360"/>
    <col min="14090" max="14090" width="45.28515625" style="360" customWidth="1"/>
    <col min="14091" max="14336" width="9.140625" style="360"/>
    <col min="14337" max="14337" width="5.5703125" style="360" customWidth="1"/>
    <col min="14338" max="14338" width="38.85546875" style="360" customWidth="1"/>
    <col min="14339" max="14339" width="7.85546875" style="360" customWidth="1"/>
    <col min="14340" max="14340" width="7.7109375" style="360" customWidth="1"/>
    <col min="14341" max="14341" width="9.7109375" style="360" customWidth="1"/>
    <col min="14342" max="14342" width="11.42578125" style="360" customWidth="1"/>
    <col min="14343" max="14343" width="45.85546875" style="360" customWidth="1"/>
    <col min="14344" max="14345" width="9.140625" style="360"/>
    <col min="14346" max="14346" width="45.28515625" style="360" customWidth="1"/>
    <col min="14347" max="14592" width="9.140625" style="360"/>
    <col min="14593" max="14593" width="5.5703125" style="360" customWidth="1"/>
    <col min="14594" max="14594" width="38.85546875" style="360" customWidth="1"/>
    <col min="14595" max="14595" width="7.85546875" style="360" customWidth="1"/>
    <col min="14596" max="14596" width="7.7109375" style="360" customWidth="1"/>
    <col min="14597" max="14597" width="9.7109375" style="360" customWidth="1"/>
    <col min="14598" max="14598" width="11.42578125" style="360" customWidth="1"/>
    <col min="14599" max="14599" width="45.85546875" style="360" customWidth="1"/>
    <col min="14600" max="14601" width="9.140625" style="360"/>
    <col min="14602" max="14602" width="45.28515625" style="360" customWidth="1"/>
    <col min="14603" max="14848" width="9.140625" style="360"/>
    <col min="14849" max="14849" width="5.5703125" style="360" customWidth="1"/>
    <col min="14850" max="14850" width="38.85546875" style="360" customWidth="1"/>
    <col min="14851" max="14851" width="7.85546875" style="360" customWidth="1"/>
    <col min="14852" max="14852" width="7.7109375" style="360" customWidth="1"/>
    <col min="14853" max="14853" width="9.7109375" style="360" customWidth="1"/>
    <col min="14854" max="14854" width="11.42578125" style="360" customWidth="1"/>
    <col min="14855" max="14855" width="45.85546875" style="360" customWidth="1"/>
    <col min="14856" max="14857" width="9.140625" style="360"/>
    <col min="14858" max="14858" width="45.28515625" style="360" customWidth="1"/>
    <col min="14859" max="15104" width="9.140625" style="360"/>
    <col min="15105" max="15105" width="5.5703125" style="360" customWidth="1"/>
    <col min="15106" max="15106" width="38.85546875" style="360" customWidth="1"/>
    <col min="15107" max="15107" width="7.85546875" style="360" customWidth="1"/>
    <col min="15108" max="15108" width="7.7109375" style="360" customWidth="1"/>
    <col min="15109" max="15109" width="9.7109375" style="360" customWidth="1"/>
    <col min="15110" max="15110" width="11.42578125" style="360" customWidth="1"/>
    <col min="15111" max="15111" width="45.85546875" style="360" customWidth="1"/>
    <col min="15112" max="15113" width="9.140625" style="360"/>
    <col min="15114" max="15114" width="45.28515625" style="360" customWidth="1"/>
    <col min="15115" max="15360" width="9.140625" style="360"/>
    <col min="15361" max="15361" width="5.5703125" style="360" customWidth="1"/>
    <col min="15362" max="15362" width="38.85546875" style="360" customWidth="1"/>
    <col min="15363" max="15363" width="7.85546875" style="360" customWidth="1"/>
    <col min="15364" max="15364" width="7.7109375" style="360" customWidth="1"/>
    <col min="15365" max="15365" width="9.7109375" style="360" customWidth="1"/>
    <col min="15366" max="15366" width="11.42578125" style="360" customWidth="1"/>
    <col min="15367" max="15367" width="45.85546875" style="360" customWidth="1"/>
    <col min="15368" max="15369" width="9.140625" style="360"/>
    <col min="15370" max="15370" width="45.28515625" style="360" customWidth="1"/>
    <col min="15371" max="15616" width="9.140625" style="360"/>
    <col min="15617" max="15617" width="5.5703125" style="360" customWidth="1"/>
    <col min="15618" max="15618" width="38.85546875" style="360" customWidth="1"/>
    <col min="15619" max="15619" width="7.85546875" style="360" customWidth="1"/>
    <col min="15620" max="15620" width="7.7109375" style="360" customWidth="1"/>
    <col min="15621" max="15621" width="9.7109375" style="360" customWidth="1"/>
    <col min="15622" max="15622" width="11.42578125" style="360" customWidth="1"/>
    <col min="15623" max="15623" width="45.85546875" style="360" customWidth="1"/>
    <col min="15624" max="15625" width="9.140625" style="360"/>
    <col min="15626" max="15626" width="45.28515625" style="360" customWidth="1"/>
    <col min="15627" max="15872" width="9.140625" style="360"/>
    <col min="15873" max="15873" width="5.5703125" style="360" customWidth="1"/>
    <col min="15874" max="15874" width="38.85546875" style="360" customWidth="1"/>
    <col min="15875" max="15875" width="7.85546875" style="360" customWidth="1"/>
    <col min="15876" max="15876" width="7.7109375" style="360" customWidth="1"/>
    <col min="15877" max="15877" width="9.7109375" style="360" customWidth="1"/>
    <col min="15878" max="15878" width="11.42578125" style="360" customWidth="1"/>
    <col min="15879" max="15879" width="45.85546875" style="360" customWidth="1"/>
    <col min="15880" max="15881" width="9.140625" style="360"/>
    <col min="15882" max="15882" width="45.28515625" style="360" customWidth="1"/>
    <col min="15883" max="16128" width="9.140625" style="360"/>
    <col min="16129" max="16129" width="5.5703125" style="360" customWidth="1"/>
    <col min="16130" max="16130" width="38.85546875" style="360" customWidth="1"/>
    <col min="16131" max="16131" width="7.85546875" style="360" customWidth="1"/>
    <col min="16132" max="16132" width="7.7109375" style="360" customWidth="1"/>
    <col min="16133" max="16133" width="9.7109375" style="360" customWidth="1"/>
    <col min="16134" max="16134" width="11.42578125" style="360" customWidth="1"/>
    <col min="16135" max="16135" width="45.85546875" style="360" customWidth="1"/>
    <col min="16136" max="16137" width="9.140625" style="360"/>
    <col min="16138" max="16138" width="45.28515625" style="360" customWidth="1"/>
    <col min="16139" max="16384" width="9.140625" style="360"/>
  </cols>
  <sheetData>
    <row r="1" spans="1:11" s="427" customFormat="1" ht="15.75">
      <c r="A1" s="377" t="s">
        <v>1238</v>
      </c>
      <c r="B1" s="378" t="s">
        <v>1173</v>
      </c>
      <c r="C1" s="441"/>
      <c r="D1" s="441"/>
      <c r="E1" s="426"/>
      <c r="F1" s="458"/>
    </row>
    <row r="2" spans="1:11" s="427" customFormat="1" ht="33.75">
      <c r="A2" s="442"/>
      <c r="B2" s="443"/>
      <c r="C2" s="381" t="s">
        <v>1178</v>
      </c>
      <c r="D2" s="382" t="s">
        <v>493</v>
      </c>
      <c r="E2" s="354" t="s">
        <v>1179</v>
      </c>
      <c r="F2" s="381" t="s">
        <v>1180</v>
      </c>
    </row>
    <row r="3" spans="1:11" ht="56.25" customHeight="1">
      <c r="A3" s="444" t="s">
        <v>61</v>
      </c>
      <c r="B3" s="387" t="s">
        <v>1239</v>
      </c>
      <c r="C3" s="445" t="s">
        <v>353</v>
      </c>
      <c r="D3" s="389">
        <v>4</v>
      </c>
      <c r="E3" s="365"/>
      <c r="F3" s="419">
        <f>D3*E3</f>
        <v>0</v>
      </c>
      <c r="G3" s="360"/>
    </row>
    <row r="4" spans="1:11" s="430" customFormat="1">
      <c r="A4" s="386"/>
      <c r="B4" s="387"/>
      <c r="C4" s="446"/>
      <c r="D4" s="389"/>
      <c r="E4" s="365"/>
      <c r="F4" s="419"/>
      <c r="H4" s="431"/>
      <c r="I4" s="432"/>
      <c r="J4" s="433"/>
      <c r="K4" s="433"/>
    </row>
    <row r="5" spans="1:11" s="430" customFormat="1" ht="57" customHeight="1">
      <c r="A5" s="444" t="s">
        <v>62</v>
      </c>
      <c r="B5" s="387" t="s">
        <v>1407</v>
      </c>
      <c r="C5" s="445" t="s">
        <v>353</v>
      </c>
      <c r="D5" s="389">
        <v>12</v>
      </c>
      <c r="E5" s="365"/>
      <c r="F5" s="419">
        <f>D5*E5</f>
        <v>0</v>
      </c>
      <c r="H5" s="431"/>
      <c r="I5" s="432"/>
      <c r="J5" s="434"/>
      <c r="K5" s="433"/>
    </row>
    <row r="6" spans="1:11" s="430" customFormat="1" ht="15" customHeight="1">
      <c r="A6" s="444"/>
      <c r="B6" s="387"/>
      <c r="C6" s="445"/>
      <c r="D6" s="389"/>
      <c r="E6" s="365"/>
      <c r="F6" s="419"/>
      <c r="H6" s="431"/>
      <c r="I6" s="432"/>
      <c r="J6" s="433"/>
      <c r="K6" s="433"/>
    </row>
    <row r="7" spans="1:11" s="430" customFormat="1" ht="105.75" customHeight="1">
      <c r="A7" s="444" t="s">
        <v>63</v>
      </c>
      <c r="B7" s="387" t="s">
        <v>1240</v>
      </c>
      <c r="C7" s="267" t="s">
        <v>353</v>
      </c>
      <c r="D7" s="389">
        <v>16</v>
      </c>
      <c r="E7" s="365"/>
      <c r="F7" s="419">
        <f>D7*E7</f>
        <v>0</v>
      </c>
      <c r="H7" s="431"/>
      <c r="I7" s="432"/>
      <c r="J7" s="364"/>
      <c r="K7" s="433"/>
    </row>
    <row r="8" spans="1:11" s="430" customFormat="1" ht="15" customHeight="1">
      <c r="A8" s="444"/>
      <c r="B8" s="447"/>
      <c r="C8" s="267"/>
      <c r="D8" s="389"/>
      <c r="E8" s="365"/>
      <c r="F8" s="419"/>
      <c r="H8" s="431"/>
      <c r="I8" s="432"/>
      <c r="J8" s="433"/>
      <c r="K8" s="433"/>
    </row>
    <row r="9" spans="1:11" s="430" customFormat="1" ht="28.5" customHeight="1">
      <c r="A9" s="444" t="s">
        <v>64</v>
      </c>
      <c r="B9" s="387" t="s">
        <v>1241</v>
      </c>
      <c r="C9" s="267" t="s">
        <v>353</v>
      </c>
      <c r="D9" s="389">
        <v>1</v>
      </c>
      <c r="E9" s="365"/>
      <c r="F9" s="419">
        <f>D9*E9</f>
        <v>0</v>
      </c>
      <c r="H9" s="431"/>
      <c r="I9" s="432"/>
      <c r="J9" s="433"/>
      <c r="K9" s="433"/>
    </row>
    <row r="10" spans="1:11" s="430" customFormat="1" ht="13.15" customHeight="1">
      <c r="A10" s="444"/>
      <c r="B10" s="448"/>
      <c r="C10" s="446"/>
      <c r="D10" s="389"/>
      <c r="E10" s="365"/>
      <c r="F10" s="419"/>
      <c r="H10" s="431"/>
      <c r="I10" s="432"/>
      <c r="J10" s="433"/>
      <c r="K10" s="433"/>
    </row>
    <row r="11" spans="1:11" s="430" customFormat="1" ht="41.25" customHeight="1">
      <c r="A11" s="444" t="s">
        <v>309</v>
      </c>
      <c r="B11" s="387" t="s">
        <v>1408</v>
      </c>
      <c r="C11" s="267" t="s">
        <v>353</v>
      </c>
      <c r="D11" s="389">
        <v>4</v>
      </c>
      <c r="E11" s="365"/>
      <c r="F11" s="419">
        <f>D11*E11</f>
        <v>0</v>
      </c>
      <c r="H11" s="431"/>
      <c r="I11" s="432"/>
      <c r="J11" s="433"/>
      <c r="K11" s="433"/>
    </row>
    <row r="12" spans="1:11" s="430" customFormat="1" ht="15.75" customHeight="1">
      <c r="A12" s="444"/>
      <c r="B12" s="387"/>
      <c r="C12" s="267"/>
      <c r="D12" s="389"/>
      <c r="E12" s="365"/>
      <c r="F12" s="419"/>
      <c r="H12" s="431"/>
      <c r="I12" s="432"/>
      <c r="J12" s="433"/>
      <c r="K12" s="433"/>
    </row>
    <row r="13" spans="1:11" s="430" customFormat="1" ht="107.25" customHeight="1">
      <c r="A13" s="444" t="s">
        <v>1242</v>
      </c>
      <c r="B13" s="387" t="s">
        <v>1243</v>
      </c>
      <c r="C13" s="267" t="s">
        <v>544</v>
      </c>
      <c r="D13" s="389">
        <v>32.700000000000003</v>
      </c>
      <c r="E13" s="365"/>
      <c r="F13" s="419">
        <f>D13*E13</f>
        <v>0</v>
      </c>
      <c r="H13" s="431"/>
      <c r="I13" s="432"/>
      <c r="J13" s="433"/>
      <c r="K13" s="433"/>
    </row>
    <row r="14" spans="1:11" s="430" customFormat="1" ht="12.75" customHeight="1">
      <c r="A14" s="386"/>
      <c r="B14" s="387"/>
      <c r="C14" s="267"/>
      <c r="D14" s="389"/>
      <c r="E14" s="365"/>
      <c r="F14" s="419"/>
      <c r="H14" s="431"/>
      <c r="I14" s="432"/>
      <c r="J14" s="433"/>
      <c r="K14" s="433"/>
    </row>
    <row r="15" spans="1:11" s="430" customFormat="1" ht="41.25" customHeight="1">
      <c r="A15" s="444" t="s">
        <v>1244</v>
      </c>
      <c r="B15" s="387" t="s">
        <v>1245</v>
      </c>
      <c r="C15" s="267" t="s">
        <v>544</v>
      </c>
      <c r="D15" s="389">
        <v>10</v>
      </c>
      <c r="E15" s="365"/>
      <c r="F15" s="419">
        <f>D15*E15</f>
        <v>0</v>
      </c>
      <c r="H15" s="431"/>
      <c r="I15" s="432"/>
      <c r="J15" s="433"/>
      <c r="K15" s="433"/>
    </row>
    <row r="16" spans="1:11" s="430" customFormat="1" ht="15.75" customHeight="1">
      <c r="A16" s="444"/>
      <c r="B16" s="387"/>
      <c r="C16" s="267"/>
      <c r="D16" s="389"/>
      <c r="E16" s="365"/>
      <c r="F16" s="419"/>
      <c r="H16" s="431"/>
      <c r="I16" s="432"/>
      <c r="J16" s="433"/>
      <c r="K16" s="433"/>
    </row>
    <row r="17" spans="1:11" s="430" customFormat="1" ht="29.25" customHeight="1">
      <c r="A17" s="444" t="s">
        <v>1246</v>
      </c>
      <c r="B17" s="387" t="s">
        <v>1409</v>
      </c>
      <c r="C17" s="267" t="s">
        <v>544</v>
      </c>
      <c r="D17" s="389">
        <v>1</v>
      </c>
      <c r="E17" s="365"/>
      <c r="F17" s="419">
        <f>D17*E17</f>
        <v>0</v>
      </c>
      <c r="H17" s="431"/>
      <c r="I17" s="432"/>
      <c r="J17" s="433"/>
      <c r="K17" s="433"/>
    </row>
    <row r="18" spans="1:11" s="430" customFormat="1">
      <c r="A18" s="444"/>
      <c r="B18" s="448"/>
      <c r="C18" s="445"/>
      <c r="D18" s="445"/>
      <c r="E18" s="365"/>
      <c r="F18" s="389"/>
      <c r="G18" s="435"/>
      <c r="H18" s="431"/>
      <c r="I18" s="432"/>
      <c r="J18" s="433"/>
      <c r="K18" s="433"/>
    </row>
    <row r="19" spans="1:11" s="430" customFormat="1" ht="14.45" customHeight="1">
      <c r="A19" s="444"/>
      <c r="B19" s="449" t="s">
        <v>1247</v>
      </c>
      <c r="C19" s="396"/>
      <c r="D19" s="391"/>
      <c r="E19" s="366"/>
      <c r="F19" s="459">
        <f>SUM(F3:F17)</f>
        <v>0</v>
      </c>
      <c r="H19" s="431"/>
      <c r="I19" s="432"/>
      <c r="J19" s="433"/>
      <c r="K19" s="433"/>
    </row>
    <row r="20" spans="1:11" s="430" customFormat="1" ht="15" customHeight="1">
      <c r="A20" s="444"/>
      <c r="B20" s="448"/>
      <c r="C20" s="446"/>
      <c r="D20" s="389"/>
      <c r="E20" s="365"/>
      <c r="F20" s="460"/>
      <c r="H20" s="431"/>
      <c r="I20" s="432"/>
      <c r="J20" s="433"/>
      <c r="K20" s="433"/>
    </row>
    <row r="21" spans="1:11" s="430" customFormat="1" ht="15" customHeight="1">
      <c r="A21" s="444"/>
      <c r="B21" s="448"/>
      <c r="C21" s="446"/>
      <c r="D21" s="389"/>
      <c r="E21" s="365"/>
      <c r="F21" s="459"/>
      <c r="H21" s="431"/>
      <c r="I21" s="432"/>
      <c r="J21" s="433"/>
      <c r="K21" s="433"/>
    </row>
    <row r="22" spans="1:11">
      <c r="A22" s="444"/>
    </row>
    <row r="23" spans="1:11">
      <c r="A23" s="444"/>
    </row>
    <row r="24" spans="1:11">
      <c r="A24" s="444"/>
    </row>
    <row r="29" spans="1:11" s="430" customFormat="1" ht="16.5" customHeight="1">
      <c r="A29" s="452"/>
      <c r="B29" s="448" t="s">
        <v>1248</v>
      </c>
      <c r="C29" s="445"/>
      <c r="D29" s="445"/>
      <c r="E29" s="438"/>
      <c r="F29" s="462"/>
      <c r="G29" s="435"/>
      <c r="H29" s="431"/>
      <c r="I29" s="432"/>
      <c r="J29" s="433"/>
      <c r="K29" s="433"/>
    </row>
    <row r="30" spans="1:11" s="430" customFormat="1" ht="15.75" customHeight="1">
      <c r="A30" s="452"/>
      <c r="B30" s="448"/>
      <c r="C30" s="445"/>
      <c r="D30" s="445"/>
      <c r="E30" s="438"/>
      <c r="F30" s="462"/>
      <c r="G30" s="435"/>
      <c r="H30" s="431"/>
      <c r="I30" s="432"/>
      <c r="J30" s="433"/>
      <c r="K30" s="433"/>
    </row>
    <row r="31" spans="1:11" s="430" customFormat="1" ht="16.5" customHeight="1">
      <c r="A31" s="452"/>
      <c r="B31" s="448"/>
      <c r="C31" s="445"/>
      <c r="D31" s="445"/>
      <c r="E31" s="438"/>
      <c r="F31" s="462"/>
      <c r="G31" s="435"/>
      <c r="H31" s="431"/>
      <c r="I31" s="432"/>
      <c r="J31" s="433"/>
      <c r="K31" s="433"/>
    </row>
    <row r="36" spans="1:11" s="430" customFormat="1" ht="36" customHeight="1">
      <c r="A36" s="452"/>
      <c r="B36" s="448"/>
      <c r="C36" s="445"/>
      <c r="D36" s="445"/>
      <c r="E36" s="365"/>
      <c r="F36" s="460"/>
      <c r="G36" s="435"/>
      <c r="H36" s="431"/>
      <c r="I36" s="432"/>
      <c r="J36" s="433"/>
      <c r="K36" s="433"/>
    </row>
    <row r="43" spans="1:11" s="430" customFormat="1" ht="16.149999999999999" customHeight="1">
      <c r="A43" s="453"/>
      <c r="B43" s="454"/>
      <c r="C43" s="455"/>
      <c r="D43" s="456"/>
      <c r="E43" s="440"/>
      <c r="F43" s="463"/>
      <c r="H43" s="431"/>
      <c r="I43" s="432"/>
      <c r="J43" s="433"/>
      <c r="K43" s="433"/>
    </row>
    <row r="44" spans="1:11" s="430" customFormat="1" ht="16.149999999999999" customHeight="1">
      <c r="A44" s="452"/>
      <c r="B44" s="448"/>
      <c r="C44" s="446"/>
      <c r="D44" s="389"/>
      <c r="E44" s="365"/>
      <c r="F44" s="460"/>
      <c r="H44" s="431"/>
      <c r="I44" s="432"/>
      <c r="J44" s="433"/>
      <c r="K44" s="433"/>
    </row>
    <row r="45" spans="1:11" s="430" customFormat="1" ht="60" customHeight="1">
      <c r="A45" s="452"/>
      <c r="B45" s="448"/>
      <c r="C45" s="446"/>
      <c r="D45" s="389"/>
      <c r="E45" s="365"/>
      <c r="F45" s="460"/>
      <c r="H45" s="431"/>
      <c r="I45" s="432"/>
      <c r="J45" s="433"/>
      <c r="K45" s="433"/>
    </row>
    <row r="46" spans="1:11" s="430" customFormat="1" ht="14.25" customHeight="1">
      <c r="A46" s="457"/>
      <c r="B46" s="450"/>
      <c r="C46" s="451"/>
      <c r="D46" s="451"/>
      <c r="E46" s="436"/>
      <c r="F46" s="461"/>
      <c r="H46" s="431"/>
      <c r="I46" s="432"/>
      <c r="J46" s="433"/>
      <c r="K46" s="433"/>
    </row>
    <row r="47" spans="1:11" s="430" customFormat="1" ht="14.25" customHeight="1">
      <c r="A47" s="457"/>
      <c r="B47" s="450"/>
      <c r="C47" s="451"/>
      <c r="D47" s="451"/>
      <c r="E47" s="436"/>
      <c r="F47" s="461"/>
      <c r="H47" s="431"/>
      <c r="I47" s="432"/>
      <c r="J47" s="433"/>
      <c r="K47" s="433"/>
    </row>
    <row r="48" spans="1:11" s="430" customFormat="1" ht="14.25" customHeight="1">
      <c r="A48" s="457"/>
      <c r="B48" s="450"/>
      <c r="C48" s="451"/>
      <c r="D48" s="451"/>
      <c r="E48" s="436"/>
      <c r="F48" s="461"/>
      <c r="H48" s="431"/>
      <c r="I48" s="432"/>
      <c r="J48" s="433"/>
      <c r="K48" s="433"/>
    </row>
    <row r="49" spans="1:11" s="430" customFormat="1" ht="14.25" customHeight="1">
      <c r="A49" s="457"/>
      <c r="B49" s="450"/>
      <c r="C49" s="451"/>
      <c r="D49" s="451"/>
      <c r="E49" s="436"/>
      <c r="F49" s="461"/>
      <c r="H49" s="431"/>
      <c r="I49" s="432"/>
      <c r="J49" s="433"/>
      <c r="K49" s="433"/>
    </row>
  </sheetData>
  <sheetProtection algorithmName="SHA-512" hashValue="T35aw0CXCgADIUD0UigeQQHNiaa98V9nMbIi3zf3zgXlZzJYEImTLpL+nE1LTSdmcUsV+IeiQPI4W4qunFsehQ==" saltValue="pxPBD1OqjEn8GIR91HCCBQ==" spinCount="100000" sheet="1" objects="1" scenarios="1" formatColumns="0"/>
  <pageMargins left="0.98402777777777783" right="0.35416666666666669" top="0.98402777777777772" bottom="0.84513888888888888" header="0.39374999999999999" footer="0.51180555555555562"/>
  <pageSetup paperSize="9" scale="89" firstPageNumber="0" orientation="portrait" horizontalDpi="300" verticalDpi="300" r:id="rId1"/>
  <headerFooter alignWithMargins="0">
    <oddHeader>&amp;R&amp;8STARA SAVA - TRG 3
PZI</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7"/>
  <sheetViews>
    <sheetView view="pageBreakPreview" zoomScale="115" zoomScaleNormal="100" zoomScaleSheetLayoutView="115" workbookViewId="0"/>
  </sheetViews>
  <sheetFormatPr defaultRowHeight="14.25"/>
  <cols>
    <col min="1" max="1" width="5.42578125" style="405" customWidth="1"/>
    <col min="2" max="2" width="39.7109375" style="406" customWidth="1"/>
    <col min="3" max="3" width="7.5703125" style="407" customWidth="1"/>
    <col min="4" max="4" width="7.7109375" style="407" customWidth="1"/>
    <col min="5" max="5" width="9.85546875" style="375" customWidth="1"/>
    <col min="6" max="6" width="10.85546875" style="423" customWidth="1"/>
    <col min="7" max="7" width="35.140625" style="372" customWidth="1"/>
    <col min="8" max="256" width="9.140625" style="360"/>
    <col min="257" max="257" width="5.42578125" style="360" customWidth="1"/>
    <col min="258" max="258" width="39.7109375" style="360" customWidth="1"/>
    <col min="259" max="259" width="7.5703125" style="360" customWidth="1"/>
    <col min="260" max="260" width="7.7109375" style="360" customWidth="1"/>
    <col min="261" max="261" width="9.85546875" style="360" customWidth="1"/>
    <col min="262" max="262" width="10.85546875" style="360" customWidth="1"/>
    <col min="263" max="263" width="35.140625" style="360" customWidth="1"/>
    <col min="264" max="512" width="9.140625" style="360"/>
    <col min="513" max="513" width="5.42578125" style="360" customWidth="1"/>
    <col min="514" max="514" width="39.7109375" style="360" customWidth="1"/>
    <col min="515" max="515" width="7.5703125" style="360" customWidth="1"/>
    <col min="516" max="516" width="7.7109375" style="360" customWidth="1"/>
    <col min="517" max="517" width="9.85546875" style="360" customWidth="1"/>
    <col min="518" max="518" width="10.85546875" style="360" customWidth="1"/>
    <col min="519" max="519" width="35.140625" style="360" customWidth="1"/>
    <col min="520" max="768" width="9.140625" style="360"/>
    <col min="769" max="769" width="5.42578125" style="360" customWidth="1"/>
    <col min="770" max="770" width="39.7109375" style="360" customWidth="1"/>
    <col min="771" max="771" width="7.5703125" style="360" customWidth="1"/>
    <col min="772" max="772" width="7.7109375" style="360" customWidth="1"/>
    <col min="773" max="773" width="9.85546875" style="360" customWidth="1"/>
    <col min="774" max="774" width="10.85546875" style="360" customWidth="1"/>
    <col min="775" max="775" width="35.140625" style="360" customWidth="1"/>
    <col min="776" max="1024" width="9.140625" style="360"/>
    <col min="1025" max="1025" width="5.42578125" style="360" customWidth="1"/>
    <col min="1026" max="1026" width="39.7109375" style="360" customWidth="1"/>
    <col min="1027" max="1027" width="7.5703125" style="360" customWidth="1"/>
    <col min="1028" max="1028" width="7.7109375" style="360" customWidth="1"/>
    <col min="1029" max="1029" width="9.85546875" style="360" customWidth="1"/>
    <col min="1030" max="1030" width="10.85546875" style="360" customWidth="1"/>
    <col min="1031" max="1031" width="35.140625" style="360" customWidth="1"/>
    <col min="1032" max="1280" width="9.140625" style="360"/>
    <col min="1281" max="1281" width="5.42578125" style="360" customWidth="1"/>
    <col min="1282" max="1282" width="39.7109375" style="360" customWidth="1"/>
    <col min="1283" max="1283" width="7.5703125" style="360" customWidth="1"/>
    <col min="1284" max="1284" width="7.7109375" style="360" customWidth="1"/>
    <col min="1285" max="1285" width="9.85546875" style="360" customWidth="1"/>
    <col min="1286" max="1286" width="10.85546875" style="360" customWidth="1"/>
    <col min="1287" max="1287" width="35.140625" style="360" customWidth="1"/>
    <col min="1288" max="1536" width="9.140625" style="360"/>
    <col min="1537" max="1537" width="5.42578125" style="360" customWidth="1"/>
    <col min="1538" max="1538" width="39.7109375" style="360" customWidth="1"/>
    <col min="1539" max="1539" width="7.5703125" style="360" customWidth="1"/>
    <col min="1540" max="1540" width="7.7109375" style="360" customWidth="1"/>
    <col min="1541" max="1541" width="9.85546875" style="360" customWidth="1"/>
    <col min="1542" max="1542" width="10.85546875" style="360" customWidth="1"/>
    <col min="1543" max="1543" width="35.140625" style="360" customWidth="1"/>
    <col min="1544" max="1792" width="9.140625" style="360"/>
    <col min="1793" max="1793" width="5.42578125" style="360" customWidth="1"/>
    <col min="1794" max="1794" width="39.7109375" style="360" customWidth="1"/>
    <col min="1795" max="1795" width="7.5703125" style="360" customWidth="1"/>
    <col min="1796" max="1796" width="7.7109375" style="360" customWidth="1"/>
    <col min="1797" max="1797" width="9.85546875" style="360" customWidth="1"/>
    <col min="1798" max="1798" width="10.85546875" style="360" customWidth="1"/>
    <col min="1799" max="1799" width="35.140625" style="360" customWidth="1"/>
    <col min="1800" max="2048" width="9.140625" style="360"/>
    <col min="2049" max="2049" width="5.42578125" style="360" customWidth="1"/>
    <col min="2050" max="2050" width="39.7109375" style="360" customWidth="1"/>
    <col min="2051" max="2051" width="7.5703125" style="360" customWidth="1"/>
    <col min="2052" max="2052" width="7.7109375" style="360" customWidth="1"/>
    <col min="2053" max="2053" width="9.85546875" style="360" customWidth="1"/>
    <col min="2054" max="2054" width="10.85546875" style="360" customWidth="1"/>
    <col min="2055" max="2055" width="35.140625" style="360" customWidth="1"/>
    <col min="2056" max="2304" width="9.140625" style="360"/>
    <col min="2305" max="2305" width="5.42578125" style="360" customWidth="1"/>
    <col min="2306" max="2306" width="39.7109375" style="360" customWidth="1"/>
    <col min="2307" max="2307" width="7.5703125" style="360" customWidth="1"/>
    <col min="2308" max="2308" width="7.7109375" style="360" customWidth="1"/>
    <col min="2309" max="2309" width="9.85546875" style="360" customWidth="1"/>
    <col min="2310" max="2310" width="10.85546875" style="360" customWidth="1"/>
    <col min="2311" max="2311" width="35.140625" style="360" customWidth="1"/>
    <col min="2312" max="2560" width="9.140625" style="360"/>
    <col min="2561" max="2561" width="5.42578125" style="360" customWidth="1"/>
    <col min="2562" max="2562" width="39.7109375" style="360" customWidth="1"/>
    <col min="2563" max="2563" width="7.5703125" style="360" customWidth="1"/>
    <col min="2564" max="2564" width="7.7109375" style="360" customWidth="1"/>
    <col min="2565" max="2565" width="9.85546875" style="360" customWidth="1"/>
    <col min="2566" max="2566" width="10.85546875" style="360" customWidth="1"/>
    <col min="2567" max="2567" width="35.140625" style="360" customWidth="1"/>
    <col min="2568" max="2816" width="9.140625" style="360"/>
    <col min="2817" max="2817" width="5.42578125" style="360" customWidth="1"/>
    <col min="2818" max="2818" width="39.7109375" style="360" customWidth="1"/>
    <col min="2819" max="2819" width="7.5703125" style="360" customWidth="1"/>
    <col min="2820" max="2820" width="7.7109375" style="360" customWidth="1"/>
    <col min="2821" max="2821" width="9.85546875" style="360" customWidth="1"/>
    <col min="2822" max="2822" width="10.85546875" style="360" customWidth="1"/>
    <col min="2823" max="2823" width="35.140625" style="360" customWidth="1"/>
    <col min="2824" max="3072" width="9.140625" style="360"/>
    <col min="3073" max="3073" width="5.42578125" style="360" customWidth="1"/>
    <col min="3074" max="3074" width="39.7109375" style="360" customWidth="1"/>
    <col min="3075" max="3075" width="7.5703125" style="360" customWidth="1"/>
    <col min="3076" max="3076" width="7.7109375" style="360" customWidth="1"/>
    <col min="3077" max="3077" width="9.85546875" style="360" customWidth="1"/>
    <col min="3078" max="3078" width="10.85546875" style="360" customWidth="1"/>
    <col min="3079" max="3079" width="35.140625" style="360" customWidth="1"/>
    <col min="3080" max="3328" width="9.140625" style="360"/>
    <col min="3329" max="3329" width="5.42578125" style="360" customWidth="1"/>
    <col min="3330" max="3330" width="39.7109375" style="360" customWidth="1"/>
    <col min="3331" max="3331" width="7.5703125" style="360" customWidth="1"/>
    <col min="3332" max="3332" width="7.7109375" style="360" customWidth="1"/>
    <col min="3333" max="3333" width="9.85546875" style="360" customWidth="1"/>
    <col min="3334" max="3334" width="10.85546875" style="360" customWidth="1"/>
    <col min="3335" max="3335" width="35.140625" style="360" customWidth="1"/>
    <col min="3336" max="3584" width="9.140625" style="360"/>
    <col min="3585" max="3585" width="5.42578125" style="360" customWidth="1"/>
    <col min="3586" max="3586" width="39.7109375" style="360" customWidth="1"/>
    <col min="3587" max="3587" width="7.5703125" style="360" customWidth="1"/>
    <col min="3588" max="3588" width="7.7109375" style="360" customWidth="1"/>
    <col min="3589" max="3589" width="9.85546875" style="360" customWidth="1"/>
    <col min="3590" max="3590" width="10.85546875" style="360" customWidth="1"/>
    <col min="3591" max="3591" width="35.140625" style="360" customWidth="1"/>
    <col min="3592" max="3840" width="9.140625" style="360"/>
    <col min="3841" max="3841" width="5.42578125" style="360" customWidth="1"/>
    <col min="3842" max="3842" width="39.7109375" style="360" customWidth="1"/>
    <col min="3843" max="3843" width="7.5703125" style="360" customWidth="1"/>
    <col min="3844" max="3844" width="7.7109375" style="360" customWidth="1"/>
    <col min="3845" max="3845" width="9.85546875" style="360" customWidth="1"/>
    <col min="3846" max="3846" width="10.85546875" style="360" customWidth="1"/>
    <col min="3847" max="3847" width="35.140625" style="360" customWidth="1"/>
    <col min="3848" max="4096" width="9.140625" style="360"/>
    <col min="4097" max="4097" width="5.42578125" style="360" customWidth="1"/>
    <col min="4098" max="4098" width="39.7109375" style="360" customWidth="1"/>
    <col min="4099" max="4099" width="7.5703125" style="360" customWidth="1"/>
    <col min="4100" max="4100" width="7.7109375" style="360" customWidth="1"/>
    <col min="4101" max="4101" width="9.85546875" style="360" customWidth="1"/>
    <col min="4102" max="4102" width="10.85546875" style="360" customWidth="1"/>
    <col min="4103" max="4103" width="35.140625" style="360" customWidth="1"/>
    <col min="4104" max="4352" width="9.140625" style="360"/>
    <col min="4353" max="4353" width="5.42578125" style="360" customWidth="1"/>
    <col min="4354" max="4354" width="39.7109375" style="360" customWidth="1"/>
    <col min="4355" max="4355" width="7.5703125" style="360" customWidth="1"/>
    <col min="4356" max="4356" width="7.7109375" style="360" customWidth="1"/>
    <col min="4357" max="4357" width="9.85546875" style="360" customWidth="1"/>
    <col min="4358" max="4358" width="10.85546875" style="360" customWidth="1"/>
    <col min="4359" max="4359" width="35.140625" style="360" customWidth="1"/>
    <col min="4360" max="4608" width="9.140625" style="360"/>
    <col min="4609" max="4609" width="5.42578125" style="360" customWidth="1"/>
    <col min="4610" max="4610" width="39.7109375" style="360" customWidth="1"/>
    <col min="4611" max="4611" width="7.5703125" style="360" customWidth="1"/>
    <col min="4612" max="4612" width="7.7109375" style="360" customWidth="1"/>
    <col min="4613" max="4613" width="9.85546875" style="360" customWidth="1"/>
    <col min="4614" max="4614" width="10.85546875" style="360" customWidth="1"/>
    <col min="4615" max="4615" width="35.140625" style="360" customWidth="1"/>
    <col min="4616" max="4864" width="9.140625" style="360"/>
    <col min="4865" max="4865" width="5.42578125" style="360" customWidth="1"/>
    <col min="4866" max="4866" width="39.7109375" style="360" customWidth="1"/>
    <col min="4867" max="4867" width="7.5703125" style="360" customWidth="1"/>
    <col min="4868" max="4868" width="7.7109375" style="360" customWidth="1"/>
    <col min="4869" max="4869" width="9.85546875" style="360" customWidth="1"/>
    <col min="4870" max="4870" width="10.85546875" style="360" customWidth="1"/>
    <col min="4871" max="4871" width="35.140625" style="360" customWidth="1"/>
    <col min="4872" max="5120" width="9.140625" style="360"/>
    <col min="5121" max="5121" width="5.42578125" style="360" customWidth="1"/>
    <col min="5122" max="5122" width="39.7109375" style="360" customWidth="1"/>
    <col min="5123" max="5123" width="7.5703125" style="360" customWidth="1"/>
    <col min="5124" max="5124" width="7.7109375" style="360" customWidth="1"/>
    <col min="5125" max="5125" width="9.85546875" style="360" customWidth="1"/>
    <col min="5126" max="5126" width="10.85546875" style="360" customWidth="1"/>
    <col min="5127" max="5127" width="35.140625" style="360" customWidth="1"/>
    <col min="5128" max="5376" width="9.140625" style="360"/>
    <col min="5377" max="5377" width="5.42578125" style="360" customWidth="1"/>
    <col min="5378" max="5378" width="39.7109375" style="360" customWidth="1"/>
    <col min="5379" max="5379" width="7.5703125" style="360" customWidth="1"/>
    <col min="5380" max="5380" width="7.7109375" style="360" customWidth="1"/>
    <col min="5381" max="5381" width="9.85546875" style="360" customWidth="1"/>
    <col min="5382" max="5382" width="10.85546875" style="360" customWidth="1"/>
    <col min="5383" max="5383" width="35.140625" style="360" customWidth="1"/>
    <col min="5384" max="5632" width="9.140625" style="360"/>
    <col min="5633" max="5633" width="5.42578125" style="360" customWidth="1"/>
    <col min="5634" max="5634" width="39.7109375" style="360" customWidth="1"/>
    <col min="5635" max="5635" width="7.5703125" style="360" customWidth="1"/>
    <col min="5636" max="5636" width="7.7109375" style="360" customWidth="1"/>
    <col min="5637" max="5637" width="9.85546875" style="360" customWidth="1"/>
    <col min="5638" max="5638" width="10.85546875" style="360" customWidth="1"/>
    <col min="5639" max="5639" width="35.140625" style="360" customWidth="1"/>
    <col min="5640" max="5888" width="9.140625" style="360"/>
    <col min="5889" max="5889" width="5.42578125" style="360" customWidth="1"/>
    <col min="5890" max="5890" width="39.7109375" style="360" customWidth="1"/>
    <col min="5891" max="5891" width="7.5703125" style="360" customWidth="1"/>
    <col min="5892" max="5892" width="7.7109375" style="360" customWidth="1"/>
    <col min="5893" max="5893" width="9.85546875" style="360" customWidth="1"/>
    <col min="5894" max="5894" width="10.85546875" style="360" customWidth="1"/>
    <col min="5895" max="5895" width="35.140625" style="360" customWidth="1"/>
    <col min="5896" max="6144" width="9.140625" style="360"/>
    <col min="6145" max="6145" width="5.42578125" style="360" customWidth="1"/>
    <col min="6146" max="6146" width="39.7109375" style="360" customWidth="1"/>
    <col min="6147" max="6147" width="7.5703125" style="360" customWidth="1"/>
    <col min="6148" max="6148" width="7.7109375" style="360" customWidth="1"/>
    <col min="6149" max="6149" width="9.85546875" style="360" customWidth="1"/>
    <col min="6150" max="6150" width="10.85546875" style="360" customWidth="1"/>
    <col min="6151" max="6151" width="35.140625" style="360" customWidth="1"/>
    <col min="6152" max="6400" width="9.140625" style="360"/>
    <col min="6401" max="6401" width="5.42578125" style="360" customWidth="1"/>
    <col min="6402" max="6402" width="39.7109375" style="360" customWidth="1"/>
    <col min="6403" max="6403" width="7.5703125" style="360" customWidth="1"/>
    <col min="6404" max="6404" width="7.7109375" style="360" customWidth="1"/>
    <col min="6405" max="6405" width="9.85546875" style="360" customWidth="1"/>
    <col min="6406" max="6406" width="10.85546875" style="360" customWidth="1"/>
    <col min="6407" max="6407" width="35.140625" style="360" customWidth="1"/>
    <col min="6408" max="6656" width="9.140625" style="360"/>
    <col min="6657" max="6657" width="5.42578125" style="360" customWidth="1"/>
    <col min="6658" max="6658" width="39.7109375" style="360" customWidth="1"/>
    <col min="6659" max="6659" width="7.5703125" style="360" customWidth="1"/>
    <col min="6660" max="6660" width="7.7109375" style="360" customWidth="1"/>
    <col min="6661" max="6661" width="9.85546875" style="360" customWidth="1"/>
    <col min="6662" max="6662" width="10.85546875" style="360" customWidth="1"/>
    <col min="6663" max="6663" width="35.140625" style="360" customWidth="1"/>
    <col min="6664" max="6912" width="9.140625" style="360"/>
    <col min="6913" max="6913" width="5.42578125" style="360" customWidth="1"/>
    <col min="6914" max="6914" width="39.7109375" style="360" customWidth="1"/>
    <col min="6915" max="6915" width="7.5703125" style="360" customWidth="1"/>
    <col min="6916" max="6916" width="7.7109375" style="360" customWidth="1"/>
    <col min="6917" max="6917" width="9.85546875" style="360" customWidth="1"/>
    <col min="6918" max="6918" width="10.85546875" style="360" customWidth="1"/>
    <col min="6919" max="6919" width="35.140625" style="360" customWidth="1"/>
    <col min="6920" max="7168" width="9.140625" style="360"/>
    <col min="7169" max="7169" width="5.42578125" style="360" customWidth="1"/>
    <col min="7170" max="7170" width="39.7109375" style="360" customWidth="1"/>
    <col min="7171" max="7171" width="7.5703125" style="360" customWidth="1"/>
    <col min="7172" max="7172" width="7.7109375" style="360" customWidth="1"/>
    <col min="7173" max="7173" width="9.85546875" style="360" customWidth="1"/>
    <col min="7174" max="7174" width="10.85546875" style="360" customWidth="1"/>
    <col min="7175" max="7175" width="35.140625" style="360" customWidth="1"/>
    <col min="7176" max="7424" width="9.140625" style="360"/>
    <col min="7425" max="7425" width="5.42578125" style="360" customWidth="1"/>
    <col min="7426" max="7426" width="39.7109375" style="360" customWidth="1"/>
    <col min="7427" max="7427" width="7.5703125" style="360" customWidth="1"/>
    <col min="7428" max="7428" width="7.7109375" style="360" customWidth="1"/>
    <col min="7429" max="7429" width="9.85546875" style="360" customWidth="1"/>
    <col min="7430" max="7430" width="10.85546875" style="360" customWidth="1"/>
    <col min="7431" max="7431" width="35.140625" style="360" customWidth="1"/>
    <col min="7432" max="7680" width="9.140625" style="360"/>
    <col min="7681" max="7681" width="5.42578125" style="360" customWidth="1"/>
    <col min="7682" max="7682" width="39.7109375" style="360" customWidth="1"/>
    <col min="7683" max="7683" width="7.5703125" style="360" customWidth="1"/>
    <col min="7684" max="7684" width="7.7109375" style="360" customWidth="1"/>
    <col min="7685" max="7685" width="9.85546875" style="360" customWidth="1"/>
    <col min="7686" max="7686" width="10.85546875" style="360" customWidth="1"/>
    <col min="7687" max="7687" width="35.140625" style="360" customWidth="1"/>
    <col min="7688" max="7936" width="9.140625" style="360"/>
    <col min="7937" max="7937" width="5.42578125" style="360" customWidth="1"/>
    <col min="7938" max="7938" width="39.7109375" style="360" customWidth="1"/>
    <col min="7939" max="7939" width="7.5703125" style="360" customWidth="1"/>
    <col min="7940" max="7940" width="7.7109375" style="360" customWidth="1"/>
    <col min="7941" max="7941" width="9.85546875" style="360" customWidth="1"/>
    <col min="7942" max="7942" width="10.85546875" style="360" customWidth="1"/>
    <col min="7943" max="7943" width="35.140625" style="360" customWidth="1"/>
    <col min="7944" max="8192" width="9.140625" style="360"/>
    <col min="8193" max="8193" width="5.42578125" style="360" customWidth="1"/>
    <col min="8194" max="8194" width="39.7109375" style="360" customWidth="1"/>
    <col min="8195" max="8195" width="7.5703125" style="360" customWidth="1"/>
    <col min="8196" max="8196" width="7.7109375" style="360" customWidth="1"/>
    <col min="8197" max="8197" width="9.85546875" style="360" customWidth="1"/>
    <col min="8198" max="8198" width="10.85546875" style="360" customWidth="1"/>
    <col min="8199" max="8199" width="35.140625" style="360" customWidth="1"/>
    <col min="8200" max="8448" width="9.140625" style="360"/>
    <col min="8449" max="8449" width="5.42578125" style="360" customWidth="1"/>
    <col min="8450" max="8450" width="39.7109375" style="360" customWidth="1"/>
    <col min="8451" max="8451" width="7.5703125" style="360" customWidth="1"/>
    <col min="8452" max="8452" width="7.7109375" style="360" customWidth="1"/>
    <col min="8453" max="8453" width="9.85546875" style="360" customWidth="1"/>
    <col min="8454" max="8454" width="10.85546875" style="360" customWidth="1"/>
    <col min="8455" max="8455" width="35.140625" style="360" customWidth="1"/>
    <col min="8456" max="8704" width="9.140625" style="360"/>
    <col min="8705" max="8705" width="5.42578125" style="360" customWidth="1"/>
    <col min="8706" max="8706" width="39.7109375" style="360" customWidth="1"/>
    <col min="8707" max="8707" width="7.5703125" style="360" customWidth="1"/>
    <col min="8708" max="8708" width="7.7109375" style="360" customWidth="1"/>
    <col min="8709" max="8709" width="9.85546875" style="360" customWidth="1"/>
    <col min="8710" max="8710" width="10.85546875" style="360" customWidth="1"/>
    <col min="8711" max="8711" width="35.140625" style="360" customWidth="1"/>
    <col min="8712" max="8960" width="9.140625" style="360"/>
    <col min="8961" max="8961" width="5.42578125" style="360" customWidth="1"/>
    <col min="8962" max="8962" width="39.7109375" style="360" customWidth="1"/>
    <col min="8963" max="8963" width="7.5703125" style="360" customWidth="1"/>
    <col min="8964" max="8964" width="7.7109375" style="360" customWidth="1"/>
    <col min="8965" max="8965" width="9.85546875" style="360" customWidth="1"/>
    <col min="8966" max="8966" width="10.85546875" style="360" customWidth="1"/>
    <col min="8967" max="8967" width="35.140625" style="360" customWidth="1"/>
    <col min="8968" max="9216" width="9.140625" style="360"/>
    <col min="9217" max="9217" width="5.42578125" style="360" customWidth="1"/>
    <col min="9218" max="9218" width="39.7109375" style="360" customWidth="1"/>
    <col min="9219" max="9219" width="7.5703125" style="360" customWidth="1"/>
    <col min="9220" max="9220" width="7.7109375" style="360" customWidth="1"/>
    <col min="9221" max="9221" width="9.85546875" style="360" customWidth="1"/>
    <col min="9222" max="9222" width="10.85546875" style="360" customWidth="1"/>
    <col min="9223" max="9223" width="35.140625" style="360" customWidth="1"/>
    <col min="9224" max="9472" width="9.140625" style="360"/>
    <col min="9473" max="9473" width="5.42578125" style="360" customWidth="1"/>
    <col min="9474" max="9474" width="39.7109375" style="360" customWidth="1"/>
    <col min="9475" max="9475" width="7.5703125" style="360" customWidth="1"/>
    <col min="9476" max="9476" width="7.7109375" style="360" customWidth="1"/>
    <col min="9477" max="9477" width="9.85546875" style="360" customWidth="1"/>
    <col min="9478" max="9478" width="10.85546875" style="360" customWidth="1"/>
    <col min="9479" max="9479" width="35.140625" style="360" customWidth="1"/>
    <col min="9480" max="9728" width="9.140625" style="360"/>
    <col min="9729" max="9729" width="5.42578125" style="360" customWidth="1"/>
    <col min="9730" max="9730" width="39.7109375" style="360" customWidth="1"/>
    <col min="9731" max="9731" width="7.5703125" style="360" customWidth="1"/>
    <col min="9732" max="9732" width="7.7109375" style="360" customWidth="1"/>
    <col min="9733" max="9733" width="9.85546875" style="360" customWidth="1"/>
    <col min="9734" max="9734" width="10.85546875" style="360" customWidth="1"/>
    <col min="9735" max="9735" width="35.140625" style="360" customWidth="1"/>
    <col min="9736" max="9984" width="9.140625" style="360"/>
    <col min="9985" max="9985" width="5.42578125" style="360" customWidth="1"/>
    <col min="9986" max="9986" width="39.7109375" style="360" customWidth="1"/>
    <col min="9987" max="9987" width="7.5703125" style="360" customWidth="1"/>
    <col min="9988" max="9988" width="7.7109375" style="360" customWidth="1"/>
    <col min="9989" max="9989" width="9.85546875" style="360" customWidth="1"/>
    <col min="9990" max="9990" width="10.85546875" style="360" customWidth="1"/>
    <col min="9991" max="9991" width="35.140625" style="360" customWidth="1"/>
    <col min="9992" max="10240" width="9.140625" style="360"/>
    <col min="10241" max="10241" width="5.42578125" style="360" customWidth="1"/>
    <col min="10242" max="10242" width="39.7109375" style="360" customWidth="1"/>
    <col min="10243" max="10243" width="7.5703125" style="360" customWidth="1"/>
    <col min="10244" max="10244" width="7.7109375" style="360" customWidth="1"/>
    <col min="10245" max="10245" width="9.85546875" style="360" customWidth="1"/>
    <col min="10246" max="10246" width="10.85546875" style="360" customWidth="1"/>
    <col min="10247" max="10247" width="35.140625" style="360" customWidth="1"/>
    <col min="10248" max="10496" width="9.140625" style="360"/>
    <col min="10497" max="10497" width="5.42578125" style="360" customWidth="1"/>
    <col min="10498" max="10498" width="39.7109375" style="360" customWidth="1"/>
    <col min="10499" max="10499" width="7.5703125" style="360" customWidth="1"/>
    <col min="10500" max="10500" width="7.7109375" style="360" customWidth="1"/>
    <col min="10501" max="10501" width="9.85546875" style="360" customWidth="1"/>
    <col min="10502" max="10502" width="10.85546875" style="360" customWidth="1"/>
    <col min="10503" max="10503" width="35.140625" style="360" customWidth="1"/>
    <col min="10504" max="10752" width="9.140625" style="360"/>
    <col min="10753" max="10753" width="5.42578125" style="360" customWidth="1"/>
    <col min="10754" max="10754" width="39.7109375" style="360" customWidth="1"/>
    <col min="10755" max="10755" width="7.5703125" style="360" customWidth="1"/>
    <col min="10756" max="10756" width="7.7109375" style="360" customWidth="1"/>
    <col min="10757" max="10757" width="9.85546875" style="360" customWidth="1"/>
    <col min="10758" max="10758" width="10.85546875" style="360" customWidth="1"/>
    <col min="10759" max="10759" width="35.140625" style="360" customWidth="1"/>
    <col min="10760" max="11008" width="9.140625" style="360"/>
    <col min="11009" max="11009" width="5.42578125" style="360" customWidth="1"/>
    <col min="11010" max="11010" width="39.7109375" style="360" customWidth="1"/>
    <col min="11011" max="11011" width="7.5703125" style="360" customWidth="1"/>
    <col min="11012" max="11012" width="7.7109375" style="360" customWidth="1"/>
    <col min="11013" max="11013" width="9.85546875" style="360" customWidth="1"/>
    <col min="11014" max="11014" width="10.85546875" style="360" customWidth="1"/>
    <col min="11015" max="11015" width="35.140625" style="360" customWidth="1"/>
    <col min="11016" max="11264" width="9.140625" style="360"/>
    <col min="11265" max="11265" width="5.42578125" style="360" customWidth="1"/>
    <col min="11266" max="11266" width="39.7109375" style="360" customWidth="1"/>
    <col min="11267" max="11267" width="7.5703125" style="360" customWidth="1"/>
    <col min="11268" max="11268" width="7.7109375" style="360" customWidth="1"/>
    <col min="11269" max="11269" width="9.85546875" style="360" customWidth="1"/>
    <col min="11270" max="11270" width="10.85546875" style="360" customWidth="1"/>
    <col min="11271" max="11271" width="35.140625" style="360" customWidth="1"/>
    <col min="11272" max="11520" width="9.140625" style="360"/>
    <col min="11521" max="11521" width="5.42578125" style="360" customWidth="1"/>
    <col min="11522" max="11522" width="39.7109375" style="360" customWidth="1"/>
    <col min="11523" max="11523" width="7.5703125" style="360" customWidth="1"/>
    <col min="11524" max="11524" width="7.7109375" style="360" customWidth="1"/>
    <col min="11525" max="11525" width="9.85546875" style="360" customWidth="1"/>
    <col min="11526" max="11526" width="10.85546875" style="360" customWidth="1"/>
    <col min="11527" max="11527" width="35.140625" style="360" customWidth="1"/>
    <col min="11528" max="11776" width="9.140625" style="360"/>
    <col min="11777" max="11777" width="5.42578125" style="360" customWidth="1"/>
    <col min="11778" max="11778" width="39.7109375" style="360" customWidth="1"/>
    <col min="11779" max="11779" width="7.5703125" style="360" customWidth="1"/>
    <col min="11780" max="11780" width="7.7109375" style="360" customWidth="1"/>
    <col min="11781" max="11781" width="9.85546875" style="360" customWidth="1"/>
    <col min="11782" max="11782" width="10.85546875" style="360" customWidth="1"/>
    <col min="11783" max="11783" width="35.140625" style="360" customWidth="1"/>
    <col min="11784" max="12032" width="9.140625" style="360"/>
    <col min="12033" max="12033" width="5.42578125" style="360" customWidth="1"/>
    <col min="12034" max="12034" width="39.7109375" style="360" customWidth="1"/>
    <col min="12035" max="12035" width="7.5703125" style="360" customWidth="1"/>
    <col min="12036" max="12036" width="7.7109375" style="360" customWidth="1"/>
    <col min="12037" max="12037" width="9.85546875" style="360" customWidth="1"/>
    <col min="12038" max="12038" width="10.85546875" style="360" customWidth="1"/>
    <col min="12039" max="12039" width="35.140625" style="360" customWidth="1"/>
    <col min="12040" max="12288" width="9.140625" style="360"/>
    <col min="12289" max="12289" width="5.42578125" style="360" customWidth="1"/>
    <col min="12290" max="12290" width="39.7109375" style="360" customWidth="1"/>
    <col min="12291" max="12291" width="7.5703125" style="360" customWidth="1"/>
    <col min="12292" max="12292" width="7.7109375" style="360" customWidth="1"/>
    <col min="12293" max="12293" width="9.85546875" style="360" customWidth="1"/>
    <col min="12294" max="12294" width="10.85546875" style="360" customWidth="1"/>
    <col min="12295" max="12295" width="35.140625" style="360" customWidth="1"/>
    <col min="12296" max="12544" width="9.140625" style="360"/>
    <col min="12545" max="12545" width="5.42578125" style="360" customWidth="1"/>
    <col min="12546" max="12546" width="39.7109375" style="360" customWidth="1"/>
    <col min="12547" max="12547" width="7.5703125" style="360" customWidth="1"/>
    <col min="12548" max="12548" width="7.7109375" style="360" customWidth="1"/>
    <col min="12549" max="12549" width="9.85546875" style="360" customWidth="1"/>
    <col min="12550" max="12550" width="10.85546875" style="360" customWidth="1"/>
    <col min="12551" max="12551" width="35.140625" style="360" customWidth="1"/>
    <col min="12552" max="12800" width="9.140625" style="360"/>
    <col min="12801" max="12801" width="5.42578125" style="360" customWidth="1"/>
    <col min="12802" max="12802" width="39.7109375" style="360" customWidth="1"/>
    <col min="12803" max="12803" width="7.5703125" style="360" customWidth="1"/>
    <col min="12804" max="12804" width="7.7109375" style="360" customWidth="1"/>
    <col min="12805" max="12805" width="9.85546875" style="360" customWidth="1"/>
    <col min="12806" max="12806" width="10.85546875" style="360" customWidth="1"/>
    <col min="12807" max="12807" width="35.140625" style="360" customWidth="1"/>
    <col min="12808" max="13056" width="9.140625" style="360"/>
    <col min="13057" max="13057" width="5.42578125" style="360" customWidth="1"/>
    <col min="13058" max="13058" width="39.7109375" style="360" customWidth="1"/>
    <col min="13059" max="13059" width="7.5703125" style="360" customWidth="1"/>
    <col min="13060" max="13060" width="7.7109375" style="360" customWidth="1"/>
    <col min="13061" max="13061" width="9.85546875" style="360" customWidth="1"/>
    <col min="13062" max="13062" width="10.85546875" style="360" customWidth="1"/>
    <col min="13063" max="13063" width="35.140625" style="360" customWidth="1"/>
    <col min="13064" max="13312" width="9.140625" style="360"/>
    <col min="13313" max="13313" width="5.42578125" style="360" customWidth="1"/>
    <col min="13314" max="13314" width="39.7109375" style="360" customWidth="1"/>
    <col min="13315" max="13315" width="7.5703125" style="360" customWidth="1"/>
    <col min="13316" max="13316" width="7.7109375" style="360" customWidth="1"/>
    <col min="13317" max="13317" width="9.85546875" style="360" customWidth="1"/>
    <col min="13318" max="13318" width="10.85546875" style="360" customWidth="1"/>
    <col min="13319" max="13319" width="35.140625" style="360" customWidth="1"/>
    <col min="13320" max="13568" width="9.140625" style="360"/>
    <col min="13569" max="13569" width="5.42578125" style="360" customWidth="1"/>
    <col min="13570" max="13570" width="39.7109375" style="360" customWidth="1"/>
    <col min="13571" max="13571" width="7.5703125" style="360" customWidth="1"/>
    <col min="13572" max="13572" width="7.7109375" style="360" customWidth="1"/>
    <col min="13573" max="13573" width="9.85546875" style="360" customWidth="1"/>
    <col min="13574" max="13574" width="10.85546875" style="360" customWidth="1"/>
    <col min="13575" max="13575" width="35.140625" style="360" customWidth="1"/>
    <col min="13576" max="13824" width="9.140625" style="360"/>
    <col min="13825" max="13825" width="5.42578125" style="360" customWidth="1"/>
    <col min="13826" max="13826" width="39.7109375" style="360" customWidth="1"/>
    <col min="13827" max="13827" width="7.5703125" style="360" customWidth="1"/>
    <col min="13828" max="13828" width="7.7109375" style="360" customWidth="1"/>
    <col min="13829" max="13829" width="9.85546875" style="360" customWidth="1"/>
    <col min="13830" max="13830" width="10.85546875" style="360" customWidth="1"/>
    <col min="13831" max="13831" width="35.140625" style="360" customWidth="1"/>
    <col min="13832" max="14080" width="9.140625" style="360"/>
    <col min="14081" max="14081" width="5.42578125" style="360" customWidth="1"/>
    <col min="14082" max="14082" width="39.7109375" style="360" customWidth="1"/>
    <col min="14083" max="14083" width="7.5703125" style="360" customWidth="1"/>
    <col min="14084" max="14084" width="7.7109375" style="360" customWidth="1"/>
    <col min="14085" max="14085" width="9.85546875" style="360" customWidth="1"/>
    <col min="14086" max="14086" width="10.85546875" style="360" customWidth="1"/>
    <col min="14087" max="14087" width="35.140625" style="360" customWidth="1"/>
    <col min="14088" max="14336" width="9.140625" style="360"/>
    <col min="14337" max="14337" width="5.42578125" style="360" customWidth="1"/>
    <col min="14338" max="14338" width="39.7109375" style="360" customWidth="1"/>
    <col min="14339" max="14339" width="7.5703125" style="360" customWidth="1"/>
    <col min="14340" max="14340" width="7.7109375" style="360" customWidth="1"/>
    <col min="14341" max="14341" width="9.85546875" style="360" customWidth="1"/>
    <col min="14342" max="14342" width="10.85546875" style="360" customWidth="1"/>
    <col min="14343" max="14343" width="35.140625" style="360" customWidth="1"/>
    <col min="14344" max="14592" width="9.140625" style="360"/>
    <col min="14593" max="14593" width="5.42578125" style="360" customWidth="1"/>
    <col min="14594" max="14594" width="39.7109375" style="360" customWidth="1"/>
    <col min="14595" max="14595" width="7.5703125" style="360" customWidth="1"/>
    <col min="14596" max="14596" width="7.7109375" style="360" customWidth="1"/>
    <col min="14597" max="14597" width="9.85546875" style="360" customWidth="1"/>
    <col min="14598" max="14598" width="10.85546875" style="360" customWidth="1"/>
    <col min="14599" max="14599" width="35.140625" style="360" customWidth="1"/>
    <col min="14600" max="14848" width="9.140625" style="360"/>
    <col min="14849" max="14849" width="5.42578125" style="360" customWidth="1"/>
    <col min="14850" max="14850" width="39.7109375" style="360" customWidth="1"/>
    <col min="14851" max="14851" width="7.5703125" style="360" customWidth="1"/>
    <col min="14852" max="14852" width="7.7109375" style="360" customWidth="1"/>
    <col min="14853" max="14853" width="9.85546875" style="360" customWidth="1"/>
    <col min="14854" max="14854" width="10.85546875" style="360" customWidth="1"/>
    <col min="14855" max="14855" width="35.140625" style="360" customWidth="1"/>
    <col min="14856" max="15104" width="9.140625" style="360"/>
    <col min="15105" max="15105" width="5.42578125" style="360" customWidth="1"/>
    <col min="15106" max="15106" width="39.7109375" style="360" customWidth="1"/>
    <col min="15107" max="15107" width="7.5703125" style="360" customWidth="1"/>
    <col min="15108" max="15108" width="7.7109375" style="360" customWidth="1"/>
    <col min="15109" max="15109" width="9.85546875" style="360" customWidth="1"/>
    <col min="15110" max="15110" width="10.85546875" style="360" customWidth="1"/>
    <col min="15111" max="15111" width="35.140625" style="360" customWidth="1"/>
    <col min="15112" max="15360" width="9.140625" style="360"/>
    <col min="15361" max="15361" width="5.42578125" style="360" customWidth="1"/>
    <col min="15362" max="15362" width="39.7109375" style="360" customWidth="1"/>
    <col min="15363" max="15363" width="7.5703125" style="360" customWidth="1"/>
    <col min="15364" max="15364" width="7.7109375" style="360" customWidth="1"/>
    <col min="15365" max="15365" width="9.85546875" style="360" customWidth="1"/>
    <col min="15366" max="15366" width="10.85546875" style="360" customWidth="1"/>
    <col min="15367" max="15367" width="35.140625" style="360" customWidth="1"/>
    <col min="15368" max="15616" width="9.140625" style="360"/>
    <col min="15617" max="15617" width="5.42578125" style="360" customWidth="1"/>
    <col min="15618" max="15618" width="39.7109375" style="360" customWidth="1"/>
    <col min="15619" max="15619" width="7.5703125" style="360" customWidth="1"/>
    <col min="15620" max="15620" width="7.7109375" style="360" customWidth="1"/>
    <col min="15621" max="15621" width="9.85546875" style="360" customWidth="1"/>
    <col min="15622" max="15622" width="10.85546875" style="360" customWidth="1"/>
    <col min="15623" max="15623" width="35.140625" style="360" customWidth="1"/>
    <col min="15624" max="15872" width="9.140625" style="360"/>
    <col min="15873" max="15873" width="5.42578125" style="360" customWidth="1"/>
    <col min="15874" max="15874" width="39.7109375" style="360" customWidth="1"/>
    <col min="15875" max="15875" width="7.5703125" style="360" customWidth="1"/>
    <col min="15876" max="15876" width="7.7109375" style="360" customWidth="1"/>
    <col min="15877" max="15877" width="9.85546875" style="360" customWidth="1"/>
    <col min="15878" max="15878" width="10.85546875" style="360" customWidth="1"/>
    <col min="15879" max="15879" width="35.140625" style="360" customWidth="1"/>
    <col min="15880" max="16128" width="9.140625" style="360"/>
    <col min="16129" max="16129" width="5.42578125" style="360" customWidth="1"/>
    <col min="16130" max="16130" width="39.7109375" style="360" customWidth="1"/>
    <col min="16131" max="16131" width="7.5703125" style="360" customWidth="1"/>
    <col min="16132" max="16132" width="7.7109375" style="360" customWidth="1"/>
    <col min="16133" max="16133" width="9.85546875" style="360" customWidth="1"/>
    <col min="16134" max="16134" width="10.85546875" style="360" customWidth="1"/>
    <col min="16135" max="16135" width="35.140625" style="360" customWidth="1"/>
    <col min="16136" max="16384" width="9.140625" style="360"/>
  </cols>
  <sheetData>
    <row r="1" spans="1:8" s="353" customFormat="1" ht="15.75">
      <c r="A1" s="377" t="s">
        <v>1249</v>
      </c>
      <c r="B1" s="378" t="s">
        <v>1174</v>
      </c>
      <c r="C1" s="379"/>
      <c r="D1" s="379"/>
      <c r="E1" s="351"/>
      <c r="F1" s="412"/>
      <c r="G1" s="352"/>
    </row>
    <row r="2" spans="1:8" s="353" customFormat="1" ht="15.75">
      <c r="A2" s="377"/>
      <c r="B2" s="378"/>
      <c r="C2" s="379"/>
      <c r="D2" s="379"/>
      <c r="E2" s="351"/>
      <c r="F2" s="412"/>
      <c r="G2" s="352"/>
    </row>
    <row r="3" spans="1:8" ht="36" customHeight="1">
      <c r="A3" s="380" t="s">
        <v>169</v>
      </c>
      <c r="B3" s="380" t="s">
        <v>1250</v>
      </c>
      <c r="C3" s="381" t="s">
        <v>1178</v>
      </c>
      <c r="D3" s="382" t="s">
        <v>493</v>
      </c>
      <c r="E3" s="354" t="s">
        <v>1179</v>
      </c>
      <c r="F3" s="381" t="s">
        <v>1180</v>
      </c>
      <c r="G3" s="369"/>
      <c r="H3" s="356"/>
    </row>
    <row r="4" spans="1:8" ht="16.5" customHeight="1">
      <c r="A4" s="386"/>
      <c r="B4" s="380" t="s">
        <v>1251</v>
      </c>
      <c r="G4" s="363"/>
      <c r="H4" s="356"/>
    </row>
    <row r="5" spans="1:8" ht="15" customHeight="1">
      <c r="A5" s="386" t="s">
        <v>1252</v>
      </c>
      <c r="B5" s="387" t="s">
        <v>1253</v>
      </c>
      <c r="C5" s="267" t="s">
        <v>12</v>
      </c>
      <c r="D5" s="389">
        <v>25</v>
      </c>
      <c r="E5" s="365"/>
      <c r="F5" s="419">
        <f>SUM(D5*E5)</f>
        <v>0</v>
      </c>
      <c r="G5" s="363"/>
      <c r="H5" s="356"/>
    </row>
    <row r="6" spans="1:8" ht="14.45" customHeight="1">
      <c r="A6" s="386"/>
      <c r="B6" s="387" t="s">
        <v>1254</v>
      </c>
      <c r="C6" s="267"/>
      <c r="D6" s="389"/>
      <c r="E6" s="365"/>
      <c r="F6" s="419"/>
      <c r="G6" s="363"/>
      <c r="H6" s="356"/>
    </row>
    <row r="7" spans="1:8" ht="14.25" customHeight="1">
      <c r="A7" s="386"/>
      <c r="B7" s="387"/>
      <c r="C7" s="267"/>
      <c r="D7" s="389"/>
      <c r="E7" s="365"/>
      <c r="F7" s="419"/>
      <c r="G7" s="363"/>
      <c r="H7" s="356"/>
    </row>
    <row r="8" spans="1:8" ht="15.75" customHeight="1">
      <c r="A8" s="386" t="s">
        <v>1255</v>
      </c>
      <c r="B8" s="387" t="s">
        <v>1256</v>
      </c>
      <c r="C8" s="267" t="s">
        <v>12</v>
      </c>
      <c r="D8" s="389">
        <v>52</v>
      </c>
      <c r="E8" s="365"/>
      <c r="F8" s="419">
        <f>SUM(D8*E8)</f>
        <v>0</v>
      </c>
      <c r="G8" s="363"/>
      <c r="H8" s="356"/>
    </row>
    <row r="9" spans="1:8" ht="16.5" customHeight="1">
      <c r="A9" s="386"/>
      <c r="B9" s="387" t="s">
        <v>1257</v>
      </c>
      <c r="C9" s="425"/>
      <c r="D9" s="389"/>
      <c r="E9" s="365"/>
      <c r="F9" s="419"/>
      <c r="G9" s="363"/>
      <c r="H9" s="356"/>
    </row>
    <row r="10" spans="1:8" ht="15.75" customHeight="1">
      <c r="A10" s="386"/>
      <c r="B10" s="387"/>
      <c r="C10" s="425"/>
      <c r="D10" s="389"/>
      <c r="E10" s="365"/>
      <c r="F10" s="419"/>
      <c r="G10" s="363"/>
      <c r="H10" s="356"/>
    </row>
    <row r="11" spans="1:8" ht="15.75" customHeight="1">
      <c r="A11" s="386" t="s">
        <v>1258</v>
      </c>
      <c r="B11" s="387" t="s">
        <v>1259</v>
      </c>
      <c r="C11" s="267" t="s">
        <v>12</v>
      </c>
      <c r="D11" s="389">
        <v>64</v>
      </c>
      <c r="E11" s="365"/>
      <c r="F11" s="419">
        <f>SUM(D11*E11)</f>
        <v>0</v>
      </c>
      <c r="G11" s="363"/>
      <c r="H11" s="356"/>
    </row>
    <row r="12" spans="1:8" ht="12.75" customHeight="1">
      <c r="A12" s="386"/>
      <c r="B12" s="387" t="s">
        <v>1260</v>
      </c>
      <c r="C12" s="425"/>
      <c r="D12" s="389"/>
      <c r="E12" s="365"/>
      <c r="F12" s="419"/>
      <c r="G12" s="363"/>
      <c r="H12" s="356"/>
    </row>
    <row r="13" spans="1:8" ht="15">
      <c r="A13" s="386"/>
      <c r="B13" s="380" t="s">
        <v>1261</v>
      </c>
      <c r="C13" s="392"/>
      <c r="D13" s="391"/>
      <c r="E13" s="366"/>
      <c r="F13" s="393">
        <f>SUM(F5:F11)</f>
        <v>0</v>
      </c>
      <c r="G13" s="367"/>
      <c r="H13" s="356"/>
    </row>
    <row r="14" spans="1:8" ht="13.5" customHeight="1">
      <c r="A14" s="386"/>
      <c r="B14" s="395"/>
      <c r="C14" s="396"/>
      <c r="D14" s="391"/>
      <c r="E14" s="366"/>
      <c r="F14" s="393"/>
      <c r="G14" s="367"/>
      <c r="H14" s="356"/>
    </row>
    <row r="15" spans="1:8" ht="15" customHeight="1">
      <c r="A15" s="380" t="s">
        <v>171</v>
      </c>
      <c r="B15" s="394" t="s">
        <v>1262</v>
      </c>
      <c r="C15" s="397"/>
      <c r="D15" s="398"/>
      <c r="E15" s="355"/>
      <c r="F15" s="421"/>
      <c r="G15" s="367"/>
      <c r="H15" s="356"/>
    </row>
    <row r="16" spans="1:8" ht="54.75" customHeight="1">
      <c r="A16" s="386" t="s">
        <v>1263</v>
      </c>
      <c r="B16" s="387" t="s">
        <v>1264</v>
      </c>
      <c r="C16" s="267" t="s">
        <v>674</v>
      </c>
      <c r="D16" s="389">
        <v>2.5</v>
      </c>
      <c r="E16" s="365"/>
      <c r="F16" s="419">
        <f>SUM(D16*E16)</f>
        <v>0</v>
      </c>
      <c r="G16" s="369"/>
      <c r="H16" s="356"/>
    </row>
    <row r="17" spans="1:8" ht="15" customHeight="1">
      <c r="A17" s="386"/>
      <c r="B17" s="387"/>
      <c r="C17" s="267"/>
      <c r="D17" s="389"/>
      <c r="E17" s="365"/>
      <c r="F17" s="419"/>
      <c r="G17" s="369"/>
      <c r="H17" s="356"/>
    </row>
    <row r="18" spans="1:8" ht="43.5" customHeight="1">
      <c r="A18" s="386" t="s">
        <v>1265</v>
      </c>
      <c r="B18" s="387" t="s">
        <v>1266</v>
      </c>
      <c r="C18" s="267" t="s">
        <v>674</v>
      </c>
      <c r="D18" s="389">
        <v>0.2</v>
      </c>
      <c r="E18" s="365"/>
      <c r="F18" s="419">
        <f>SUM(D18*E18)</f>
        <v>0</v>
      </c>
      <c r="G18" s="369"/>
      <c r="H18" s="356"/>
    </row>
    <row r="19" spans="1:8" ht="15.6" customHeight="1">
      <c r="A19" s="386"/>
      <c r="B19" s="394" t="s">
        <v>1267</v>
      </c>
      <c r="C19" s="385"/>
      <c r="D19" s="385"/>
      <c r="E19" s="368"/>
      <c r="F19" s="393">
        <f>SUM(F16:F18)</f>
        <v>0</v>
      </c>
      <c r="G19" s="363"/>
      <c r="H19" s="356"/>
    </row>
    <row r="20" spans="1:8" ht="12.75">
      <c r="A20" s="386"/>
      <c r="B20" s="399"/>
      <c r="C20" s="400"/>
      <c r="D20" s="400"/>
      <c r="E20" s="360"/>
      <c r="F20" s="400"/>
      <c r="G20" s="369"/>
      <c r="H20" s="356"/>
    </row>
    <row r="21" spans="1:8" ht="12.75">
      <c r="A21" s="380" t="s">
        <v>172</v>
      </c>
      <c r="B21" s="394" t="s">
        <v>1268</v>
      </c>
      <c r="C21" s="397"/>
      <c r="D21" s="398"/>
      <c r="E21" s="355"/>
      <c r="F21" s="421"/>
      <c r="G21" s="363"/>
      <c r="H21" s="356"/>
    </row>
    <row r="22" spans="1:8" ht="41.45" customHeight="1">
      <c r="A22" s="386" t="s">
        <v>1269</v>
      </c>
      <c r="B22" s="387" t="s">
        <v>1270</v>
      </c>
      <c r="C22" s="267" t="s">
        <v>12</v>
      </c>
      <c r="D22" s="389">
        <v>100</v>
      </c>
      <c r="E22" s="365"/>
      <c r="F22" s="419">
        <f>SUM(D22*E22)</f>
        <v>0</v>
      </c>
      <c r="G22" s="367"/>
      <c r="H22" s="356"/>
    </row>
    <row r="23" spans="1:8" ht="15" customHeight="1">
      <c r="A23" s="402"/>
      <c r="B23" s="394" t="s">
        <v>1271</v>
      </c>
      <c r="C23" s="403"/>
      <c r="D23" s="403"/>
      <c r="E23" s="374"/>
      <c r="F23" s="393">
        <f>SUM(F22:F22)</f>
        <v>0</v>
      </c>
    </row>
    <row r="25" spans="1:8" ht="16.149999999999999" customHeight="1">
      <c r="A25" s="380"/>
      <c r="B25" s="261" t="s">
        <v>1272</v>
      </c>
      <c r="C25" s="404"/>
      <c r="D25" s="404"/>
      <c r="E25" s="365"/>
      <c r="F25" s="393">
        <f>SUM(F13,F19,F23)</f>
        <v>0</v>
      </c>
    </row>
    <row r="28" spans="1:8">
      <c r="F28" s="400"/>
    </row>
    <row r="38" spans="2:6" ht="15">
      <c r="B38" s="408"/>
    </row>
    <row r="40" spans="2:6">
      <c r="D40" s="409"/>
    </row>
    <row r="41" spans="2:6">
      <c r="D41" s="409"/>
    </row>
    <row r="42" spans="2:6" ht="15">
      <c r="B42" s="1354"/>
      <c r="C42" s="410"/>
      <c r="D42" s="1355"/>
      <c r="E42" s="376"/>
      <c r="F42" s="424"/>
    </row>
    <row r="43" spans="2:6" ht="15">
      <c r="B43" s="1354"/>
      <c r="C43" s="410"/>
      <c r="D43" s="1355"/>
      <c r="E43" s="376"/>
      <c r="F43" s="424"/>
    </row>
    <row r="44" spans="2:6" ht="15">
      <c r="B44" s="1354"/>
      <c r="C44" s="410"/>
      <c r="D44" s="1355"/>
      <c r="E44" s="376"/>
      <c r="F44" s="424"/>
    </row>
    <row r="45" spans="2:6" ht="15">
      <c r="B45" s="1354"/>
      <c r="C45" s="410"/>
      <c r="D45" s="1355"/>
      <c r="E45" s="376"/>
      <c r="F45" s="424"/>
    </row>
    <row r="46" spans="2:6" ht="17.25" customHeight="1">
      <c r="B46" s="1354"/>
      <c r="C46" s="410"/>
      <c r="D46" s="1355"/>
      <c r="E46" s="376"/>
      <c r="F46" s="424"/>
    </row>
    <row r="47" spans="2:6" ht="12.75" hidden="1" customHeight="1">
      <c r="B47" s="1354"/>
      <c r="C47" s="410"/>
      <c r="D47" s="1355"/>
      <c r="E47" s="376"/>
      <c r="F47" s="424"/>
    </row>
    <row r="48" spans="2:6" ht="14.25" customHeight="1">
      <c r="B48" s="1354"/>
      <c r="C48" s="410"/>
      <c r="D48" s="1355"/>
      <c r="E48" s="376"/>
      <c r="F48" s="424"/>
    </row>
    <row r="49" spans="2:6" ht="12.75" hidden="1" customHeight="1">
      <c r="B49" s="1354"/>
      <c r="C49" s="410"/>
      <c r="D49" s="1355"/>
      <c r="E49" s="376"/>
      <c r="F49" s="424"/>
    </row>
    <row r="50" spans="2:6" ht="12.75" hidden="1" customHeight="1">
      <c r="B50" s="1354"/>
      <c r="C50" s="410"/>
      <c r="D50" s="1355"/>
      <c r="E50" s="376"/>
      <c r="F50" s="424"/>
    </row>
    <row r="51" spans="2:6" ht="15">
      <c r="B51" s="1354"/>
      <c r="C51" s="410"/>
      <c r="D51" s="1355"/>
      <c r="E51" s="376"/>
      <c r="F51" s="424"/>
    </row>
    <row r="52" spans="2:6" ht="16.5" customHeight="1">
      <c r="B52" s="408"/>
      <c r="C52" s="410"/>
      <c r="D52" s="411"/>
      <c r="E52" s="376"/>
      <c r="F52" s="424"/>
    </row>
    <row r="53" spans="2:6" ht="12.75" hidden="1" customHeight="1">
      <c r="B53" s="1354"/>
      <c r="C53" s="410"/>
      <c r="D53" s="1355"/>
      <c r="E53" s="376"/>
      <c r="F53" s="424"/>
    </row>
    <row r="54" spans="2:6" ht="15" customHeight="1">
      <c r="B54" s="1354"/>
      <c r="C54" s="410"/>
      <c r="D54" s="1355"/>
      <c r="E54" s="376"/>
      <c r="F54" s="424"/>
    </row>
    <row r="55" spans="2:6" ht="12.75" hidden="1" customHeight="1">
      <c r="D55" s="409"/>
      <c r="F55" s="424"/>
    </row>
    <row r="56" spans="2:6" ht="15">
      <c r="D56" s="411"/>
      <c r="F56" s="424"/>
    </row>
    <row r="57" spans="2:6" ht="18" customHeight="1">
      <c r="B57" s="408"/>
      <c r="F57" s="424"/>
    </row>
  </sheetData>
  <sheetProtection algorithmName="SHA-512" hashValue="9Ocoin7yCwDFWTFi1GN31vLEww3nRfrteyFg7QEmylZuqDf4Z4kW+/MHHEoOuHLwcbQV0kIjrBvAcxuZLwfPHA==" saltValue="MMqk6G9+Srjsgei4vjAphg==" spinCount="100000" sheet="1" objects="1" scenarios="1" formatColumns="0"/>
  <mergeCells count="12">
    <mergeCell ref="B48:B49"/>
    <mergeCell ref="D48:D49"/>
    <mergeCell ref="B50:B51"/>
    <mergeCell ref="D50:D51"/>
    <mergeCell ref="B53:B54"/>
    <mergeCell ref="D53:D54"/>
    <mergeCell ref="B42:B43"/>
    <mergeCell ref="D42:D43"/>
    <mergeCell ref="B44:B45"/>
    <mergeCell ref="D44:D45"/>
    <mergeCell ref="B46:B47"/>
    <mergeCell ref="D46:D47"/>
  </mergeCells>
  <pageMargins left="0.81666666666666665" right="0.35416666666666669" top="0.98402777777777772" bottom="0.84513888888888888" header="0.39374999999999999" footer="0.51180555555555562"/>
  <pageSetup paperSize="9" firstPageNumber="0" orientation="portrait" horizontalDpi="300" verticalDpi="300" r:id="rId1"/>
  <headerFooter alignWithMargins="0">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7"/>
  <sheetViews>
    <sheetView view="pageBreakPreview" zoomScale="115" zoomScaleNormal="100" zoomScaleSheetLayoutView="115" workbookViewId="0"/>
  </sheetViews>
  <sheetFormatPr defaultRowHeight="14.25"/>
  <cols>
    <col min="1" max="1" width="6.42578125" style="405" customWidth="1"/>
    <col min="2" max="2" width="37.7109375" style="406" customWidth="1"/>
    <col min="3" max="3" width="7.5703125" style="407" customWidth="1"/>
    <col min="4" max="4" width="8.5703125" style="407" customWidth="1"/>
    <col min="5" max="5" width="11.140625" style="375" customWidth="1"/>
    <col min="6" max="6" width="12.7109375" style="423" customWidth="1"/>
    <col min="7" max="7" width="35.140625" style="372" customWidth="1"/>
    <col min="8" max="256" width="9.140625" style="360"/>
    <col min="257" max="257" width="6.42578125" style="360" customWidth="1"/>
    <col min="258" max="258" width="37.7109375" style="360" customWidth="1"/>
    <col min="259" max="259" width="7.5703125" style="360" customWidth="1"/>
    <col min="260" max="260" width="8.5703125" style="360" customWidth="1"/>
    <col min="261" max="261" width="11.140625" style="360" customWidth="1"/>
    <col min="262" max="262" width="12.7109375" style="360" customWidth="1"/>
    <col min="263" max="263" width="35.140625" style="360" customWidth="1"/>
    <col min="264" max="512" width="9.140625" style="360"/>
    <col min="513" max="513" width="6.42578125" style="360" customWidth="1"/>
    <col min="514" max="514" width="37.7109375" style="360" customWidth="1"/>
    <col min="515" max="515" width="7.5703125" style="360" customWidth="1"/>
    <col min="516" max="516" width="8.5703125" style="360" customWidth="1"/>
    <col min="517" max="517" width="11.140625" style="360" customWidth="1"/>
    <col min="518" max="518" width="12.7109375" style="360" customWidth="1"/>
    <col min="519" max="519" width="35.140625" style="360" customWidth="1"/>
    <col min="520" max="768" width="9.140625" style="360"/>
    <col min="769" max="769" width="6.42578125" style="360" customWidth="1"/>
    <col min="770" max="770" width="37.7109375" style="360" customWidth="1"/>
    <col min="771" max="771" width="7.5703125" style="360" customWidth="1"/>
    <col min="772" max="772" width="8.5703125" style="360" customWidth="1"/>
    <col min="773" max="773" width="11.140625" style="360" customWidth="1"/>
    <col min="774" max="774" width="12.7109375" style="360" customWidth="1"/>
    <col min="775" max="775" width="35.140625" style="360" customWidth="1"/>
    <col min="776" max="1024" width="9.140625" style="360"/>
    <col min="1025" max="1025" width="6.42578125" style="360" customWidth="1"/>
    <col min="1026" max="1026" width="37.7109375" style="360" customWidth="1"/>
    <col min="1027" max="1027" width="7.5703125" style="360" customWidth="1"/>
    <col min="1028" max="1028" width="8.5703125" style="360" customWidth="1"/>
    <col min="1029" max="1029" width="11.140625" style="360" customWidth="1"/>
    <col min="1030" max="1030" width="12.7109375" style="360" customWidth="1"/>
    <col min="1031" max="1031" width="35.140625" style="360" customWidth="1"/>
    <col min="1032" max="1280" width="9.140625" style="360"/>
    <col min="1281" max="1281" width="6.42578125" style="360" customWidth="1"/>
    <col min="1282" max="1282" width="37.7109375" style="360" customWidth="1"/>
    <col min="1283" max="1283" width="7.5703125" style="360" customWidth="1"/>
    <col min="1284" max="1284" width="8.5703125" style="360" customWidth="1"/>
    <col min="1285" max="1285" width="11.140625" style="360" customWidth="1"/>
    <col min="1286" max="1286" width="12.7109375" style="360" customWidth="1"/>
    <col min="1287" max="1287" width="35.140625" style="360" customWidth="1"/>
    <col min="1288" max="1536" width="9.140625" style="360"/>
    <col min="1537" max="1537" width="6.42578125" style="360" customWidth="1"/>
    <col min="1538" max="1538" width="37.7109375" style="360" customWidth="1"/>
    <col min="1539" max="1539" width="7.5703125" style="360" customWidth="1"/>
    <col min="1540" max="1540" width="8.5703125" style="360" customWidth="1"/>
    <col min="1541" max="1541" width="11.140625" style="360" customWidth="1"/>
    <col min="1542" max="1542" width="12.7109375" style="360" customWidth="1"/>
    <col min="1543" max="1543" width="35.140625" style="360" customWidth="1"/>
    <col min="1544" max="1792" width="9.140625" style="360"/>
    <col min="1793" max="1793" width="6.42578125" style="360" customWidth="1"/>
    <col min="1794" max="1794" width="37.7109375" style="360" customWidth="1"/>
    <col min="1795" max="1795" width="7.5703125" style="360" customWidth="1"/>
    <col min="1796" max="1796" width="8.5703125" style="360" customWidth="1"/>
    <col min="1797" max="1797" width="11.140625" style="360" customWidth="1"/>
    <col min="1798" max="1798" width="12.7109375" style="360" customWidth="1"/>
    <col min="1799" max="1799" width="35.140625" style="360" customWidth="1"/>
    <col min="1800" max="2048" width="9.140625" style="360"/>
    <col min="2049" max="2049" width="6.42578125" style="360" customWidth="1"/>
    <col min="2050" max="2050" width="37.7109375" style="360" customWidth="1"/>
    <col min="2051" max="2051" width="7.5703125" style="360" customWidth="1"/>
    <col min="2052" max="2052" width="8.5703125" style="360" customWidth="1"/>
    <col min="2053" max="2053" width="11.140625" style="360" customWidth="1"/>
    <col min="2054" max="2054" width="12.7109375" style="360" customWidth="1"/>
    <col min="2055" max="2055" width="35.140625" style="360" customWidth="1"/>
    <col min="2056" max="2304" width="9.140625" style="360"/>
    <col min="2305" max="2305" width="6.42578125" style="360" customWidth="1"/>
    <col min="2306" max="2306" width="37.7109375" style="360" customWidth="1"/>
    <col min="2307" max="2307" width="7.5703125" style="360" customWidth="1"/>
    <col min="2308" max="2308" width="8.5703125" style="360" customWidth="1"/>
    <col min="2309" max="2309" width="11.140625" style="360" customWidth="1"/>
    <col min="2310" max="2310" width="12.7109375" style="360" customWidth="1"/>
    <col min="2311" max="2311" width="35.140625" style="360" customWidth="1"/>
    <col min="2312" max="2560" width="9.140625" style="360"/>
    <col min="2561" max="2561" width="6.42578125" style="360" customWidth="1"/>
    <col min="2562" max="2562" width="37.7109375" style="360" customWidth="1"/>
    <col min="2563" max="2563" width="7.5703125" style="360" customWidth="1"/>
    <col min="2564" max="2564" width="8.5703125" style="360" customWidth="1"/>
    <col min="2565" max="2565" width="11.140625" style="360" customWidth="1"/>
    <col min="2566" max="2566" width="12.7109375" style="360" customWidth="1"/>
    <col min="2567" max="2567" width="35.140625" style="360" customWidth="1"/>
    <col min="2568" max="2816" width="9.140625" style="360"/>
    <col min="2817" max="2817" width="6.42578125" style="360" customWidth="1"/>
    <col min="2818" max="2818" width="37.7109375" style="360" customWidth="1"/>
    <col min="2819" max="2819" width="7.5703125" style="360" customWidth="1"/>
    <col min="2820" max="2820" width="8.5703125" style="360" customWidth="1"/>
    <col min="2821" max="2821" width="11.140625" style="360" customWidth="1"/>
    <col min="2822" max="2822" width="12.7109375" style="360" customWidth="1"/>
    <col min="2823" max="2823" width="35.140625" style="360" customWidth="1"/>
    <col min="2824" max="3072" width="9.140625" style="360"/>
    <col min="3073" max="3073" width="6.42578125" style="360" customWidth="1"/>
    <col min="3074" max="3074" width="37.7109375" style="360" customWidth="1"/>
    <col min="3075" max="3075" width="7.5703125" style="360" customWidth="1"/>
    <col min="3076" max="3076" width="8.5703125" style="360" customWidth="1"/>
    <col min="3077" max="3077" width="11.140625" style="360" customWidth="1"/>
    <col min="3078" max="3078" width="12.7109375" style="360" customWidth="1"/>
    <col min="3079" max="3079" width="35.140625" style="360" customWidth="1"/>
    <col min="3080" max="3328" width="9.140625" style="360"/>
    <col min="3329" max="3329" width="6.42578125" style="360" customWidth="1"/>
    <col min="3330" max="3330" width="37.7109375" style="360" customWidth="1"/>
    <col min="3331" max="3331" width="7.5703125" style="360" customWidth="1"/>
    <col min="3332" max="3332" width="8.5703125" style="360" customWidth="1"/>
    <col min="3333" max="3333" width="11.140625" style="360" customWidth="1"/>
    <col min="3334" max="3334" width="12.7109375" style="360" customWidth="1"/>
    <col min="3335" max="3335" width="35.140625" style="360" customWidth="1"/>
    <col min="3336" max="3584" width="9.140625" style="360"/>
    <col min="3585" max="3585" width="6.42578125" style="360" customWidth="1"/>
    <col min="3586" max="3586" width="37.7109375" style="360" customWidth="1"/>
    <col min="3587" max="3587" width="7.5703125" style="360" customWidth="1"/>
    <col min="3588" max="3588" width="8.5703125" style="360" customWidth="1"/>
    <col min="3589" max="3589" width="11.140625" style="360" customWidth="1"/>
    <col min="3590" max="3590" width="12.7109375" style="360" customWidth="1"/>
    <col min="3591" max="3591" width="35.140625" style="360" customWidth="1"/>
    <col min="3592" max="3840" width="9.140625" style="360"/>
    <col min="3841" max="3841" width="6.42578125" style="360" customWidth="1"/>
    <col min="3842" max="3842" width="37.7109375" style="360" customWidth="1"/>
    <col min="3843" max="3843" width="7.5703125" style="360" customWidth="1"/>
    <col min="3844" max="3844" width="8.5703125" style="360" customWidth="1"/>
    <col min="3845" max="3845" width="11.140625" style="360" customWidth="1"/>
    <col min="3846" max="3846" width="12.7109375" style="360" customWidth="1"/>
    <col min="3847" max="3847" width="35.140625" style="360" customWidth="1"/>
    <col min="3848" max="4096" width="9.140625" style="360"/>
    <col min="4097" max="4097" width="6.42578125" style="360" customWidth="1"/>
    <col min="4098" max="4098" width="37.7109375" style="360" customWidth="1"/>
    <col min="4099" max="4099" width="7.5703125" style="360" customWidth="1"/>
    <col min="4100" max="4100" width="8.5703125" style="360" customWidth="1"/>
    <col min="4101" max="4101" width="11.140625" style="360" customWidth="1"/>
    <col min="4102" max="4102" width="12.7109375" style="360" customWidth="1"/>
    <col min="4103" max="4103" width="35.140625" style="360" customWidth="1"/>
    <col min="4104" max="4352" width="9.140625" style="360"/>
    <col min="4353" max="4353" width="6.42578125" style="360" customWidth="1"/>
    <col min="4354" max="4354" width="37.7109375" style="360" customWidth="1"/>
    <col min="4355" max="4355" width="7.5703125" style="360" customWidth="1"/>
    <col min="4356" max="4356" width="8.5703125" style="360" customWidth="1"/>
    <col min="4357" max="4357" width="11.140625" style="360" customWidth="1"/>
    <col min="4358" max="4358" width="12.7109375" style="360" customWidth="1"/>
    <col min="4359" max="4359" width="35.140625" style="360" customWidth="1"/>
    <col min="4360" max="4608" width="9.140625" style="360"/>
    <col min="4609" max="4609" width="6.42578125" style="360" customWidth="1"/>
    <col min="4610" max="4610" width="37.7109375" style="360" customWidth="1"/>
    <col min="4611" max="4611" width="7.5703125" style="360" customWidth="1"/>
    <col min="4612" max="4612" width="8.5703125" style="360" customWidth="1"/>
    <col min="4613" max="4613" width="11.140625" style="360" customWidth="1"/>
    <col min="4614" max="4614" width="12.7109375" style="360" customWidth="1"/>
    <col min="4615" max="4615" width="35.140625" style="360" customWidth="1"/>
    <col min="4616" max="4864" width="9.140625" style="360"/>
    <col min="4865" max="4865" width="6.42578125" style="360" customWidth="1"/>
    <col min="4866" max="4866" width="37.7109375" style="360" customWidth="1"/>
    <col min="4867" max="4867" width="7.5703125" style="360" customWidth="1"/>
    <col min="4868" max="4868" width="8.5703125" style="360" customWidth="1"/>
    <col min="4869" max="4869" width="11.140625" style="360" customWidth="1"/>
    <col min="4870" max="4870" width="12.7109375" style="360" customWidth="1"/>
    <col min="4871" max="4871" width="35.140625" style="360" customWidth="1"/>
    <col min="4872" max="5120" width="9.140625" style="360"/>
    <col min="5121" max="5121" width="6.42578125" style="360" customWidth="1"/>
    <col min="5122" max="5122" width="37.7109375" style="360" customWidth="1"/>
    <col min="5123" max="5123" width="7.5703125" style="360" customWidth="1"/>
    <col min="5124" max="5124" width="8.5703125" style="360" customWidth="1"/>
    <col min="5125" max="5125" width="11.140625" style="360" customWidth="1"/>
    <col min="5126" max="5126" width="12.7109375" style="360" customWidth="1"/>
    <col min="5127" max="5127" width="35.140625" style="360" customWidth="1"/>
    <col min="5128" max="5376" width="9.140625" style="360"/>
    <col min="5377" max="5377" width="6.42578125" style="360" customWidth="1"/>
    <col min="5378" max="5378" width="37.7109375" style="360" customWidth="1"/>
    <col min="5379" max="5379" width="7.5703125" style="360" customWidth="1"/>
    <col min="5380" max="5380" width="8.5703125" style="360" customWidth="1"/>
    <col min="5381" max="5381" width="11.140625" style="360" customWidth="1"/>
    <col min="5382" max="5382" width="12.7109375" style="360" customWidth="1"/>
    <col min="5383" max="5383" width="35.140625" style="360" customWidth="1"/>
    <col min="5384" max="5632" width="9.140625" style="360"/>
    <col min="5633" max="5633" width="6.42578125" style="360" customWidth="1"/>
    <col min="5634" max="5634" width="37.7109375" style="360" customWidth="1"/>
    <col min="5635" max="5635" width="7.5703125" style="360" customWidth="1"/>
    <col min="5636" max="5636" width="8.5703125" style="360" customWidth="1"/>
    <col min="5637" max="5637" width="11.140625" style="360" customWidth="1"/>
    <col min="5638" max="5638" width="12.7109375" style="360" customWidth="1"/>
    <col min="5639" max="5639" width="35.140625" style="360" customWidth="1"/>
    <col min="5640" max="5888" width="9.140625" style="360"/>
    <col min="5889" max="5889" width="6.42578125" style="360" customWidth="1"/>
    <col min="5890" max="5890" width="37.7109375" style="360" customWidth="1"/>
    <col min="5891" max="5891" width="7.5703125" style="360" customWidth="1"/>
    <col min="5892" max="5892" width="8.5703125" style="360" customWidth="1"/>
    <col min="5893" max="5893" width="11.140625" style="360" customWidth="1"/>
    <col min="5894" max="5894" width="12.7109375" style="360" customWidth="1"/>
    <col min="5895" max="5895" width="35.140625" style="360" customWidth="1"/>
    <col min="5896" max="6144" width="9.140625" style="360"/>
    <col min="6145" max="6145" width="6.42578125" style="360" customWidth="1"/>
    <col min="6146" max="6146" width="37.7109375" style="360" customWidth="1"/>
    <col min="6147" max="6147" width="7.5703125" style="360" customWidth="1"/>
    <col min="6148" max="6148" width="8.5703125" style="360" customWidth="1"/>
    <col min="6149" max="6149" width="11.140625" style="360" customWidth="1"/>
    <col min="6150" max="6150" width="12.7109375" style="360" customWidth="1"/>
    <col min="6151" max="6151" width="35.140625" style="360" customWidth="1"/>
    <col min="6152" max="6400" width="9.140625" style="360"/>
    <col min="6401" max="6401" width="6.42578125" style="360" customWidth="1"/>
    <col min="6402" max="6402" width="37.7109375" style="360" customWidth="1"/>
    <col min="6403" max="6403" width="7.5703125" style="360" customWidth="1"/>
    <col min="6404" max="6404" width="8.5703125" style="360" customWidth="1"/>
    <col min="6405" max="6405" width="11.140625" style="360" customWidth="1"/>
    <col min="6406" max="6406" width="12.7109375" style="360" customWidth="1"/>
    <col min="6407" max="6407" width="35.140625" style="360" customWidth="1"/>
    <col min="6408" max="6656" width="9.140625" style="360"/>
    <col min="6657" max="6657" width="6.42578125" style="360" customWidth="1"/>
    <col min="6658" max="6658" width="37.7109375" style="360" customWidth="1"/>
    <col min="6659" max="6659" width="7.5703125" style="360" customWidth="1"/>
    <col min="6660" max="6660" width="8.5703125" style="360" customWidth="1"/>
    <col min="6661" max="6661" width="11.140625" style="360" customWidth="1"/>
    <col min="6662" max="6662" width="12.7109375" style="360" customWidth="1"/>
    <col min="6663" max="6663" width="35.140625" style="360" customWidth="1"/>
    <col min="6664" max="6912" width="9.140625" style="360"/>
    <col min="6913" max="6913" width="6.42578125" style="360" customWidth="1"/>
    <col min="6914" max="6914" width="37.7109375" style="360" customWidth="1"/>
    <col min="6915" max="6915" width="7.5703125" style="360" customWidth="1"/>
    <col min="6916" max="6916" width="8.5703125" style="360" customWidth="1"/>
    <col min="6917" max="6917" width="11.140625" style="360" customWidth="1"/>
    <col min="6918" max="6918" width="12.7109375" style="360" customWidth="1"/>
    <col min="6919" max="6919" width="35.140625" style="360" customWidth="1"/>
    <col min="6920" max="7168" width="9.140625" style="360"/>
    <col min="7169" max="7169" width="6.42578125" style="360" customWidth="1"/>
    <col min="7170" max="7170" width="37.7109375" style="360" customWidth="1"/>
    <col min="7171" max="7171" width="7.5703125" style="360" customWidth="1"/>
    <col min="7172" max="7172" width="8.5703125" style="360" customWidth="1"/>
    <col min="7173" max="7173" width="11.140625" style="360" customWidth="1"/>
    <col min="7174" max="7174" width="12.7109375" style="360" customWidth="1"/>
    <col min="7175" max="7175" width="35.140625" style="360" customWidth="1"/>
    <col min="7176" max="7424" width="9.140625" style="360"/>
    <col min="7425" max="7425" width="6.42578125" style="360" customWidth="1"/>
    <col min="7426" max="7426" width="37.7109375" style="360" customWidth="1"/>
    <col min="7427" max="7427" width="7.5703125" style="360" customWidth="1"/>
    <col min="7428" max="7428" width="8.5703125" style="360" customWidth="1"/>
    <col min="7429" max="7429" width="11.140625" style="360" customWidth="1"/>
    <col min="7430" max="7430" width="12.7109375" style="360" customWidth="1"/>
    <col min="7431" max="7431" width="35.140625" style="360" customWidth="1"/>
    <col min="7432" max="7680" width="9.140625" style="360"/>
    <col min="7681" max="7681" width="6.42578125" style="360" customWidth="1"/>
    <col min="7682" max="7682" width="37.7109375" style="360" customWidth="1"/>
    <col min="7683" max="7683" width="7.5703125" style="360" customWidth="1"/>
    <col min="7684" max="7684" width="8.5703125" style="360" customWidth="1"/>
    <col min="7685" max="7685" width="11.140625" style="360" customWidth="1"/>
    <col min="7686" max="7686" width="12.7109375" style="360" customWidth="1"/>
    <col min="7687" max="7687" width="35.140625" style="360" customWidth="1"/>
    <col min="7688" max="7936" width="9.140625" style="360"/>
    <col min="7937" max="7937" width="6.42578125" style="360" customWidth="1"/>
    <col min="7938" max="7938" width="37.7109375" style="360" customWidth="1"/>
    <col min="7939" max="7939" width="7.5703125" style="360" customWidth="1"/>
    <col min="7940" max="7940" width="8.5703125" style="360" customWidth="1"/>
    <col min="7941" max="7941" width="11.140625" style="360" customWidth="1"/>
    <col min="7942" max="7942" width="12.7109375" style="360" customWidth="1"/>
    <col min="7943" max="7943" width="35.140625" style="360" customWidth="1"/>
    <col min="7944" max="8192" width="9.140625" style="360"/>
    <col min="8193" max="8193" width="6.42578125" style="360" customWidth="1"/>
    <col min="8194" max="8194" width="37.7109375" style="360" customWidth="1"/>
    <col min="8195" max="8195" width="7.5703125" style="360" customWidth="1"/>
    <col min="8196" max="8196" width="8.5703125" style="360" customWidth="1"/>
    <col min="8197" max="8197" width="11.140625" style="360" customWidth="1"/>
    <col min="8198" max="8198" width="12.7109375" style="360" customWidth="1"/>
    <col min="8199" max="8199" width="35.140625" style="360" customWidth="1"/>
    <col min="8200" max="8448" width="9.140625" style="360"/>
    <col min="8449" max="8449" width="6.42578125" style="360" customWidth="1"/>
    <col min="8450" max="8450" width="37.7109375" style="360" customWidth="1"/>
    <col min="8451" max="8451" width="7.5703125" style="360" customWidth="1"/>
    <col min="8452" max="8452" width="8.5703125" style="360" customWidth="1"/>
    <col min="8453" max="8453" width="11.140625" style="360" customWidth="1"/>
    <col min="8454" max="8454" width="12.7109375" style="360" customWidth="1"/>
    <col min="8455" max="8455" width="35.140625" style="360" customWidth="1"/>
    <col min="8456" max="8704" width="9.140625" style="360"/>
    <col min="8705" max="8705" width="6.42578125" style="360" customWidth="1"/>
    <col min="8706" max="8706" width="37.7109375" style="360" customWidth="1"/>
    <col min="8707" max="8707" width="7.5703125" style="360" customWidth="1"/>
    <col min="8708" max="8708" width="8.5703125" style="360" customWidth="1"/>
    <col min="8709" max="8709" width="11.140625" style="360" customWidth="1"/>
    <col min="8710" max="8710" width="12.7109375" style="360" customWidth="1"/>
    <col min="8711" max="8711" width="35.140625" style="360" customWidth="1"/>
    <col min="8712" max="8960" width="9.140625" style="360"/>
    <col min="8961" max="8961" width="6.42578125" style="360" customWidth="1"/>
    <col min="8962" max="8962" width="37.7109375" style="360" customWidth="1"/>
    <col min="8963" max="8963" width="7.5703125" style="360" customWidth="1"/>
    <col min="8964" max="8964" width="8.5703125" style="360" customWidth="1"/>
    <col min="8965" max="8965" width="11.140625" style="360" customWidth="1"/>
    <col min="8966" max="8966" width="12.7109375" style="360" customWidth="1"/>
    <col min="8967" max="8967" width="35.140625" style="360" customWidth="1"/>
    <col min="8968" max="9216" width="9.140625" style="360"/>
    <col min="9217" max="9217" width="6.42578125" style="360" customWidth="1"/>
    <col min="9218" max="9218" width="37.7109375" style="360" customWidth="1"/>
    <col min="9219" max="9219" width="7.5703125" style="360" customWidth="1"/>
    <col min="9220" max="9220" width="8.5703125" style="360" customWidth="1"/>
    <col min="9221" max="9221" width="11.140625" style="360" customWidth="1"/>
    <col min="9222" max="9222" width="12.7109375" style="360" customWidth="1"/>
    <col min="9223" max="9223" width="35.140625" style="360" customWidth="1"/>
    <col min="9224" max="9472" width="9.140625" style="360"/>
    <col min="9473" max="9473" width="6.42578125" style="360" customWidth="1"/>
    <col min="9474" max="9474" width="37.7109375" style="360" customWidth="1"/>
    <col min="9475" max="9475" width="7.5703125" style="360" customWidth="1"/>
    <col min="9476" max="9476" width="8.5703125" style="360" customWidth="1"/>
    <col min="9477" max="9477" width="11.140625" style="360" customWidth="1"/>
    <col min="9478" max="9478" width="12.7109375" style="360" customWidth="1"/>
    <col min="9479" max="9479" width="35.140625" style="360" customWidth="1"/>
    <col min="9480" max="9728" width="9.140625" style="360"/>
    <col min="9729" max="9729" width="6.42578125" style="360" customWidth="1"/>
    <col min="9730" max="9730" width="37.7109375" style="360" customWidth="1"/>
    <col min="9731" max="9731" width="7.5703125" style="360" customWidth="1"/>
    <col min="9732" max="9732" width="8.5703125" style="360" customWidth="1"/>
    <col min="9733" max="9733" width="11.140625" style="360" customWidth="1"/>
    <col min="9734" max="9734" width="12.7109375" style="360" customWidth="1"/>
    <col min="9735" max="9735" width="35.140625" style="360" customWidth="1"/>
    <col min="9736" max="9984" width="9.140625" style="360"/>
    <col min="9985" max="9985" width="6.42578125" style="360" customWidth="1"/>
    <col min="9986" max="9986" width="37.7109375" style="360" customWidth="1"/>
    <col min="9987" max="9987" width="7.5703125" style="360" customWidth="1"/>
    <col min="9988" max="9988" width="8.5703125" style="360" customWidth="1"/>
    <col min="9989" max="9989" width="11.140625" style="360" customWidth="1"/>
    <col min="9990" max="9990" width="12.7109375" style="360" customWidth="1"/>
    <col min="9991" max="9991" width="35.140625" style="360" customWidth="1"/>
    <col min="9992" max="10240" width="9.140625" style="360"/>
    <col min="10241" max="10241" width="6.42578125" style="360" customWidth="1"/>
    <col min="10242" max="10242" width="37.7109375" style="360" customWidth="1"/>
    <col min="10243" max="10243" width="7.5703125" style="360" customWidth="1"/>
    <col min="10244" max="10244" width="8.5703125" style="360" customWidth="1"/>
    <col min="10245" max="10245" width="11.140625" style="360" customWidth="1"/>
    <col min="10246" max="10246" width="12.7109375" style="360" customWidth="1"/>
    <col min="10247" max="10247" width="35.140625" style="360" customWidth="1"/>
    <col min="10248" max="10496" width="9.140625" style="360"/>
    <col min="10497" max="10497" width="6.42578125" style="360" customWidth="1"/>
    <col min="10498" max="10498" width="37.7109375" style="360" customWidth="1"/>
    <col min="10499" max="10499" width="7.5703125" style="360" customWidth="1"/>
    <col min="10500" max="10500" width="8.5703125" style="360" customWidth="1"/>
    <col min="10501" max="10501" width="11.140625" style="360" customWidth="1"/>
    <col min="10502" max="10502" width="12.7109375" style="360" customWidth="1"/>
    <col min="10503" max="10503" width="35.140625" style="360" customWidth="1"/>
    <col min="10504" max="10752" width="9.140625" style="360"/>
    <col min="10753" max="10753" width="6.42578125" style="360" customWidth="1"/>
    <col min="10754" max="10754" width="37.7109375" style="360" customWidth="1"/>
    <col min="10755" max="10755" width="7.5703125" style="360" customWidth="1"/>
    <col min="10756" max="10756" width="8.5703125" style="360" customWidth="1"/>
    <col min="10757" max="10757" width="11.140625" style="360" customWidth="1"/>
    <col min="10758" max="10758" width="12.7109375" style="360" customWidth="1"/>
    <col min="10759" max="10759" width="35.140625" style="360" customWidth="1"/>
    <col min="10760" max="11008" width="9.140625" style="360"/>
    <col min="11009" max="11009" width="6.42578125" style="360" customWidth="1"/>
    <col min="11010" max="11010" width="37.7109375" style="360" customWidth="1"/>
    <col min="11011" max="11011" width="7.5703125" style="360" customWidth="1"/>
    <col min="11012" max="11012" width="8.5703125" style="360" customWidth="1"/>
    <col min="11013" max="11013" width="11.140625" style="360" customWidth="1"/>
    <col min="11014" max="11014" width="12.7109375" style="360" customWidth="1"/>
    <col min="11015" max="11015" width="35.140625" style="360" customWidth="1"/>
    <col min="11016" max="11264" width="9.140625" style="360"/>
    <col min="11265" max="11265" width="6.42578125" style="360" customWidth="1"/>
    <col min="11266" max="11266" width="37.7109375" style="360" customWidth="1"/>
    <col min="11267" max="11267" width="7.5703125" style="360" customWidth="1"/>
    <col min="11268" max="11268" width="8.5703125" style="360" customWidth="1"/>
    <col min="11269" max="11269" width="11.140625" style="360" customWidth="1"/>
    <col min="11270" max="11270" width="12.7109375" style="360" customWidth="1"/>
    <col min="11271" max="11271" width="35.140625" style="360" customWidth="1"/>
    <col min="11272" max="11520" width="9.140625" style="360"/>
    <col min="11521" max="11521" width="6.42578125" style="360" customWidth="1"/>
    <col min="11522" max="11522" width="37.7109375" style="360" customWidth="1"/>
    <col min="11523" max="11523" width="7.5703125" style="360" customWidth="1"/>
    <col min="11524" max="11524" width="8.5703125" style="360" customWidth="1"/>
    <col min="11525" max="11525" width="11.140625" style="360" customWidth="1"/>
    <col min="11526" max="11526" width="12.7109375" style="360" customWidth="1"/>
    <col min="11527" max="11527" width="35.140625" style="360" customWidth="1"/>
    <col min="11528" max="11776" width="9.140625" style="360"/>
    <col min="11777" max="11777" width="6.42578125" style="360" customWidth="1"/>
    <col min="11778" max="11778" width="37.7109375" style="360" customWidth="1"/>
    <col min="11779" max="11779" width="7.5703125" style="360" customWidth="1"/>
    <col min="11780" max="11780" width="8.5703125" style="360" customWidth="1"/>
    <col min="11781" max="11781" width="11.140625" style="360" customWidth="1"/>
    <col min="11782" max="11782" width="12.7109375" style="360" customWidth="1"/>
    <col min="11783" max="11783" width="35.140625" style="360" customWidth="1"/>
    <col min="11784" max="12032" width="9.140625" style="360"/>
    <col min="12033" max="12033" width="6.42578125" style="360" customWidth="1"/>
    <col min="12034" max="12034" width="37.7109375" style="360" customWidth="1"/>
    <col min="12035" max="12035" width="7.5703125" style="360" customWidth="1"/>
    <col min="12036" max="12036" width="8.5703125" style="360" customWidth="1"/>
    <col min="12037" max="12037" width="11.140625" style="360" customWidth="1"/>
    <col min="12038" max="12038" width="12.7109375" style="360" customWidth="1"/>
    <col min="12039" max="12039" width="35.140625" style="360" customWidth="1"/>
    <col min="12040" max="12288" width="9.140625" style="360"/>
    <col min="12289" max="12289" width="6.42578125" style="360" customWidth="1"/>
    <col min="12290" max="12290" width="37.7109375" style="360" customWidth="1"/>
    <col min="12291" max="12291" width="7.5703125" style="360" customWidth="1"/>
    <col min="12292" max="12292" width="8.5703125" style="360" customWidth="1"/>
    <col min="12293" max="12293" width="11.140625" style="360" customWidth="1"/>
    <col min="12294" max="12294" width="12.7109375" style="360" customWidth="1"/>
    <col min="12295" max="12295" width="35.140625" style="360" customWidth="1"/>
    <col min="12296" max="12544" width="9.140625" style="360"/>
    <col min="12545" max="12545" width="6.42578125" style="360" customWidth="1"/>
    <col min="12546" max="12546" width="37.7109375" style="360" customWidth="1"/>
    <col min="12547" max="12547" width="7.5703125" style="360" customWidth="1"/>
    <col min="12548" max="12548" width="8.5703125" style="360" customWidth="1"/>
    <col min="12549" max="12549" width="11.140625" style="360" customWidth="1"/>
    <col min="12550" max="12550" width="12.7109375" style="360" customWidth="1"/>
    <col min="12551" max="12551" width="35.140625" style="360" customWidth="1"/>
    <col min="12552" max="12800" width="9.140625" style="360"/>
    <col min="12801" max="12801" width="6.42578125" style="360" customWidth="1"/>
    <col min="12802" max="12802" width="37.7109375" style="360" customWidth="1"/>
    <col min="12803" max="12803" width="7.5703125" style="360" customWidth="1"/>
    <col min="12804" max="12804" width="8.5703125" style="360" customWidth="1"/>
    <col min="12805" max="12805" width="11.140625" style="360" customWidth="1"/>
    <col min="12806" max="12806" width="12.7109375" style="360" customWidth="1"/>
    <col min="12807" max="12807" width="35.140625" style="360" customWidth="1"/>
    <col min="12808" max="13056" width="9.140625" style="360"/>
    <col min="13057" max="13057" width="6.42578125" style="360" customWidth="1"/>
    <col min="13058" max="13058" width="37.7109375" style="360" customWidth="1"/>
    <col min="13059" max="13059" width="7.5703125" style="360" customWidth="1"/>
    <col min="13060" max="13060" width="8.5703125" style="360" customWidth="1"/>
    <col min="13061" max="13061" width="11.140625" style="360" customWidth="1"/>
    <col min="13062" max="13062" width="12.7109375" style="360" customWidth="1"/>
    <col min="13063" max="13063" width="35.140625" style="360" customWidth="1"/>
    <col min="13064" max="13312" width="9.140625" style="360"/>
    <col min="13313" max="13313" width="6.42578125" style="360" customWidth="1"/>
    <col min="13314" max="13314" width="37.7109375" style="360" customWidth="1"/>
    <col min="13315" max="13315" width="7.5703125" style="360" customWidth="1"/>
    <col min="13316" max="13316" width="8.5703125" style="360" customWidth="1"/>
    <col min="13317" max="13317" width="11.140625" style="360" customWidth="1"/>
    <col min="13318" max="13318" width="12.7109375" style="360" customWidth="1"/>
    <col min="13319" max="13319" width="35.140625" style="360" customWidth="1"/>
    <col min="13320" max="13568" width="9.140625" style="360"/>
    <col min="13569" max="13569" width="6.42578125" style="360" customWidth="1"/>
    <col min="13570" max="13570" width="37.7109375" style="360" customWidth="1"/>
    <col min="13571" max="13571" width="7.5703125" style="360" customWidth="1"/>
    <col min="13572" max="13572" width="8.5703125" style="360" customWidth="1"/>
    <col min="13573" max="13573" width="11.140625" style="360" customWidth="1"/>
    <col min="13574" max="13574" width="12.7109375" style="360" customWidth="1"/>
    <col min="13575" max="13575" width="35.140625" style="360" customWidth="1"/>
    <col min="13576" max="13824" width="9.140625" style="360"/>
    <col min="13825" max="13825" width="6.42578125" style="360" customWidth="1"/>
    <col min="13826" max="13826" width="37.7109375" style="360" customWidth="1"/>
    <col min="13827" max="13827" width="7.5703125" style="360" customWidth="1"/>
    <col min="13828" max="13828" width="8.5703125" style="360" customWidth="1"/>
    <col min="13829" max="13829" width="11.140625" style="360" customWidth="1"/>
    <col min="13830" max="13830" width="12.7109375" style="360" customWidth="1"/>
    <col min="13831" max="13831" width="35.140625" style="360" customWidth="1"/>
    <col min="13832" max="14080" width="9.140625" style="360"/>
    <col min="14081" max="14081" width="6.42578125" style="360" customWidth="1"/>
    <col min="14082" max="14082" width="37.7109375" style="360" customWidth="1"/>
    <col min="14083" max="14083" width="7.5703125" style="360" customWidth="1"/>
    <col min="14084" max="14084" width="8.5703125" style="360" customWidth="1"/>
    <col min="14085" max="14085" width="11.140625" style="360" customWidth="1"/>
    <col min="14086" max="14086" width="12.7109375" style="360" customWidth="1"/>
    <col min="14087" max="14087" width="35.140625" style="360" customWidth="1"/>
    <col min="14088" max="14336" width="9.140625" style="360"/>
    <col min="14337" max="14337" width="6.42578125" style="360" customWidth="1"/>
    <col min="14338" max="14338" width="37.7109375" style="360" customWidth="1"/>
    <col min="14339" max="14339" width="7.5703125" style="360" customWidth="1"/>
    <col min="14340" max="14340" width="8.5703125" style="360" customWidth="1"/>
    <col min="14341" max="14341" width="11.140625" style="360" customWidth="1"/>
    <col min="14342" max="14342" width="12.7109375" style="360" customWidth="1"/>
    <col min="14343" max="14343" width="35.140625" style="360" customWidth="1"/>
    <col min="14344" max="14592" width="9.140625" style="360"/>
    <col min="14593" max="14593" width="6.42578125" style="360" customWidth="1"/>
    <col min="14594" max="14594" width="37.7109375" style="360" customWidth="1"/>
    <col min="14595" max="14595" width="7.5703125" style="360" customWidth="1"/>
    <col min="14596" max="14596" width="8.5703125" style="360" customWidth="1"/>
    <col min="14597" max="14597" width="11.140625" style="360" customWidth="1"/>
    <col min="14598" max="14598" width="12.7109375" style="360" customWidth="1"/>
    <col min="14599" max="14599" width="35.140625" style="360" customWidth="1"/>
    <col min="14600" max="14848" width="9.140625" style="360"/>
    <col min="14849" max="14849" width="6.42578125" style="360" customWidth="1"/>
    <col min="14850" max="14850" width="37.7109375" style="360" customWidth="1"/>
    <col min="14851" max="14851" width="7.5703125" style="360" customWidth="1"/>
    <col min="14852" max="14852" width="8.5703125" style="360" customWidth="1"/>
    <col min="14853" max="14853" width="11.140625" style="360" customWidth="1"/>
    <col min="14854" max="14854" width="12.7109375" style="360" customWidth="1"/>
    <col min="14855" max="14855" width="35.140625" style="360" customWidth="1"/>
    <col min="14856" max="15104" width="9.140625" style="360"/>
    <col min="15105" max="15105" width="6.42578125" style="360" customWidth="1"/>
    <col min="15106" max="15106" width="37.7109375" style="360" customWidth="1"/>
    <col min="15107" max="15107" width="7.5703125" style="360" customWidth="1"/>
    <col min="15108" max="15108" width="8.5703125" style="360" customWidth="1"/>
    <col min="15109" max="15109" width="11.140625" style="360" customWidth="1"/>
    <col min="15110" max="15110" width="12.7109375" style="360" customWidth="1"/>
    <col min="15111" max="15111" width="35.140625" style="360" customWidth="1"/>
    <col min="15112" max="15360" width="9.140625" style="360"/>
    <col min="15361" max="15361" width="6.42578125" style="360" customWidth="1"/>
    <col min="15362" max="15362" width="37.7109375" style="360" customWidth="1"/>
    <col min="15363" max="15363" width="7.5703125" style="360" customWidth="1"/>
    <col min="15364" max="15364" width="8.5703125" style="360" customWidth="1"/>
    <col min="15365" max="15365" width="11.140625" style="360" customWidth="1"/>
    <col min="15366" max="15366" width="12.7109375" style="360" customWidth="1"/>
    <col min="15367" max="15367" width="35.140625" style="360" customWidth="1"/>
    <col min="15368" max="15616" width="9.140625" style="360"/>
    <col min="15617" max="15617" width="6.42578125" style="360" customWidth="1"/>
    <col min="15618" max="15618" width="37.7109375" style="360" customWidth="1"/>
    <col min="15619" max="15619" width="7.5703125" style="360" customWidth="1"/>
    <col min="15620" max="15620" width="8.5703125" style="360" customWidth="1"/>
    <col min="15621" max="15621" width="11.140625" style="360" customWidth="1"/>
    <col min="15622" max="15622" width="12.7109375" style="360" customWidth="1"/>
    <col min="15623" max="15623" width="35.140625" style="360" customWidth="1"/>
    <col min="15624" max="15872" width="9.140625" style="360"/>
    <col min="15873" max="15873" width="6.42578125" style="360" customWidth="1"/>
    <col min="15874" max="15874" width="37.7109375" style="360" customWidth="1"/>
    <col min="15875" max="15875" width="7.5703125" style="360" customWidth="1"/>
    <col min="15876" max="15876" width="8.5703125" style="360" customWidth="1"/>
    <col min="15877" max="15877" width="11.140625" style="360" customWidth="1"/>
    <col min="15878" max="15878" width="12.7109375" style="360" customWidth="1"/>
    <col min="15879" max="15879" width="35.140625" style="360" customWidth="1"/>
    <col min="15880" max="16128" width="9.140625" style="360"/>
    <col min="16129" max="16129" width="6.42578125" style="360" customWidth="1"/>
    <col min="16130" max="16130" width="37.7109375" style="360" customWidth="1"/>
    <col min="16131" max="16131" width="7.5703125" style="360" customWidth="1"/>
    <col min="16132" max="16132" width="8.5703125" style="360" customWidth="1"/>
    <col min="16133" max="16133" width="11.140625" style="360" customWidth="1"/>
    <col min="16134" max="16134" width="12.7109375" style="360" customWidth="1"/>
    <col min="16135" max="16135" width="35.140625" style="360" customWidth="1"/>
    <col min="16136" max="16384" width="9.140625" style="360"/>
  </cols>
  <sheetData>
    <row r="1" spans="1:11" s="353" customFormat="1" ht="15.75">
      <c r="A1" s="377" t="s">
        <v>1273</v>
      </c>
      <c r="B1" s="378" t="s">
        <v>1174</v>
      </c>
      <c r="C1" s="379"/>
      <c r="D1" s="379"/>
      <c r="E1" s="351"/>
      <c r="F1" s="412"/>
      <c r="G1" s="352"/>
    </row>
    <row r="2" spans="1:11" s="353" customFormat="1" ht="15.75">
      <c r="A2" s="377"/>
      <c r="B2" s="378"/>
      <c r="C2" s="379"/>
      <c r="D2" s="379"/>
      <c r="E2" s="351"/>
      <c r="F2" s="412"/>
      <c r="G2" s="352"/>
    </row>
    <row r="3" spans="1:11" ht="32.450000000000003" customHeight="1">
      <c r="A3" s="380" t="s">
        <v>169</v>
      </c>
      <c r="B3" s="380" t="s">
        <v>1250</v>
      </c>
      <c r="C3" s="381" t="s">
        <v>1178</v>
      </c>
      <c r="D3" s="382" t="s">
        <v>493</v>
      </c>
      <c r="E3" s="355" t="s">
        <v>1179</v>
      </c>
      <c r="F3" s="413" t="s">
        <v>1180</v>
      </c>
      <c r="G3" s="356"/>
      <c r="H3" s="357"/>
      <c r="I3" s="358"/>
      <c r="J3" s="359"/>
      <c r="K3" s="359"/>
    </row>
    <row r="4" spans="1:11" ht="12.75" hidden="1" customHeight="1">
      <c r="A4" s="383"/>
      <c r="B4" s="384"/>
      <c r="C4" s="385"/>
      <c r="D4" s="385"/>
      <c r="E4" s="362"/>
      <c r="F4" s="414"/>
      <c r="G4" s="363"/>
      <c r="H4" s="356"/>
    </row>
    <row r="5" spans="1:11" ht="12" customHeight="1">
      <c r="A5" s="383"/>
      <c r="B5" s="380" t="s">
        <v>1274</v>
      </c>
      <c r="C5" s="385"/>
      <c r="D5" s="385"/>
      <c r="E5" s="362"/>
      <c r="F5" s="414"/>
      <c r="G5" s="363"/>
      <c r="H5" s="356"/>
    </row>
    <row r="6" spans="1:11" ht="12.75" customHeight="1">
      <c r="A6" s="386" t="s">
        <v>1252</v>
      </c>
      <c r="B6" s="387" t="s">
        <v>1275</v>
      </c>
      <c r="C6" s="388" t="s">
        <v>12</v>
      </c>
      <c r="D6" s="389">
        <v>1</v>
      </c>
      <c r="E6" s="365"/>
      <c r="F6" s="415">
        <f>SUM(D6*E6)</f>
        <v>0</v>
      </c>
      <c r="G6" s="363"/>
      <c r="H6" s="356"/>
    </row>
    <row r="7" spans="1:11" ht="12.75" customHeight="1">
      <c r="A7" s="386"/>
      <c r="B7" s="387" t="s">
        <v>1276</v>
      </c>
      <c r="C7" s="388"/>
      <c r="D7" s="389"/>
      <c r="E7" s="365"/>
      <c r="F7" s="416"/>
      <c r="G7" s="363"/>
      <c r="H7" s="356"/>
    </row>
    <row r="8" spans="1:11" ht="27.6" customHeight="1">
      <c r="A8" s="386"/>
      <c r="B8" s="387" t="s">
        <v>1277</v>
      </c>
      <c r="C8" s="390"/>
      <c r="D8" s="389"/>
      <c r="E8" s="365"/>
      <c r="F8" s="417"/>
      <c r="G8" s="363"/>
      <c r="H8" s="356"/>
    </row>
    <row r="9" spans="1:11" ht="12.75" customHeight="1">
      <c r="A9" s="386"/>
      <c r="B9" s="380" t="s">
        <v>1278</v>
      </c>
      <c r="C9" s="380"/>
      <c r="D9" s="391"/>
      <c r="E9" s="366"/>
      <c r="F9" s="418">
        <f>SUM(F6:F8)</f>
        <v>0</v>
      </c>
      <c r="G9" s="363"/>
      <c r="H9" s="356"/>
    </row>
    <row r="10" spans="1:11" ht="12.75">
      <c r="A10" s="386"/>
      <c r="B10" s="384"/>
      <c r="C10" s="385"/>
      <c r="D10" s="385"/>
      <c r="E10" s="362"/>
      <c r="F10" s="414"/>
      <c r="G10" s="363"/>
      <c r="H10" s="356"/>
    </row>
    <row r="11" spans="1:11" ht="12.75" customHeight="1">
      <c r="A11" s="386"/>
      <c r="B11" s="380" t="s">
        <v>1251</v>
      </c>
      <c r="C11" s="381"/>
      <c r="D11" s="382"/>
      <c r="E11" s="354"/>
      <c r="F11" s="413"/>
      <c r="G11" s="363"/>
      <c r="H11" s="356"/>
    </row>
    <row r="12" spans="1:11" ht="15" customHeight="1">
      <c r="A12" s="386" t="s">
        <v>1255</v>
      </c>
      <c r="B12" s="387" t="s">
        <v>1279</v>
      </c>
      <c r="C12" s="267" t="s">
        <v>12</v>
      </c>
      <c r="D12" s="389">
        <v>28</v>
      </c>
      <c r="E12" s="365"/>
      <c r="F12" s="419">
        <f>SUM(D12*E12)</f>
        <v>0</v>
      </c>
      <c r="G12" s="363"/>
      <c r="H12" s="356"/>
    </row>
    <row r="13" spans="1:11" ht="15" customHeight="1">
      <c r="A13" s="386"/>
      <c r="B13" s="387" t="s">
        <v>1280</v>
      </c>
      <c r="C13" s="267"/>
      <c r="D13" s="389"/>
      <c r="E13" s="365"/>
      <c r="F13" s="419"/>
      <c r="G13" s="363"/>
      <c r="H13" s="356"/>
    </row>
    <row r="14" spans="1:11" ht="14.45" customHeight="1">
      <c r="A14" s="386"/>
      <c r="B14" s="387" t="s">
        <v>1281</v>
      </c>
      <c r="C14" s="267"/>
      <c r="D14" s="389"/>
      <c r="E14" s="365"/>
      <c r="F14" s="419"/>
      <c r="G14" s="363"/>
      <c r="H14" s="356"/>
    </row>
    <row r="15" spans="1:11" ht="15">
      <c r="A15" s="386"/>
      <c r="B15" s="380" t="s">
        <v>1261</v>
      </c>
      <c r="C15" s="392"/>
      <c r="D15" s="391"/>
      <c r="E15" s="366"/>
      <c r="F15" s="420">
        <f>SUM(F12:F14)</f>
        <v>0</v>
      </c>
      <c r="G15" s="367"/>
      <c r="H15" s="356"/>
    </row>
    <row r="16" spans="1:11" ht="15">
      <c r="A16" s="386"/>
      <c r="B16" s="380"/>
      <c r="C16" s="392"/>
      <c r="D16" s="391"/>
      <c r="E16" s="366"/>
      <c r="F16" s="393"/>
      <c r="G16" s="367"/>
      <c r="H16" s="356"/>
    </row>
    <row r="17" spans="1:8" ht="16.5" customHeight="1">
      <c r="A17" s="386"/>
      <c r="B17" s="380" t="s">
        <v>1107</v>
      </c>
      <c r="C17" s="381"/>
      <c r="D17" s="382"/>
      <c r="E17" s="354"/>
      <c r="F17" s="413"/>
      <c r="G17" s="363"/>
      <c r="H17" s="356"/>
    </row>
    <row r="18" spans="1:8" ht="15" customHeight="1">
      <c r="A18" s="386" t="s">
        <v>1258</v>
      </c>
      <c r="B18" s="387" t="s">
        <v>1282</v>
      </c>
      <c r="C18" s="267" t="s">
        <v>12</v>
      </c>
      <c r="D18" s="389">
        <v>12</v>
      </c>
      <c r="E18" s="365"/>
      <c r="F18" s="419">
        <f t="shared" ref="F18:F25" si="0">SUM(D18*E18)</f>
        <v>0</v>
      </c>
      <c r="G18" s="367"/>
      <c r="H18" s="356"/>
    </row>
    <row r="19" spans="1:8" ht="16.5" customHeight="1">
      <c r="A19" s="386" t="s">
        <v>1283</v>
      </c>
      <c r="B19" s="387" t="s">
        <v>1284</v>
      </c>
      <c r="C19" s="267" t="s">
        <v>12</v>
      </c>
      <c r="D19" s="389">
        <v>15</v>
      </c>
      <c r="E19" s="365"/>
      <c r="F19" s="419">
        <f t="shared" si="0"/>
        <v>0</v>
      </c>
      <c r="G19" s="367"/>
      <c r="H19" s="356"/>
    </row>
    <row r="20" spans="1:8" ht="15.75" customHeight="1">
      <c r="A20" s="386" t="s">
        <v>1285</v>
      </c>
      <c r="B20" s="387" t="s">
        <v>1286</v>
      </c>
      <c r="C20" s="267" t="s">
        <v>12</v>
      </c>
      <c r="D20" s="389">
        <v>13</v>
      </c>
      <c r="E20" s="365"/>
      <c r="F20" s="419">
        <f t="shared" si="0"/>
        <v>0</v>
      </c>
      <c r="G20" s="367"/>
      <c r="H20" s="356"/>
    </row>
    <row r="21" spans="1:8" ht="16.5" customHeight="1">
      <c r="A21" s="386" t="s">
        <v>1287</v>
      </c>
      <c r="B21" s="387" t="s">
        <v>1288</v>
      </c>
      <c r="C21" s="267" t="s">
        <v>12</v>
      </c>
      <c r="D21" s="389">
        <v>15</v>
      </c>
      <c r="E21" s="365"/>
      <c r="F21" s="419">
        <f t="shared" si="0"/>
        <v>0</v>
      </c>
      <c r="G21" s="367"/>
      <c r="H21" s="356"/>
    </row>
    <row r="22" spans="1:8" ht="15" customHeight="1">
      <c r="A22" s="386" t="s">
        <v>1289</v>
      </c>
      <c r="B22" s="387" t="s">
        <v>1290</v>
      </c>
      <c r="C22" s="267" t="s">
        <v>12</v>
      </c>
      <c r="D22" s="389">
        <v>6</v>
      </c>
      <c r="E22" s="365"/>
      <c r="F22" s="419">
        <f t="shared" si="0"/>
        <v>0</v>
      </c>
      <c r="G22" s="367"/>
      <c r="H22" s="356"/>
    </row>
    <row r="23" spans="1:8" ht="15.75" customHeight="1">
      <c r="A23" s="386" t="s">
        <v>1291</v>
      </c>
      <c r="B23" s="387" t="s">
        <v>1292</v>
      </c>
      <c r="C23" s="267" t="s">
        <v>12</v>
      </c>
      <c r="D23" s="389">
        <v>13</v>
      </c>
      <c r="E23" s="365"/>
      <c r="F23" s="419">
        <f t="shared" si="0"/>
        <v>0</v>
      </c>
      <c r="G23" s="367"/>
      <c r="H23" s="356"/>
    </row>
    <row r="24" spans="1:8" ht="15.75" customHeight="1">
      <c r="A24" s="386" t="s">
        <v>1293</v>
      </c>
      <c r="B24" s="387" t="s">
        <v>1294</v>
      </c>
      <c r="C24" s="267" t="s">
        <v>12</v>
      </c>
      <c r="D24" s="389">
        <v>14</v>
      </c>
      <c r="E24" s="365"/>
      <c r="F24" s="419">
        <f t="shared" si="0"/>
        <v>0</v>
      </c>
      <c r="G24" s="367"/>
      <c r="H24" s="356"/>
    </row>
    <row r="25" spans="1:8" ht="15.75" customHeight="1">
      <c r="A25" s="386" t="s">
        <v>1295</v>
      </c>
      <c r="B25" s="387" t="s">
        <v>1296</v>
      </c>
      <c r="C25" s="267" t="s">
        <v>12</v>
      </c>
      <c r="D25" s="389">
        <v>12</v>
      </c>
      <c r="E25" s="365"/>
      <c r="F25" s="419">
        <f t="shared" si="0"/>
        <v>0</v>
      </c>
      <c r="G25" s="367"/>
      <c r="H25" s="356"/>
    </row>
    <row r="26" spans="1:8" ht="14.25" customHeight="1">
      <c r="A26" s="386"/>
      <c r="B26" s="380" t="s">
        <v>1297</v>
      </c>
      <c r="C26" s="392"/>
      <c r="D26" s="393"/>
      <c r="E26" s="366"/>
      <c r="F26" s="420">
        <f>SUM(F18:F25)</f>
        <v>0</v>
      </c>
      <c r="G26" s="367"/>
      <c r="H26" s="356"/>
    </row>
    <row r="27" spans="1:8" ht="15">
      <c r="A27" s="386"/>
      <c r="B27" s="380"/>
      <c r="C27" s="392"/>
      <c r="D27" s="391"/>
      <c r="E27" s="366"/>
      <c r="F27" s="393"/>
      <c r="G27" s="367"/>
      <c r="H27" s="356"/>
    </row>
    <row r="28" spans="1:8" ht="12.75">
      <c r="A28" s="386"/>
      <c r="B28" s="394" t="s">
        <v>1298</v>
      </c>
      <c r="C28" s="385"/>
      <c r="D28" s="385"/>
      <c r="E28" s="368"/>
      <c r="F28" s="420">
        <f>SUM(F15,F9,F26)</f>
        <v>0</v>
      </c>
      <c r="G28" s="367"/>
      <c r="H28" s="356"/>
    </row>
    <row r="29" spans="1:8" ht="13.5" customHeight="1">
      <c r="A29" s="386"/>
      <c r="B29" s="395"/>
      <c r="C29" s="396"/>
      <c r="D29" s="391"/>
      <c r="E29" s="366"/>
      <c r="F29" s="393"/>
      <c r="G29" s="367"/>
      <c r="H29" s="356"/>
    </row>
    <row r="30" spans="1:8" ht="14.25" customHeight="1">
      <c r="A30" s="380" t="s">
        <v>171</v>
      </c>
      <c r="B30" s="394" t="s">
        <v>1299</v>
      </c>
      <c r="C30" s="397"/>
      <c r="D30" s="398"/>
      <c r="E30" s="355"/>
      <c r="F30" s="421"/>
      <c r="G30" s="367"/>
      <c r="H30" s="356"/>
    </row>
    <row r="31" spans="1:8" ht="55.5" customHeight="1">
      <c r="A31" s="386" t="s">
        <v>1263</v>
      </c>
      <c r="B31" s="387" t="s">
        <v>1300</v>
      </c>
      <c r="C31" s="267" t="s">
        <v>674</v>
      </c>
      <c r="D31" s="389">
        <v>0.3</v>
      </c>
      <c r="E31" s="365"/>
      <c r="F31" s="419">
        <f>SUM(D31*E31)</f>
        <v>0</v>
      </c>
      <c r="G31" s="367"/>
      <c r="H31" s="356"/>
    </row>
    <row r="32" spans="1:8" ht="12.75">
      <c r="A32" s="386"/>
      <c r="B32" s="387"/>
      <c r="C32" s="267"/>
      <c r="D32" s="389"/>
      <c r="E32" s="365"/>
      <c r="F32" s="419"/>
      <c r="G32" s="369"/>
      <c r="H32" s="356"/>
    </row>
    <row r="33" spans="1:8" ht="54.75" customHeight="1">
      <c r="A33" s="386" t="s">
        <v>1265</v>
      </c>
      <c r="B33" s="387" t="s">
        <v>1301</v>
      </c>
      <c r="C33" s="267" t="s">
        <v>674</v>
      </c>
      <c r="D33" s="389">
        <v>0.7</v>
      </c>
      <c r="E33" s="365"/>
      <c r="F33" s="419">
        <f>SUM(D33*E33)</f>
        <v>0</v>
      </c>
      <c r="G33" s="369"/>
      <c r="H33" s="356"/>
    </row>
    <row r="34" spans="1:8" ht="12.75">
      <c r="A34" s="386"/>
      <c r="B34" s="387"/>
      <c r="C34" s="267"/>
      <c r="D34" s="389"/>
      <c r="E34" s="365"/>
      <c r="F34" s="414"/>
      <c r="G34" s="369"/>
      <c r="H34" s="356"/>
    </row>
    <row r="35" spans="1:8" ht="42.75" customHeight="1">
      <c r="A35" s="386" t="s">
        <v>1302</v>
      </c>
      <c r="B35" s="387" t="s">
        <v>1303</v>
      </c>
      <c r="C35" s="267" t="s">
        <v>674</v>
      </c>
      <c r="D35" s="389">
        <v>0.2</v>
      </c>
      <c r="E35" s="365"/>
      <c r="F35" s="419">
        <f>SUM(D35*E35)</f>
        <v>0</v>
      </c>
      <c r="G35" s="369"/>
      <c r="H35" s="356"/>
    </row>
    <row r="36" spans="1:8" ht="15" customHeight="1">
      <c r="A36" s="386"/>
      <c r="B36" s="387"/>
      <c r="C36" s="267"/>
      <c r="D36" s="389"/>
      <c r="E36" s="365"/>
      <c r="F36" s="419"/>
      <c r="G36" s="369"/>
      <c r="H36" s="356"/>
    </row>
    <row r="37" spans="1:8" ht="43.5" customHeight="1">
      <c r="A37" s="386" t="s">
        <v>1304</v>
      </c>
      <c r="B37" s="387" t="s">
        <v>1305</v>
      </c>
      <c r="C37" s="267" t="s">
        <v>674</v>
      </c>
      <c r="D37" s="389">
        <v>0.06</v>
      </c>
      <c r="E37" s="365"/>
      <c r="F37" s="419">
        <f>SUM(D37*E37)</f>
        <v>0</v>
      </c>
      <c r="G37" s="369"/>
      <c r="H37" s="356"/>
    </row>
    <row r="38" spans="1:8" ht="12.75">
      <c r="A38" s="386"/>
      <c r="B38" s="387"/>
      <c r="C38" s="267"/>
      <c r="D38" s="389"/>
      <c r="E38" s="365"/>
      <c r="F38" s="419"/>
      <c r="G38" s="369"/>
      <c r="H38" s="356"/>
    </row>
    <row r="39" spans="1:8" ht="28.5" customHeight="1">
      <c r="A39" s="386" t="s">
        <v>1306</v>
      </c>
      <c r="B39" s="387" t="s">
        <v>1307</v>
      </c>
      <c r="C39" s="267" t="s">
        <v>12</v>
      </c>
      <c r="D39" s="389">
        <v>4</v>
      </c>
      <c r="E39" s="365"/>
      <c r="F39" s="419">
        <f>SUM(D39*E39)</f>
        <v>0</v>
      </c>
      <c r="G39" s="363"/>
      <c r="H39" s="356"/>
    </row>
    <row r="40" spans="1:8" ht="15.6" customHeight="1">
      <c r="A40" s="386"/>
      <c r="B40" s="387"/>
      <c r="C40" s="267"/>
      <c r="D40" s="389"/>
      <c r="E40" s="365"/>
      <c r="F40" s="419"/>
      <c r="G40" s="363"/>
      <c r="H40" s="356"/>
    </row>
    <row r="41" spans="1:8" ht="57.75" customHeight="1">
      <c r="A41" s="386" t="s">
        <v>1308</v>
      </c>
      <c r="B41" s="387" t="s">
        <v>1309</v>
      </c>
      <c r="C41" s="267" t="s">
        <v>156</v>
      </c>
      <c r="D41" s="389">
        <v>1.1000000000000001</v>
      </c>
      <c r="E41" s="365"/>
      <c r="F41" s="419">
        <f>SUM(D41*E41)</f>
        <v>0</v>
      </c>
      <c r="G41" s="363"/>
      <c r="H41" s="356"/>
    </row>
    <row r="42" spans="1:8" ht="15.6" customHeight="1">
      <c r="A42" s="386"/>
      <c r="B42" s="394" t="s">
        <v>1310</v>
      </c>
      <c r="C42" s="385"/>
      <c r="D42" s="385"/>
      <c r="E42" s="368"/>
      <c r="F42" s="420">
        <f>SUM(F31:F41)</f>
        <v>0</v>
      </c>
      <c r="G42" s="363"/>
      <c r="H42" s="356"/>
    </row>
    <row r="43" spans="1:8" ht="12.75">
      <c r="A43" s="386"/>
      <c r="B43" s="399"/>
      <c r="C43" s="400"/>
      <c r="D43" s="400"/>
      <c r="E43" s="360"/>
      <c r="F43" s="400"/>
      <c r="G43" s="369"/>
      <c r="H43" s="356"/>
    </row>
    <row r="44" spans="1:8" ht="12.75">
      <c r="A44" s="380" t="s">
        <v>172</v>
      </c>
      <c r="B44" s="394" t="s">
        <v>1268</v>
      </c>
      <c r="C44" s="397"/>
      <c r="D44" s="398"/>
      <c r="E44" s="355"/>
      <c r="F44" s="421"/>
      <c r="G44" s="363"/>
      <c r="H44" s="356"/>
    </row>
    <row r="45" spans="1:8" ht="12.75">
      <c r="A45" s="386"/>
      <c r="B45" s="384"/>
      <c r="C45" s="401"/>
      <c r="D45" s="401"/>
      <c r="E45" s="362"/>
      <c r="F45" s="422"/>
      <c r="G45" s="363"/>
      <c r="H45" s="356"/>
    </row>
    <row r="46" spans="1:8" s="356" customFormat="1" ht="68.45" customHeight="1">
      <c r="A46" s="386" t="s">
        <v>1269</v>
      </c>
      <c r="B46" s="387" t="s">
        <v>1311</v>
      </c>
      <c r="C46" s="267" t="s">
        <v>12</v>
      </c>
      <c r="D46" s="389">
        <v>1</v>
      </c>
      <c r="E46" s="365"/>
      <c r="F46" s="419">
        <f>SUM(D46*E46)</f>
        <v>0</v>
      </c>
      <c r="G46" s="363"/>
    </row>
    <row r="47" spans="1:8" ht="13.15" customHeight="1">
      <c r="A47" s="386"/>
      <c r="B47" s="387"/>
      <c r="C47" s="267"/>
      <c r="D47" s="389"/>
      <c r="E47" s="365"/>
      <c r="F47" s="419"/>
      <c r="G47" s="371"/>
      <c r="H47" s="356"/>
    </row>
    <row r="48" spans="1:8" ht="41.45" customHeight="1">
      <c r="A48" s="386" t="s">
        <v>1312</v>
      </c>
      <c r="B48" s="387" t="s">
        <v>1270</v>
      </c>
      <c r="C48" s="267" t="s">
        <v>12</v>
      </c>
      <c r="D48" s="389">
        <v>28</v>
      </c>
      <c r="E48" s="365"/>
      <c r="F48" s="419">
        <f>SUM(D48*E48)</f>
        <v>0</v>
      </c>
      <c r="G48" s="367"/>
      <c r="H48" s="356"/>
    </row>
    <row r="49" spans="1:8" ht="15" customHeight="1">
      <c r="A49" s="386"/>
      <c r="B49" s="387"/>
      <c r="C49" s="267"/>
      <c r="D49" s="389"/>
      <c r="E49" s="365"/>
      <c r="F49" s="419"/>
      <c r="G49" s="367"/>
      <c r="H49" s="356"/>
    </row>
    <row r="50" spans="1:8" ht="41.45" customHeight="1">
      <c r="A50" s="386" t="s">
        <v>1313</v>
      </c>
      <c r="B50" s="387" t="s">
        <v>1314</v>
      </c>
      <c r="C50" s="267" t="s">
        <v>12</v>
      </c>
      <c r="D50" s="389">
        <v>100</v>
      </c>
      <c r="E50" s="365"/>
      <c r="F50" s="419">
        <f>SUM(D50*E50)</f>
        <v>0</v>
      </c>
      <c r="G50" s="367"/>
      <c r="H50" s="356"/>
    </row>
    <row r="51" spans="1:8" ht="13.5" customHeight="1">
      <c r="A51" s="386"/>
      <c r="B51" s="387"/>
      <c r="C51" s="267"/>
      <c r="D51" s="389"/>
      <c r="E51" s="365"/>
      <c r="F51" s="419"/>
    </row>
    <row r="52" spans="1:8" ht="43.5" customHeight="1">
      <c r="A52" s="386" t="s">
        <v>1315</v>
      </c>
      <c r="B52" s="387" t="s">
        <v>1316</v>
      </c>
      <c r="C52" s="267" t="s">
        <v>677</v>
      </c>
      <c r="D52" s="389">
        <v>57.2</v>
      </c>
      <c r="E52" s="365"/>
      <c r="F52" s="419">
        <f>SUM(D52*E52)</f>
        <v>0</v>
      </c>
      <c r="G52" s="361"/>
    </row>
    <row r="53" spans="1:8" ht="15" customHeight="1">
      <c r="A53" s="402"/>
      <c r="B53" s="394" t="s">
        <v>1271</v>
      </c>
      <c r="C53" s="403"/>
      <c r="D53" s="403"/>
      <c r="E53" s="374"/>
      <c r="F53" s="420">
        <f>SUM(F46:F52)</f>
        <v>0</v>
      </c>
    </row>
    <row r="55" spans="1:8" ht="15.75" customHeight="1">
      <c r="A55" s="380"/>
      <c r="B55" s="261" t="s">
        <v>1272</v>
      </c>
      <c r="C55" s="404"/>
      <c r="D55" s="404"/>
      <c r="E55" s="365"/>
      <c r="F55" s="420">
        <f>SUM(F28,F42,F53)</f>
        <v>0</v>
      </c>
    </row>
    <row r="58" spans="1:8">
      <c r="F58" s="400"/>
    </row>
    <row r="68" spans="2:6" ht="15">
      <c r="B68" s="408"/>
    </row>
    <row r="70" spans="2:6">
      <c r="D70" s="409"/>
    </row>
    <row r="71" spans="2:6">
      <c r="D71" s="409"/>
    </row>
    <row r="72" spans="2:6" ht="15">
      <c r="B72" s="1354"/>
      <c r="C72" s="410"/>
      <c r="D72" s="1355"/>
      <c r="E72" s="376"/>
      <c r="F72" s="424"/>
    </row>
    <row r="73" spans="2:6" ht="15">
      <c r="B73" s="1354"/>
      <c r="C73" s="410"/>
      <c r="D73" s="1355"/>
      <c r="E73" s="376"/>
      <c r="F73" s="424"/>
    </row>
    <row r="74" spans="2:6" ht="15">
      <c r="B74" s="1354"/>
      <c r="C74" s="410"/>
      <c r="D74" s="1355"/>
      <c r="E74" s="376"/>
      <c r="F74" s="424"/>
    </row>
    <row r="75" spans="2:6" ht="15">
      <c r="B75" s="1354"/>
      <c r="C75" s="410"/>
      <c r="D75" s="1355"/>
      <c r="E75" s="376"/>
      <c r="F75" s="424"/>
    </row>
    <row r="76" spans="2:6" ht="17.25" customHeight="1">
      <c r="B76" s="1354"/>
      <c r="C76" s="410"/>
      <c r="D76" s="1355"/>
      <c r="E76" s="376"/>
      <c r="F76" s="424"/>
    </row>
    <row r="77" spans="2:6" ht="12.75" hidden="1" customHeight="1">
      <c r="B77" s="1354"/>
      <c r="C77" s="410"/>
      <c r="D77" s="1355"/>
      <c r="E77" s="376"/>
      <c r="F77" s="424"/>
    </row>
    <row r="78" spans="2:6" ht="14.25" customHeight="1">
      <c r="B78" s="1354"/>
      <c r="C78" s="410"/>
      <c r="D78" s="1355"/>
      <c r="E78" s="376"/>
      <c r="F78" s="424"/>
    </row>
    <row r="79" spans="2:6" ht="12.75" hidden="1" customHeight="1">
      <c r="B79" s="1354"/>
      <c r="C79" s="410"/>
      <c r="D79" s="1355"/>
      <c r="E79" s="376"/>
      <c r="F79" s="424"/>
    </row>
    <row r="80" spans="2:6" ht="12.75" hidden="1" customHeight="1">
      <c r="B80" s="1354"/>
      <c r="C80" s="410"/>
      <c r="D80" s="1355"/>
      <c r="E80" s="376"/>
      <c r="F80" s="424"/>
    </row>
    <row r="81" spans="2:6" ht="15">
      <c r="B81" s="1354"/>
      <c r="C81" s="410"/>
      <c r="D81" s="1355"/>
      <c r="E81" s="376"/>
      <c r="F81" s="424"/>
    </row>
    <row r="82" spans="2:6" ht="16.5" customHeight="1">
      <c r="B82" s="408"/>
      <c r="C82" s="410"/>
      <c r="D82" s="411"/>
      <c r="E82" s="376"/>
      <c r="F82" s="424"/>
    </row>
    <row r="83" spans="2:6" ht="12.75" hidden="1" customHeight="1">
      <c r="B83" s="1354"/>
      <c r="C83" s="410"/>
      <c r="D83" s="1355"/>
      <c r="E83" s="376"/>
      <c r="F83" s="424"/>
    </row>
    <row r="84" spans="2:6" ht="15" customHeight="1">
      <c r="B84" s="1354"/>
      <c r="C84" s="410"/>
      <c r="D84" s="1355"/>
      <c r="E84" s="376"/>
      <c r="F84" s="424"/>
    </row>
    <row r="85" spans="2:6" ht="12.75" hidden="1" customHeight="1">
      <c r="D85" s="409"/>
      <c r="F85" s="424"/>
    </row>
    <row r="86" spans="2:6" ht="15">
      <c r="D86" s="411"/>
      <c r="F86" s="424"/>
    </row>
    <row r="87" spans="2:6" ht="18" customHeight="1">
      <c r="B87" s="408"/>
      <c r="F87" s="424"/>
    </row>
  </sheetData>
  <sheetProtection algorithmName="SHA-512" hashValue="sjJZu/L8Nnh6ULireIeb6cs1Xf8rLBTkjsl4E4yO3zOU2Lcu4YF4HzAbRfvN9vai7G5QIneFyTEPa7uUkBJyvA==" saltValue="fX850TOZIKHNGpmPaKLjSw==" spinCount="100000" sheet="1" objects="1" scenarios="1" formatColumns="0"/>
  <mergeCells count="12">
    <mergeCell ref="B78:B79"/>
    <mergeCell ref="D78:D79"/>
    <mergeCell ref="B80:B81"/>
    <mergeCell ref="D80:D81"/>
    <mergeCell ref="B83:B84"/>
    <mergeCell ref="D83:D84"/>
    <mergeCell ref="B72:B73"/>
    <mergeCell ref="D72:D73"/>
    <mergeCell ref="B74:B75"/>
    <mergeCell ref="D74:D75"/>
    <mergeCell ref="B76:B77"/>
    <mergeCell ref="D76:D77"/>
  </mergeCells>
  <pageMargins left="0.81666666666666665" right="0.35416666666666669" top="0.98402777777777772" bottom="0.84513888888888888" header="0.39374999999999999" footer="0.51180555555555562"/>
  <pageSetup paperSize="9" firstPageNumber="0" orientation="portrait" horizontalDpi="300" verticalDpi="300" r:id="rId1"/>
  <headerFooter alignWithMargins="0">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8"/>
  </sheetPr>
  <dimension ref="A2:G104"/>
  <sheetViews>
    <sheetView view="pageBreakPreview" zoomScaleNormal="100" zoomScaleSheetLayoutView="100" workbookViewId="0"/>
  </sheetViews>
  <sheetFormatPr defaultColWidth="0" defaultRowHeight="12.75"/>
  <cols>
    <col min="1" max="1" width="7.7109375" style="350" bestFit="1" customWidth="1"/>
    <col min="2" max="2" width="10.140625" style="350" customWidth="1"/>
    <col min="3" max="3" width="35.7109375" style="291" customWidth="1"/>
    <col min="4" max="4" width="8.7109375" style="292" customWidth="1"/>
    <col min="5" max="5" width="12.7109375" style="292" customWidth="1"/>
    <col min="6" max="6" width="16.42578125" style="293" customWidth="1"/>
    <col min="7" max="7" width="0" style="222" hidden="1" customWidth="1"/>
    <col min="8" max="16384" width="9.140625" style="222" hidden="1"/>
  </cols>
  <sheetData>
    <row r="2" spans="1:6">
      <c r="A2" s="289" t="s">
        <v>779</v>
      </c>
      <c r="B2" s="1356" t="s">
        <v>1376</v>
      </c>
      <c r="C2" s="1356"/>
      <c r="D2" s="1356"/>
      <c r="E2" s="1356"/>
      <c r="F2" s="1356"/>
    </row>
    <row r="3" spans="1:6">
      <c r="A3" s="289"/>
      <c r="B3" s="290"/>
    </row>
    <row r="4" spans="1:6" ht="15.75">
      <c r="A4" s="289"/>
      <c r="B4" s="294" t="s">
        <v>1375</v>
      </c>
    </row>
    <row r="5" spans="1:6">
      <c r="A5" s="289"/>
      <c r="B5" s="289"/>
      <c r="C5" s="295"/>
      <c r="E5" s="296"/>
    </row>
    <row r="6" spans="1:6" s="300" customFormat="1" ht="12.75" customHeight="1">
      <c r="A6" s="297" t="s">
        <v>1374</v>
      </c>
      <c r="B6" s="1357" t="s">
        <v>1373</v>
      </c>
      <c r="C6" s="1357"/>
      <c r="D6" s="298"/>
      <c r="E6" s="298"/>
      <c r="F6" s="299"/>
    </row>
    <row r="7" spans="1:6" s="300" customFormat="1" ht="12.75" customHeight="1">
      <c r="A7" s="297" t="s">
        <v>1372</v>
      </c>
      <c r="B7" s="301" t="s">
        <v>1371</v>
      </c>
      <c r="D7" s="298"/>
      <c r="E7" s="298"/>
      <c r="F7" s="299"/>
    </row>
    <row r="8" spans="1:6" s="300" customFormat="1" ht="12.75" customHeight="1">
      <c r="A8" s="297" t="s">
        <v>1370</v>
      </c>
      <c r="B8" s="301" t="s">
        <v>1369</v>
      </c>
      <c r="C8" s="302"/>
      <c r="D8" s="298"/>
      <c r="E8" s="298"/>
      <c r="F8" s="299"/>
    </row>
    <row r="9" spans="1:6" s="300" customFormat="1" ht="12.75" customHeight="1">
      <c r="A9" s="297"/>
      <c r="B9" s="297"/>
      <c r="C9" s="302"/>
      <c r="D9" s="298"/>
      <c r="E9" s="298"/>
      <c r="F9" s="299"/>
    </row>
    <row r="10" spans="1:6" s="300" customFormat="1" ht="12.75" customHeight="1">
      <c r="A10" s="297"/>
      <c r="B10" s="297"/>
      <c r="C10" s="302"/>
      <c r="D10" s="298"/>
      <c r="E10" s="298"/>
      <c r="F10" s="299"/>
    </row>
    <row r="11" spans="1:6" s="300" customFormat="1" ht="18.75" customHeight="1">
      <c r="A11" s="1358" t="s">
        <v>1368</v>
      </c>
      <c r="B11" s="1358"/>
      <c r="C11" s="1358"/>
      <c r="D11" s="1358"/>
      <c r="E11" s="1358"/>
      <c r="F11" s="1358"/>
    </row>
    <row r="12" spans="1:6">
      <c r="A12" s="303"/>
      <c r="B12" s="303"/>
      <c r="C12" s="304"/>
      <c r="D12" s="305"/>
    </row>
    <row r="13" spans="1:6" ht="18">
      <c r="A13" s="303"/>
      <c r="B13" s="303"/>
      <c r="C13" s="306" t="s">
        <v>77</v>
      </c>
      <c r="D13" s="305"/>
    </row>
    <row r="14" spans="1:6">
      <c r="A14" s="303"/>
      <c r="B14" s="303"/>
      <c r="C14" s="304"/>
      <c r="D14" s="305"/>
    </row>
    <row r="15" spans="1:6">
      <c r="A15" s="307" t="s">
        <v>1176</v>
      </c>
      <c r="B15" s="308" t="s">
        <v>852</v>
      </c>
      <c r="C15" s="222"/>
      <c r="D15" s="305"/>
      <c r="F15" s="293" t="str">
        <f>F40</f>
        <v xml:space="preserve"> </v>
      </c>
    </row>
    <row r="16" spans="1:6">
      <c r="A16" s="307" t="s">
        <v>1347</v>
      </c>
      <c r="B16" s="308" t="s">
        <v>888</v>
      </c>
      <c r="C16" s="222"/>
      <c r="D16" s="305"/>
      <c r="F16" s="293" t="str">
        <f>F56</f>
        <v xml:space="preserve"> </v>
      </c>
    </row>
    <row r="17" spans="1:6">
      <c r="A17" s="307" t="s">
        <v>1217</v>
      </c>
      <c r="B17" s="308" t="s">
        <v>954</v>
      </c>
      <c r="C17" s="222"/>
      <c r="D17" s="305"/>
      <c r="F17" s="293" t="str">
        <f>F72</f>
        <v xml:space="preserve"> </v>
      </c>
    </row>
    <row r="18" spans="1:6">
      <c r="A18" s="307" t="s">
        <v>1224</v>
      </c>
      <c r="B18" s="308" t="s">
        <v>1367</v>
      </c>
      <c r="C18" s="222"/>
      <c r="D18" s="305"/>
      <c r="F18" s="293" t="str">
        <f>F84</f>
        <v xml:space="preserve"> </v>
      </c>
    </row>
    <row r="19" spans="1:6">
      <c r="A19" s="307" t="s">
        <v>1228</v>
      </c>
      <c r="B19" s="308" t="s">
        <v>1327</v>
      </c>
      <c r="C19" s="222"/>
      <c r="D19" s="305"/>
      <c r="F19" s="293" t="str">
        <f>F100</f>
        <v xml:space="preserve"> </v>
      </c>
    </row>
    <row r="20" spans="1:6">
      <c r="A20" s="309" t="s">
        <v>1238</v>
      </c>
      <c r="B20" s="310" t="s">
        <v>480</v>
      </c>
      <c r="C20" s="311"/>
      <c r="D20" s="312"/>
      <c r="E20" s="313"/>
      <c r="F20" s="314">
        <f>SUM(F15:F19)*0.05</f>
        <v>0</v>
      </c>
    </row>
    <row r="21" spans="1:6">
      <c r="A21" s="307"/>
      <c r="B21" s="307"/>
      <c r="C21" s="315"/>
      <c r="D21" s="305"/>
    </row>
    <row r="22" spans="1:6">
      <c r="A22" s="307"/>
      <c r="B22" s="307"/>
      <c r="C22" s="315" t="s">
        <v>28</v>
      </c>
      <c r="D22" s="305"/>
      <c r="F22" s="293" t="str">
        <f>IF(SUM(F15:F21)&gt;0,SUM(F15:F21)," ")</f>
        <v xml:space="preserve"> </v>
      </c>
    </row>
    <row r="23" spans="1:6" ht="13.5" thickBot="1">
      <c r="A23" s="316"/>
      <c r="B23" s="316"/>
      <c r="C23" s="317"/>
      <c r="D23" s="318"/>
      <c r="E23" s="319"/>
      <c r="F23" s="320"/>
    </row>
    <row r="24" spans="1:6">
      <c r="A24" s="307"/>
      <c r="B24" s="307"/>
      <c r="C24" s="315"/>
      <c r="D24" s="305"/>
    </row>
    <row r="25" spans="1:6">
      <c r="A25" s="307"/>
      <c r="B25" s="307"/>
      <c r="C25" s="315"/>
      <c r="D25" s="321"/>
      <c r="E25" s="322"/>
      <c r="F25" s="323"/>
    </row>
    <row r="26" spans="1:6" s="328" customFormat="1" ht="27">
      <c r="A26" s="324" t="s">
        <v>1366</v>
      </c>
      <c r="B26" s="324" t="s">
        <v>1365</v>
      </c>
      <c r="C26" s="325" t="s">
        <v>1364</v>
      </c>
      <c r="D26" s="326" t="s">
        <v>493</v>
      </c>
      <c r="E26" s="326" t="s">
        <v>494</v>
      </c>
      <c r="F26" s="327" t="s">
        <v>713</v>
      </c>
    </row>
    <row r="27" spans="1:6" s="328" customFormat="1">
      <c r="A27" s="303"/>
      <c r="B27" s="303"/>
      <c r="C27" s="329"/>
      <c r="D27" s="330"/>
      <c r="E27" s="331"/>
      <c r="F27" s="293"/>
    </row>
    <row r="28" spans="1:6" s="328" customFormat="1">
      <c r="A28" s="303"/>
      <c r="B28" s="303"/>
      <c r="C28" s="329"/>
      <c r="D28" s="330"/>
      <c r="E28" s="331"/>
      <c r="F28" s="293"/>
    </row>
    <row r="29" spans="1:6">
      <c r="A29" s="307"/>
      <c r="B29" s="307"/>
      <c r="C29" s="315"/>
      <c r="F29" s="332"/>
    </row>
    <row r="30" spans="1:6">
      <c r="A30" s="307" t="s">
        <v>1176</v>
      </c>
      <c r="B30" s="307"/>
      <c r="C30" s="315" t="s">
        <v>1</v>
      </c>
      <c r="F30" s="332"/>
    </row>
    <row r="31" spans="1:6">
      <c r="A31" s="307"/>
      <c r="B31" s="307"/>
      <c r="C31" s="315"/>
      <c r="F31" s="332"/>
    </row>
    <row r="32" spans="1:6">
      <c r="A32" s="333"/>
      <c r="B32" s="333"/>
      <c r="C32" s="334"/>
      <c r="F32" s="332"/>
    </row>
    <row r="33" spans="1:6" ht="102">
      <c r="A33" s="333" t="s">
        <v>1363</v>
      </c>
      <c r="B33" s="333" t="s">
        <v>1362</v>
      </c>
      <c r="C33" s="334" t="s">
        <v>1361</v>
      </c>
      <c r="F33" s="332"/>
    </row>
    <row r="34" spans="1:6" ht="15.75" customHeight="1">
      <c r="A34" s="335"/>
      <c r="B34" s="335"/>
      <c r="C34" s="336" t="s">
        <v>12</v>
      </c>
      <c r="D34" s="337">
        <v>1</v>
      </c>
      <c r="F34" s="293" t="str">
        <f>IF(OR(ISBLANK(D34),ISBLANK(E34))," ",KOLIC*CENA)</f>
        <v xml:space="preserve"> </v>
      </c>
    </row>
    <row r="35" spans="1:6">
      <c r="A35" s="333"/>
      <c r="B35" s="333"/>
      <c r="C35" s="334"/>
      <c r="F35" s="332"/>
    </row>
    <row r="36" spans="1:6">
      <c r="A36" s="333" t="s">
        <v>1360</v>
      </c>
      <c r="B36" s="333" t="s">
        <v>1359</v>
      </c>
      <c r="C36" s="334" t="s">
        <v>1358</v>
      </c>
      <c r="F36" s="332"/>
    </row>
    <row r="37" spans="1:6" ht="15.75" customHeight="1">
      <c r="A37" s="335"/>
      <c r="B37" s="335"/>
      <c r="C37" s="336" t="s">
        <v>498</v>
      </c>
      <c r="D37" s="337">
        <v>1</v>
      </c>
      <c r="F37" s="293" t="str">
        <f>IF(OR(ISBLANK(D37),ISBLANK(E37))," ",KOLIC*CENA)</f>
        <v xml:space="preserve"> </v>
      </c>
    </row>
    <row r="38" spans="1:6">
      <c r="A38" s="333"/>
      <c r="B38" s="333"/>
      <c r="C38" s="334"/>
      <c r="F38" s="332"/>
    </row>
    <row r="39" spans="1:6">
      <c r="A39" s="338"/>
      <c r="B39" s="338"/>
      <c r="C39" s="339"/>
      <c r="D39" s="313"/>
      <c r="E39" s="313"/>
      <c r="F39" s="340"/>
    </row>
    <row r="40" spans="1:6">
      <c r="A40" s="307" t="s">
        <v>1176</v>
      </c>
      <c r="B40" s="307"/>
      <c r="C40" s="315" t="s">
        <v>1357</v>
      </c>
      <c r="F40" s="341" t="str">
        <f>IF(SUM(F25:F39)&gt;0,SUM(F25:F39)," ")</f>
        <v xml:space="preserve"> </v>
      </c>
    </row>
    <row r="41" spans="1:6">
      <c r="A41" s="307"/>
      <c r="B41" s="307"/>
      <c r="C41" s="315"/>
      <c r="F41" s="341"/>
    </row>
    <row r="42" spans="1:6">
      <c r="A42" s="307"/>
      <c r="B42" s="307"/>
      <c r="C42" s="315"/>
      <c r="F42" s="341"/>
    </row>
    <row r="43" spans="1:6">
      <c r="A43" s="307"/>
      <c r="B43" s="307"/>
      <c r="C43" s="315"/>
      <c r="F43" s="332"/>
    </row>
    <row r="44" spans="1:6">
      <c r="A44" s="307" t="s">
        <v>1347</v>
      </c>
      <c r="B44" s="307"/>
      <c r="C44" s="315" t="s">
        <v>888</v>
      </c>
      <c r="F44" s="332"/>
    </row>
    <row r="45" spans="1:6">
      <c r="A45" s="307"/>
      <c r="B45" s="307"/>
      <c r="C45" s="315"/>
      <c r="F45" s="332"/>
    </row>
    <row r="46" spans="1:6">
      <c r="A46" s="307"/>
      <c r="B46" s="307"/>
      <c r="C46" s="315"/>
      <c r="F46" s="332"/>
    </row>
    <row r="47" spans="1:6" ht="51">
      <c r="A47" s="333" t="s">
        <v>1356</v>
      </c>
      <c r="B47" s="333" t="s">
        <v>1355</v>
      </c>
      <c r="C47" s="334" t="s">
        <v>1354</v>
      </c>
      <c r="F47" s="332"/>
    </row>
    <row r="48" spans="1:6" ht="15.75" customHeight="1">
      <c r="A48" s="335"/>
      <c r="B48" s="335"/>
      <c r="C48" s="336" t="s">
        <v>674</v>
      </c>
      <c r="D48" s="337">
        <v>225</v>
      </c>
      <c r="F48" s="293" t="str">
        <f>IF(OR(ISBLANK(D48),ISBLANK(E48))," ",KOLIC*CENA)</f>
        <v xml:space="preserve"> </v>
      </c>
    </row>
    <row r="49" spans="1:6" ht="12.75" customHeight="1">
      <c r="A49" s="222"/>
      <c r="B49" s="222"/>
      <c r="C49" s="222"/>
      <c r="D49" s="222"/>
      <c r="E49" s="222"/>
      <c r="F49" s="222"/>
    </row>
    <row r="50" spans="1:6" ht="25.5">
      <c r="A50" s="342" t="s">
        <v>1353</v>
      </c>
      <c r="B50" s="342" t="s">
        <v>1352</v>
      </c>
      <c r="C50" s="334" t="s">
        <v>1351</v>
      </c>
      <c r="F50" s="332"/>
    </row>
    <row r="51" spans="1:6" collapsed="1">
      <c r="A51" s="335"/>
      <c r="B51" s="335"/>
      <c r="C51" s="336" t="s">
        <v>677</v>
      </c>
      <c r="D51" s="337">
        <v>160</v>
      </c>
      <c r="F51" s="293" t="str">
        <f>IF(OR(ISBLANK(D51),ISBLANK(E51))," ",KOLIC*CENA)</f>
        <v xml:space="preserve"> </v>
      </c>
    </row>
    <row r="52" spans="1:6">
      <c r="A52" s="335"/>
      <c r="B52" s="335"/>
      <c r="C52" s="336"/>
      <c r="D52" s="337"/>
    </row>
    <row r="53" spans="1:6" ht="38.25">
      <c r="A53" s="342" t="s">
        <v>1350</v>
      </c>
      <c r="B53" s="342" t="s">
        <v>1349</v>
      </c>
      <c r="C53" s="334" t="s">
        <v>1348</v>
      </c>
      <c r="F53" s="332"/>
    </row>
    <row r="54" spans="1:6" collapsed="1">
      <c r="A54" s="335"/>
      <c r="B54" s="335"/>
      <c r="C54" s="336" t="s">
        <v>674</v>
      </c>
      <c r="D54" s="337">
        <v>120</v>
      </c>
      <c r="F54" s="293" t="str">
        <f>IF(OR(ISBLANK(D54),ISBLANK(E54))," ",KOLIC*CENA)</f>
        <v xml:space="preserve"> </v>
      </c>
    </row>
    <row r="55" spans="1:6">
      <c r="A55" s="338"/>
      <c r="B55" s="338"/>
      <c r="C55" s="339"/>
      <c r="D55" s="313"/>
      <c r="E55" s="313"/>
      <c r="F55" s="340"/>
    </row>
    <row r="56" spans="1:6">
      <c r="A56" s="307" t="s">
        <v>1347</v>
      </c>
      <c r="B56" s="307"/>
      <c r="C56" s="315" t="s">
        <v>1346</v>
      </c>
      <c r="F56" s="341" t="str">
        <f>IF(SUM(F47:F55)&gt;0,SUM(F47:F55)," ")</f>
        <v xml:space="preserve"> </v>
      </c>
    </row>
    <row r="57" spans="1:6">
      <c r="A57" s="307"/>
      <c r="B57" s="307"/>
      <c r="C57" s="315"/>
      <c r="F57" s="341"/>
    </row>
    <row r="58" spans="1:6">
      <c r="A58" s="307"/>
      <c r="B58" s="307"/>
      <c r="C58" s="315"/>
      <c r="F58" s="332"/>
    </row>
    <row r="59" spans="1:6">
      <c r="A59" s="307" t="s">
        <v>1217</v>
      </c>
      <c r="B59" s="307"/>
      <c r="C59" s="315" t="s">
        <v>954</v>
      </c>
      <c r="F59" s="332"/>
    </row>
    <row r="60" spans="1:6">
      <c r="A60" s="307"/>
      <c r="B60" s="307"/>
      <c r="C60" s="315"/>
      <c r="F60" s="332"/>
    </row>
    <row r="61" spans="1:6" ht="12.75" customHeight="1">
      <c r="A61" s="307"/>
      <c r="B61" s="307"/>
      <c r="C61" s="315"/>
      <c r="F61" s="332"/>
    </row>
    <row r="62" spans="1:6" ht="38.25">
      <c r="A62" s="333" t="s">
        <v>1345</v>
      </c>
      <c r="B62" s="333" t="s">
        <v>1344</v>
      </c>
      <c r="C62" s="334" t="s">
        <v>1343</v>
      </c>
      <c r="F62" s="332"/>
    </row>
    <row r="63" spans="1:6">
      <c r="A63" s="335"/>
      <c r="B63" s="335"/>
      <c r="C63" s="336" t="s">
        <v>677</v>
      </c>
      <c r="D63" s="337">
        <v>91</v>
      </c>
      <c r="F63" s="293" t="str">
        <f>IF(OR(ISBLANK(D63),ISBLANK(E63))," ",KOLIC*CENA)</f>
        <v xml:space="preserve"> </v>
      </c>
    </row>
    <row r="64" spans="1:6" ht="12.75" customHeight="1">
      <c r="A64" s="307"/>
      <c r="B64" s="307"/>
      <c r="C64" s="315"/>
      <c r="F64" s="332"/>
    </row>
    <row r="65" spans="1:6" ht="38.25">
      <c r="A65" s="333" t="s">
        <v>1342</v>
      </c>
      <c r="B65" s="333" t="s">
        <v>1341</v>
      </c>
      <c r="C65" s="334" t="s">
        <v>1340</v>
      </c>
      <c r="F65" s="332"/>
    </row>
    <row r="66" spans="1:6">
      <c r="A66" s="335"/>
      <c r="B66" s="335"/>
      <c r="C66" s="336" t="s">
        <v>677</v>
      </c>
      <c r="D66" s="337">
        <v>395</v>
      </c>
      <c r="F66" s="293" t="str">
        <f>IF(OR(ISBLANK(D66),ISBLANK(E66))," ",KOLIC*CENA)</f>
        <v xml:space="preserve"> </v>
      </c>
    </row>
    <row r="67" spans="1:6" ht="12.75" customHeight="1">
      <c r="A67" s="307"/>
      <c r="B67" s="307"/>
      <c r="C67" s="315"/>
      <c r="F67" s="332"/>
    </row>
    <row r="68" spans="1:6" ht="25.5">
      <c r="A68" s="333" t="s">
        <v>1339</v>
      </c>
      <c r="B68" s="333" t="s">
        <v>1338</v>
      </c>
      <c r="C68" s="334" t="s">
        <v>1337</v>
      </c>
      <c r="F68" s="332"/>
    </row>
    <row r="69" spans="1:6">
      <c r="A69" s="335"/>
      <c r="B69" s="335"/>
      <c r="C69" s="336" t="s">
        <v>544</v>
      </c>
      <c r="D69" s="337">
        <v>450</v>
      </c>
      <c r="F69" s="293" t="str">
        <f>IF(OR(ISBLANK(D69),ISBLANK(E69))," ",KOLIC*CENA)</f>
        <v xml:space="preserve"> </v>
      </c>
    </row>
    <row r="70" spans="1:6" ht="12.75" customHeight="1">
      <c r="A70" s="307"/>
      <c r="B70" s="307"/>
      <c r="C70" s="315"/>
      <c r="F70" s="332"/>
    </row>
    <row r="71" spans="1:6">
      <c r="A71" s="338"/>
      <c r="B71" s="338"/>
      <c r="C71" s="339"/>
      <c r="D71" s="313"/>
      <c r="E71" s="313"/>
      <c r="F71" s="340"/>
    </row>
    <row r="72" spans="1:6">
      <c r="A72" s="307" t="s">
        <v>1217</v>
      </c>
      <c r="B72" s="307"/>
      <c r="C72" s="315" t="s">
        <v>1336</v>
      </c>
      <c r="F72" s="341" t="str">
        <f>IF(SUM(F62:F71)&gt;0,SUM(F62:F71)," ")</f>
        <v xml:space="preserve"> </v>
      </c>
    </row>
    <row r="73" spans="1:6">
      <c r="A73" s="333"/>
      <c r="B73" s="333"/>
      <c r="C73" s="334"/>
      <c r="F73" s="332"/>
    </row>
    <row r="74" spans="1:6">
      <c r="A74" s="333"/>
      <c r="B74" s="333"/>
      <c r="C74" s="334"/>
      <c r="F74" s="332"/>
    </row>
    <row r="75" spans="1:6">
      <c r="A75" s="333"/>
      <c r="B75" s="333"/>
      <c r="C75" s="334"/>
      <c r="F75" s="332"/>
    </row>
    <row r="76" spans="1:6">
      <c r="A76" s="307" t="s">
        <v>1224</v>
      </c>
      <c r="B76" s="307"/>
      <c r="C76" s="315" t="s">
        <v>1335</v>
      </c>
      <c r="F76" s="332"/>
    </row>
    <row r="77" spans="1:6">
      <c r="A77" s="307"/>
      <c r="B77" s="307"/>
      <c r="C77" s="315"/>
      <c r="F77" s="332"/>
    </row>
    <row r="78" spans="1:6" ht="51">
      <c r="A78" s="333" t="s">
        <v>1334</v>
      </c>
      <c r="B78" s="333" t="s">
        <v>1333</v>
      </c>
      <c r="C78" s="334" t="s">
        <v>1332</v>
      </c>
      <c r="F78" s="293" t="str">
        <f>IF(OR(ISBLANK(D78),ISBLANK(E78))," ",KOLIC*CENA)</f>
        <v xml:space="preserve"> </v>
      </c>
    </row>
    <row r="79" spans="1:6">
      <c r="A79" s="335"/>
      <c r="B79" s="335"/>
      <c r="C79" s="336" t="s">
        <v>156</v>
      </c>
      <c r="D79" s="343">
        <v>3800</v>
      </c>
      <c r="F79" s="293" t="str">
        <f>IF(OR(ISBLANK(D79),ISBLANK(E79))," ",KOLIC*CENA)</f>
        <v xml:space="preserve"> </v>
      </c>
    </row>
    <row r="80" spans="1:6">
      <c r="A80" s="333"/>
      <c r="B80" s="333"/>
      <c r="C80" s="334"/>
      <c r="D80" s="344"/>
      <c r="F80" s="332"/>
    </row>
    <row r="81" spans="1:6" ht="38.25">
      <c r="A81" s="333" t="s">
        <v>1331</v>
      </c>
      <c r="B81" s="333" t="s">
        <v>1330</v>
      </c>
      <c r="C81" s="334" t="s">
        <v>1329</v>
      </c>
      <c r="D81" s="344"/>
      <c r="F81" s="332"/>
    </row>
    <row r="82" spans="1:6">
      <c r="A82" s="335"/>
      <c r="B82" s="335"/>
      <c r="C82" s="336" t="s">
        <v>156</v>
      </c>
      <c r="D82" s="343">
        <v>2150</v>
      </c>
      <c r="F82" s="293" t="str">
        <f>IF(OR(ISBLANK(D82),ISBLANK(E82))," ",KOLIC*CENA)</f>
        <v xml:space="preserve"> </v>
      </c>
    </row>
    <row r="83" spans="1:6">
      <c r="A83" s="338"/>
      <c r="B83" s="338"/>
      <c r="C83" s="339"/>
      <c r="D83" s="313"/>
      <c r="E83" s="313"/>
      <c r="F83" s="340"/>
    </row>
    <row r="84" spans="1:6" ht="25.5">
      <c r="A84" s="307" t="s">
        <v>1224</v>
      </c>
      <c r="B84" s="307"/>
      <c r="C84" s="315" t="s">
        <v>1328</v>
      </c>
      <c r="F84" s="341" t="str">
        <f>IF(SUM(F79:F83)&gt;0,SUM(F79:F83)," ")</f>
        <v xml:space="preserve"> </v>
      </c>
    </row>
    <row r="85" spans="1:6">
      <c r="A85" s="307"/>
      <c r="B85" s="307"/>
      <c r="C85" s="315"/>
      <c r="F85" s="341"/>
    </row>
    <row r="86" spans="1:6" ht="13.5" customHeight="1">
      <c r="A86" s="307"/>
      <c r="B86" s="307"/>
      <c r="C86" s="315"/>
      <c r="F86" s="341"/>
    </row>
    <row r="87" spans="1:6" ht="13.5" customHeight="1">
      <c r="A87" s="333"/>
      <c r="B87" s="333"/>
      <c r="C87" s="334"/>
      <c r="F87" s="332"/>
    </row>
    <row r="88" spans="1:6">
      <c r="A88" s="307" t="s">
        <v>1228</v>
      </c>
      <c r="B88" s="307"/>
      <c r="C88" s="315" t="s">
        <v>1327</v>
      </c>
      <c r="F88" s="332"/>
    </row>
    <row r="89" spans="1:6">
      <c r="A89" s="307"/>
      <c r="B89" s="307"/>
      <c r="C89" s="315"/>
      <c r="F89" s="332"/>
    </row>
    <row r="90" spans="1:6" ht="12.75" customHeight="1">
      <c r="A90" s="307"/>
      <c r="B90" s="307"/>
      <c r="C90" s="315"/>
      <c r="F90" s="332"/>
    </row>
    <row r="91" spans="1:6" ht="38.25">
      <c r="A91" s="333" t="s">
        <v>1326</v>
      </c>
      <c r="B91" s="333" t="s">
        <v>1325</v>
      </c>
      <c r="C91" s="345" t="s">
        <v>1324</v>
      </c>
      <c r="F91" s="332"/>
    </row>
    <row r="92" spans="1:6">
      <c r="A92" s="335"/>
      <c r="B92" s="335"/>
      <c r="C92" s="336" t="s">
        <v>674</v>
      </c>
      <c r="D92" s="337">
        <v>35</v>
      </c>
      <c r="F92" s="293" t="str">
        <f>IF(OR(ISBLANK(D92),ISBLANK(E92))," ",KOLIC*CENA)</f>
        <v xml:space="preserve"> </v>
      </c>
    </row>
    <row r="93" spans="1:6" ht="12.75" customHeight="1">
      <c r="A93" s="307"/>
      <c r="B93" s="307"/>
      <c r="C93" s="315"/>
      <c r="F93" s="332"/>
    </row>
    <row r="94" spans="1:6" ht="38.25">
      <c r="A94" s="333" t="s">
        <v>1323</v>
      </c>
      <c r="B94" s="333" t="s">
        <v>1322</v>
      </c>
      <c r="C94" s="345" t="s">
        <v>1321</v>
      </c>
      <c r="F94" s="332"/>
    </row>
    <row r="95" spans="1:6">
      <c r="A95" s="335"/>
      <c r="B95" s="335"/>
      <c r="C95" s="336" t="s">
        <v>674</v>
      </c>
      <c r="D95" s="337">
        <v>57.5</v>
      </c>
      <c r="F95" s="293" t="str">
        <f>IF(OR(ISBLANK(D95),ISBLANK(E95))," ",KOLIC*CENA)</f>
        <v xml:space="preserve"> </v>
      </c>
    </row>
    <row r="96" spans="1:6" ht="12.75" customHeight="1">
      <c r="A96" s="307"/>
      <c r="B96" s="307"/>
      <c r="C96" s="315"/>
      <c r="F96" s="332"/>
    </row>
    <row r="97" spans="1:6" ht="38.25">
      <c r="A97" s="333" t="s">
        <v>1320</v>
      </c>
      <c r="B97" s="333" t="s">
        <v>1319</v>
      </c>
      <c r="C97" s="345" t="s">
        <v>1318</v>
      </c>
      <c r="F97" s="332"/>
    </row>
    <row r="98" spans="1:6">
      <c r="A98" s="335"/>
      <c r="B98" s="335"/>
      <c r="C98" s="336" t="s">
        <v>674</v>
      </c>
      <c r="D98" s="337">
        <v>52.5</v>
      </c>
      <c r="F98" s="293" t="str">
        <f>IF(OR(ISBLANK(D98),ISBLANK(E98))," ",KOLIC*CENA)</f>
        <v xml:space="preserve"> </v>
      </c>
    </row>
    <row r="99" spans="1:6">
      <c r="A99" s="338"/>
      <c r="B99" s="338"/>
      <c r="C99" s="339"/>
      <c r="D99" s="313"/>
      <c r="E99" s="313"/>
      <c r="F99" s="340"/>
    </row>
    <row r="100" spans="1:6" ht="25.5">
      <c r="A100" s="307" t="s">
        <v>1228</v>
      </c>
      <c r="B100" s="307"/>
      <c r="C100" s="315" t="s">
        <v>1317</v>
      </c>
      <c r="F100" s="341" t="str">
        <f>IF(SUM(F91:F99),SUM(F91:F99)," ")</f>
        <v xml:space="preserve"> </v>
      </c>
    </row>
    <row r="101" spans="1:6">
      <c r="A101" s="307"/>
      <c r="B101" s="307"/>
      <c r="C101" s="315"/>
      <c r="F101" s="341"/>
    </row>
    <row r="102" spans="1:6">
      <c r="A102" s="307"/>
      <c r="B102" s="307"/>
      <c r="C102" s="315"/>
      <c r="F102" s="332"/>
    </row>
    <row r="103" spans="1:6">
      <c r="A103" s="346"/>
      <c r="B103" s="346"/>
      <c r="C103" s="347"/>
      <c r="F103" s="332"/>
    </row>
    <row r="104" spans="1:6">
      <c r="A104" s="348"/>
      <c r="B104" s="348"/>
      <c r="C104" s="349"/>
    </row>
  </sheetData>
  <sheetProtection algorithmName="SHA-512" hashValue="1C9g/28CMjPTybnjJ0ODfGMAmYWAy3Tl8+GuYYNF4an1jx8kD2L/mlsrg8Fh4CTYv+xxkTFN99MDJY/LDyzjbw==" saltValue="BI9gfgW6b8ZOmEI4PXtv6Q==" spinCount="100000" sheet="1" objects="1" scenarios="1" formatColumns="0"/>
  <mergeCells count="3">
    <mergeCell ref="B2:F2"/>
    <mergeCell ref="B6:C6"/>
    <mergeCell ref="A11:F11"/>
  </mergeCells>
  <pageMargins left="0.98425196850393704" right="0.19685039370078741" top="1.2598425196850394" bottom="0.98425196850393704" header="0.59055118110236227" footer="0.59055118110236227"/>
  <pageSetup paperSize="9" scale="98" fitToHeight="0" orientation="portrait" horizontalDpi="4294967293" r:id="rId1"/>
  <headerFooter alignWithMargins="0">
    <oddFooter>&amp;C&amp;9POPIS DEL - PODPORNI ZID "A"&amp;R&amp;9Stran  &amp;P od &amp;N</oddFooter>
  </headerFooter>
  <rowBreaks count="3" manualBreakCount="3">
    <brk id="24" max="16383" man="1"/>
    <brk id="57" max="16383" man="1"/>
    <brk id="86"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8"/>
  <sheetViews>
    <sheetView showZeros="0" view="pageBreakPreview" zoomScaleNormal="100" workbookViewId="0">
      <selection activeCell="A2" sqref="A2"/>
    </sheetView>
  </sheetViews>
  <sheetFormatPr defaultColWidth="9.140625" defaultRowHeight="12.75"/>
  <cols>
    <col min="1" max="1" width="5.85546875" style="245" customWidth="1"/>
    <col min="2" max="2" width="45" style="278" customWidth="1"/>
    <col min="3" max="3" width="6" style="247" customWidth="1"/>
    <col min="4" max="4" width="8.140625" style="248" customWidth="1"/>
    <col min="5" max="5" width="10.5703125" style="229" customWidth="1"/>
    <col min="6" max="6" width="13.28515625" style="283" customWidth="1"/>
    <col min="7" max="7" width="9.140625" style="206"/>
    <col min="8" max="8" width="9.140625" style="207"/>
    <col min="9" max="9" width="10.28515625" style="207" customWidth="1"/>
    <col min="10" max="10" width="11.42578125" style="207" customWidth="1"/>
    <col min="11" max="15" width="9.140625" style="207"/>
    <col min="16" max="16384" width="9.140625" style="206"/>
  </cols>
  <sheetData>
    <row r="1" spans="1:15" s="195" customFormat="1" ht="15">
      <c r="A1" s="230"/>
      <c r="B1" s="231" t="s">
        <v>1381</v>
      </c>
      <c r="C1" s="232"/>
      <c r="D1" s="233"/>
      <c r="E1" s="194"/>
      <c r="F1" s="279"/>
      <c r="H1" s="196"/>
      <c r="I1" s="196"/>
      <c r="J1" s="196"/>
      <c r="K1" s="196"/>
      <c r="L1" s="196"/>
      <c r="M1" s="196"/>
      <c r="N1" s="196"/>
      <c r="O1" s="196"/>
    </row>
    <row r="2" spans="1:15" s="195" customFormat="1" ht="12.75" customHeight="1">
      <c r="A2" s="230"/>
      <c r="B2" s="231"/>
      <c r="C2" s="232"/>
      <c r="D2" s="233"/>
      <c r="E2" s="194"/>
      <c r="F2" s="279"/>
      <c r="H2" s="197"/>
      <c r="I2" s="198"/>
      <c r="J2" s="199"/>
      <c r="K2" s="197"/>
      <c r="L2" s="199"/>
      <c r="M2" s="199"/>
      <c r="N2" s="199"/>
      <c r="O2" s="199"/>
    </row>
    <row r="3" spans="1:15" s="201" customFormat="1">
      <c r="A3" s="234" t="s">
        <v>853</v>
      </c>
      <c r="B3" s="235" t="s">
        <v>854</v>
      </c>
      <c r="C3" s="236" t="s">
        <v>855</v>
      </c>
      <c r="D3" s="237" t="s">
        <v>493</v>
      </c>
      <c r="E3" s="200" t="s">
        <v>856</v>
      </c>
      <c r="F3" s="280" t="s">
        <v>857</v>
      </c>
      <c r="H3" s="202"/>
      <c r="I3" s="202"/>
      <c r="J3" s="202"/>
      <c r="K3" s="202"/>
      <c r="L3" s="202"/>
      <c r="M3" s="202"/>
      <c r="N3" s="202"/>
      <c r="O3" s="202"/>
    </row>
    <row r="4" spans="1:15" s="201" customFormat="1">
      <c r="A4" s="238"/>
      <c r="B4" s="239"/>
      <c r="C4" s="240"/>
      <c r="D4" s="241"/>
      <c r="E4" s="203"/>
      <c r="F4" s="281"/>
      <c r="H4" s="204"/>
      <c r="I4" s="204"/>
      <c r="J4" s="204"/>
      <c r="K4" s="204"/>
      <c r="L4" s="204"/>
      <c r="M4" s="204"/>
      <c r="N4" s="204"/>
      <c r="O4" s="204"/>
    </row>
    <row r="5" spans="1:15" ht="63.75" customHeight="1">
      <c r="A5" s="242">
        <f>COUNT($A$1:A4)+1</f>
        <v>1</v>
      </c>
      <c r="B5" s="147" t="s">
        <v>1120</v>
      </c>
      <c r="C5" s="243" t="s">
        <v>498</v>
      </c>
      <c r="D5" s="244">
        <v>1</v>
      </c>
      <c r="E5" s="205"/>
      <c r="F5" s="282">
        <f>D5*E5</f>
        <v>0</v>
      </c>
    </row>
    <row r="6" spans="1:15">
      <c r="B6" s="246"/>
      <c r="E6" s="205"/>
    </row>
    <row r="7" spans="1:15" ht="41.25" customHeight="1">
      <c r="A7" s="242">
        <f>COUNT($A$1:A6)+1</f>
        <v>2</v>
      </c>
      <c r="B7" s="249" t="s">
        <v>1380</v>
      </c>
      <c r="C7" s="243" t="s">
        <v>498</v>
      </c>
      <c r="D7" s="244">
        <v>1</v>
      </c>
      <c r="E7" s="205"/>
      <c r="F7" s="282">
        <f>D7*E7</f>
        <v>0</v>
      </c>
    </row>
    <row r="8" spans="1:15">
      <c r="B8" s="246"/>
      <c r="E8" s="205"/>
      <c r="F8" s="282"/>
    </row>
    <row r="9" spans="1:15" ht="51">
      <c r="A9" s="242">
        <f>COUNT($A$1:A8)+1</f>
        <v>3</v>
      </c>
      <c r="B9" s="250" t="s">
        <v>1122</v>
      </c>
      <c r="C9" s="251" t="s">
        <v>498</v>
      </c>
      <c r="D9" s="252">
        <v>1</v>
      </c>
      <c r="E9" s="205"/>
      <c r="F9" s="282">
        <f>D9*E9</f>
        <v>0</v>
      </c>
    </row>
    <row r="10" spans="1:15">
      <c r="A10" s="242"/>
      <c r="B10" s="250"/>
      <c r="C10" s="251"/>
      <c r="D10" s="252"/>
      <c r="E10" s="205"/>
      <c r="F10" s="282"/>
    </row>
    <row r="11" spans="1:15" ht="25.5">
      <c r="A11" s="253">
        <f>COUNT($A$1:A10)+1</f>
        <v>4</v>
      </c>
      <c r="B11" s="254" t="s">
        <v>1123</v>
      </c>
      <c r="C11" s="255" t="s">
        <v>663</v>
      </c>
      <c r="D11" s="256">
        <v>100</v>
      </c>
      <c r="E11" s="205"/>
      <c r="F11" s="282">
        <f>D11*E11</f>
        <v>0</v>
      </c>
    </row>
    <row r="12" spans="1:15">
      <c r="A12" s="253"/>
      <c r="B12" s="254"/>
      <c r="C12" s="255"/>
      <c r="D12" s="256"/>
      <c r="E12" s="205"/>
      <c r="F12" s="282"/>
      <c r="I12" s="209"/>
    </row>
    <row r="13" spans="1:15">
      <c r="A13" s="253">
        <f>COUNT($A$1:A12)+1</f>
        <v>5</v>
      </c>
      <c r="B13" s="254" t="s">
        <v>1124</v>
      </c>
      <c r="C13" s="255" t="s">
        <v>498</v>
      </c>
      <c r="D13" s="256">
        <v>1</v>
      </c>
      <c r="E13" s="205"/>
      <c r="F13" s="282">
        <f>D13*E13</f>
        <v>0</v>
      </c>
    </row>
    <row r="14" spans="1:15">
      <c r="A14" s="253"/>
      <c r="B14" s="254"/>
      <c r="C14" s="255"/>
      <c r="D14" s="256"/>
      <c r="E14" s="205"/>
      <c r="F14" s="282"/>
    </row>
    <row r="15" spans="1:15" s="217" customFormat="1">
      <c r="A15" s="257"/>
      <c r="B15" s="258"/>
      <c r="C15" s="259"/>
      <c r="D15" s="260"/>
      <c r="E15" s="210"/>
      <c r="F15" s="284">
        <f t="shared" ref="F15" si="0">D15*E15</f>
        <v>0</v>
      </c>
      <c r="G15" s="211"/>
      <c r="H15" s="212"/>
      <c r="I15" s="213"/>
      <c r="J15" s="214"/>
      <c r="K15" s="215"/>
      <c r="L15" s="216"/>
      <c r="M15" s="216"/>
      <c r="N15" s="216"/>
      <c r="O15" s="216"/>
    </row>
    <row r="16" spans="1:15" s="207" customFormat="1">
      <c r="A16" s="257"/>
      <c r="B16" s="261"/>
      <c r="C16" s="262"/>
      <c r="D16" s="263"/>
      <c r="E16" s="218" t="s">
        <v>1125</v>
      </c>
      <c r="F16" s="285">
        <f>SUM(F5:F14)</f>
        <v>0</v>
      </c>
    </row>
    <row r="18" spans="1:15" s="220" customFormat="1">
      <c r="A18" s="264" t="s">
        <v>880</v>
      </c>
      <c r="B18" s="265" t="s">
        <v>881</v>
      </c>
      <c r="C18" s="247"/>
      <c r="D18" s="266">
        <v>0.1</v>
      </c>
      <c r="E18" s="219"/>
      <c r="F18" s="285">
        <f>F16*D18</f>
        <v>0</v>
      </c>
      <c r="H18" s="221"/>
      <c r="I18" s="221"/>
      <c r="J18" s="221"/>
      <c r="K18" s="221"/>
      <c r="L18" s="221"/>
      <c r="M18" s="221"/>
      <c r="N18" s="221"/>
      <c r="O18" s="221"/>
    </row>
    <row r="19" spans="1:15">
      <c r="A19" s="267"/>
      <c r="B19" s="268"/>
      <c r="C19" s="125"/>
      <c r="D19" s="269"/>
      <c r="E19" s="224"/>
      <c r="F19" s="286"/>
      <c r="J19" s="225"/>
    </row>
    <row r="20" spans="1:15">
      <c r="A20" s="267"/>
      <c r="B20" s="268"/>
      <c r="C20" s="125"/>
      <c r="D20" s="269"/>
      <c r="E20" s="224"/>
      <c r="F20" s="286"/>
      <c r="J20" s="225"/>
    </row>
    <row r="21" spans="1:15">
      <c r="A21" s="257"/>
      <c r="B21" s="270" t="s">
        <v>77</v>
      </c>
      <c r="E21" s="226"/>
      <c r="F21" s="287"/>
    </row>
    <row r="22" spans="1:15">
      <c r="A22" s="267" t="s">
        <v>772</v>
      </c>
      <c r="B22" s="268" t="s">
        <v>847</v>
      </c>
      <c r="C22" s="125"/>
      <c r="D22" s="269"/>
      <c r="E22" s="224"/>
      <c r="F22" s="282">
        <f>F16</f>
        <v>0</v>
      </c>
    </row>
    <row r="23" spans="1:15">
      <c r="A23" s="271" t="s">
        <v>880</v>
      </c>
      <c r="B23" s="272" t="str">
        <f>+B18</f>
        <v xml:space="preserve">DODATNA IN NEPREDVIDENA DELA </v>
      </c>
      <c r="C23" s="273"/>
      <c r="D23" s="274"/>
      <c r="E23" s="227"/>
      <c r="F23" s="282">
        <f>+F18</f>
        <v>0</v>
      </c>
    </row>
    <row r="24" spans="1:15">
      <c r="B24" s="275" t="s">
        <v>1126</v>
      </c>
      <c r="C24" s="276"/>
      <c r="D24" s="277"/>
      <c r="E24" s="228"/>
      <c r="F24" s="285">
        <f>SUM(F22:F23)</f>
        <v>0</v>
      </c>
    </row>
    <row r="25" spans="1:15">
      <c r="E25" s="226"/>
      <c r="F25" s="288"/>
    </row>
    <row r="28" spans="1:15" s="220" customFormat="1">
      <c r="A28" s="264"/>
      <c r="B28" s="265"/>
      <c r="C28" s="247"/>
      <c r="D28" s="248"/>
      <c r="E28" s="226"/>
      <c r="F28" s="288"/>
      <c r="H28" s="221"/>
      <c r="I28" s="221"/>
      <c r="J28" s="221"/>
      <c r="K28" s="221"/>
      <c r="L28" s="221"/>
      <c r="M28" s="221"/>
      <c r="N28" s="221"/>
      <c r="O28" s="221"/>
    </row>
  </sheetData>
  <sheetProtection algorithmName="SHA-512" hashValue="gh7gmNzq4MiUI2zmoS9FrqdDePhtRihM5wDiBskPJ6Pc1bi5I0ivC2snJuOqo0fStvduS+nFgcWGmN3ShX5KHQ==" saltValue="bglgIa5Zl2lqpROyOlvkQA==" spinCount="100000" sheet="1" objects="1" scenarios="1" formatColumns="0"/>
  <pageMargins left="0.78740157480314965" right="0.59055118110236227" top="0.86614173228346458" bottom="1.1811023622047245" header="0.31496062992125984" footer="0.51181102362204722"/>
  <pageSetup paperSize="9" scale="98"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52"/>
  <sheetViews>
    <sheetView showZeros="0" view="pageBreakPreview" zoomScale="115" zoomScaleNormal="100" zoomScaleSheetLayoutView="115" workbookViewId="0">
      <selection activeCell="F7" sqref="F7"/>
    </sheetView>
  </sheetViews>
  <sheetFormatPr defaultColWidth="9.140625" defaultRowHeight="12.75"/>
  <cols>
    <col min="1" max="1" width="5.85546875" style="245" customWidth="1"/>
    <col min="2" max="2" width="45" style="278" customWidth="1"/>
    <col min="3" max="3" width="6" style="247" bestFit="1" customWidth="1"/>
    <col min="4" max="4" width="8.140625" style="248" customWidth="1"/>
    <col min="5" max="5" width="10.42578125" style="229" customWidth="1"/>
    <col min="6" max="6" width="13.28515625" style="283" customWidth="1"/>
    <col min="7" max="8" width="9.140625" style="207"/>
    <col min="9" max="16384" width="9.140625" style="206"/>
  </cols>
  <sheetData>
    <row r="1" spans="1:8" s="195" customFormat="1" ht="15">
      <c r="A1" s="230" t="s">
        <v>538</v>
      </c>
      <c r="B1" s="231" t="s">
        <v>852</v>
      </c>
      <c r="C1" s="232"/>
      <c r="D1" s="233"/>
      <c r="E1" s="194"/>
      <c r="F1" s="279"/>
      <c r="G1" s="196"/>
      <c r="H1" s="196"/>
    </row>
    <row r="2" spans="1:8" s="195" customFormat="1" ht="15">
      <c r="A2" s="230"/>
      <c r="B2" s="231"/>
      <c r="C2" s="232"/>
      <c r="D2" s="233"/>
      <c r="E2" s="194"/>
      <c r="F2" s="279"/>
      <c r="G2" s="199"/>
      <c r="H2" s="199"/>
    </row>
    <row r="3" spans="1:8" s="201" customFormat="1">
      <c r="A3" s="234" t="s">
        <v>853</v>
      </c>
      <c r="B3" s="235" t="s">
        <v>854</v>
      </c>
      <c r="C3" s="236" t="s">
        <v>855</v>
      </c>
      <c r="D3" s="237" t="s">
        <v>493</v>
      </c>
      <c r="E3" s="200" t="s">
        <v>856</v>
      </c>
      <c r="F3" s="280" t="s">
        <v>857</v>
      </c>
      <c r="G3" s="202"/>
      <c r="H3" s="202"/>
    </row>
    <row r="4" spans="1:8" s="201" customFormat="1">
      <c r="A4" s="238"/>
      <c r="B4" s="239"/>
      <c r="C4" s="240"/>
      <c r="D4" s="241"/>
      <c r="E4" s="203"/>
      <c r="F4" s="281"/>
      <c r="G4" s="204"/>
      <c r="H4" s="204"/>
    </row>
    <row r="5" spans="1:8">
      <c r="A5" s="847" t="s">
        <v>772</v>
      </c>
      <c r="B5" s="1140" t="s">
        <v>1</v>
      </c>
    </row>
    <row r="6" spans="1:8">
      <c r="A6" s="847"/>
      <c r="B6" s="1140"/>
    </row>
    <row r="7" spans="1:8" ht="140.25">
      <c r="A7" s="242">
        <f>COUNT($A$1:A5)+1</f>
        <v>1</v>
      </c>
      <c r="B7" s="1040" t="s">
        <v>858</v>
      </c>
      <c r="C7" s="243" t="s">
        <v>498</v>
      </c>
      <c r="D7" s="244">
        <v>1</v>
      </c>
      <c r="E7" s="205"/>
      <c r="F7" s="282">
        <f>D7*E7</f>
        <v>0</v>
      </c>
    </row>
    <row r="8" spans="1:8">
      <c r="A8" s="847"/>
      <c r="B8" s="1140"/>
    </row>
    <row r="9" spans="1:8" ht="63.75">
      <c r="A9" s="242">
        <f>COUNT($A$1:A7)+1</f>
        <v>2</v>
      </c>
      <c r="B9" s="1122" t="s">
        <v>859</v>
      </c>
      <c r="C9" s="243" t="s">
        <v>498</v>
      </c>
      <c r="D9" s="244">
        <v>1</v>
      </c>
      <c r="E9" s="205"/>
      <c r="F9" s="282">
        <f>D9*E9</f>
        <v>0</v>
      </c>
    </row>
    <row r="10" spans="1:8">
      <c r="A10" s="847"/>
      <c r="B10" s="1140"/>
    </row>
    <row r="11" spans="1:8" ht="51">
      <c r="A11" s="242">
        <f>COUNT($A$1:A9)+1</f>
        <v>3</v>
      </c>
      <c r="B11" s="1324" t="s">
        <v>860</v>
      </c>
      <c r="C11" s="243" t="s">
        <v>498</v>
      </c>
      <c r="D11" s="244">
        <v>1</v>
      </c>
      <c r="E11" s="205"/>
      <c r="F11" s="282">
        <f>D11*E11</f>
        <v>0</v>
      </c>
    </row>
    <row r="12" spans="1:8">
      <c r="B12" s="246"/>
      <c r="E12" s="205"/>
      <c r="F12" s="282"/>
    </row>
    <row r="13" spans="1:8" s="220" customFormat="1" ht="51">
      <c r="A13" s="242">
        <f>COUNT($A$1:A11)+1</f>
        <v>4</v>
      </c>
      <c r="B13" s="278" t="s">
        <v>861</v>
      </c>
      <c r="C13" s="247" t="s">
        <v>862</v>
      </c>
      <c r="D13" s="260">
        <v>65</v>
      </c>
      <c r="E13" s="205"/>
      <c r="F13" s="282">
        <f>D13*E13</f>
        <v>0</v>
      </c>
      <c r="G13" s="221"/>
      <c r="H13" s="221"/>
    </row>
    <row r="14" spans="1:8" s="220" customFormat="1">
      <c r="A14" s="242"/>
      <c r="B14" s="278"/>
      <c r="C14" s="247"/>
      <c r="D14" s="260"/>
      <c r="E14" s="205"/>
      <c r="F14" s="282"/>
      <c r="G14" s="221"/>
      <c r="H14" s="221"/>
    </row>
    <row r="15" spans="1:8" s="220" customFormat="1" ht="51">
      <c r="A15" s="242">
        <f>COUNT($A$1:A13)+1</f>
        <v>5</v>
      </c>
      <c r="B15" s="278" t="s">
        <v>863</v>
      </c>
      <c r="C15" s="247" t="s">
        <v>12</v>
      </c>
      <c r="D15" s="260">
        <v>3</v>
      </c>
      <c r="E15" s="205"/>
      <c r="F15" s="282">
        <f>D15*E15</f>
        <v>0</v>
      </c>
      <c r="G15" s="221"/>
      <c r="H15" s="221"/>
    </row>
    <row r="16" spans="1:8" s="220" customFormat="1">
      <c r="A16" s="242"/>
      <c r="B16" s="278"/>
      <c r="C16" s="247"/>
      <c r="D16" s="260"/>
      <c r="E16" s="205"/>
      <c r="F16" s="282">
        <f t="shared" ref="F16:F17" si="0">D16*E16</f>
        <v>0</v>
      </c>
      <c r="G16" s="221"/>
      <c r="H16" s="221"/>
    </row>
    <row r="17" spans="1:9" ht="38.25">
      <c r="A17" s="242">
        <f>COUNT($A$1:A16)+1</f>
        <v>6</v>
      </c>
      <c r="B17" s="278" t="s">
        <v>864</v>
      </c>
      <c r="C17" s="865" t="s">
        <v>865</v>
      </c>
      <c r="D17" s="260">
        <v>70</v>
      </c>
      <c r="E17" s="205"/>
      <c r="F17" s="282">
        <f t="shared" si="0"/>
        <v>0</v>
      </c>
      <c r="G17" s="1323"/>
      <c r="H17" s="204"/>
    </row>
    <row r="18" spans="1:9">
      <c r="A18" s="257"/>
      <c r="C18" s="865"/>
      <c r="D18" s="260"/>
      <c r="E18" s="205"/>
      <c r="F18" s="282"/>
    </row>
    <row r="19" spans="1:9" s="217" customFormat="1" ht="14.25">
      <c r="A19" s="257">
        <f>COUNT($A$5:A18)+1</f>
        <v>7</v>
      </c>
      <c r="B19" s="1325" t="s">
        <v>866</v>
      </c>
      <c r="C19" s="842" t="s">
        <v>867</v>
      </c>
      <c r="D19" s="260">
        <v>115</v>
      </c>
      <c r="E19" s="205"/>
      <c r="F19" s="282">
        <f t="shared" ref="F19:F23" si="1">D19*E19</f>
        <v>0</v>
      </c>
      <c r="G19" s="216"/>
      <c r="H19" s="216"/>
    </row>
    <row r="20" spans="1:9" s="219" customFormat="1">
      <c r="A20" s="858"/>
      <c r="B20" s="1326"/>
      <c r="C20" s="842"/>
      <c r="D20" s="1019"/>
      <c r="E20" s="205"/>
      <c r="F20" s="282">
        <f t="shared" si="1"/>
        <v>0</v>
      </c>
      <c r="G20" s="220"/>
      <c r="H20" s="220"/>
      <c r="I20" s="220"/>
    </row>
    <row r="21" spans="1:9" s="219" customFormat="1" ht="51">
      <c r="A21" s="858">
        <f>COUNT($A$1:A20)+1</f>
        <v>8</v>
      </c>
      <c r="B21" s="258" t="s">
        <v>868</v>
      </c>
      <c r="C21" s="259" t="s">
        <v>869</v>
      </c>
      <c r="D21" s="1019">
        <v>890</v>
      </c>
      <c r="E21" s="205"/>
      <c r="F21" s="282">
        <f t="shared" si="1"/>
        <v>0</v>
      </c>
      <c r="G21" s="220"/>
      <c r="H21" s="220"/>
      <c r="I21" s="220"/>
    </row>
    <row r="22" spans="1:9" s="219" customFormat="1">
      <c r="A22" s="858"/>
      <c r="B22" s="258"/>
      <c r="C22" s="259"/>
      <c r="D22" s="1019"/>
      <c r="E22" s="205"/>
      <c r="F22" s="282"/>
      <c r="G22" s="220"/>
      <c r="H22" s="220"/>
      <c r="I22" s="220"/>
    </row>
    <row r="23" spans="1:9" s="219" customFormat="1" ht="51">
      <c r="A23" s="858">
        <f>COUNT($A$1:A22)+1</f>
        <v>9</v>
      </c>
      <c r="B23" s="258" t="s">
        <v>870</v>
      </c>
      <c r="C23" s="842" t="s">
        <v>867</v>
      </c>
      <c r="D23" s="1019">
        <v>4</v>
      </c>
      <c r="E23" s="205"/>
      <c r="F23" s="282">
        <f t="shared" si="1"/>
        <v>0</v>
      </c>
      <c r="G23" s="220"/>
      <c r="H23" s="220"/>
      <c r="I23" s="220"/>
    </row>
    <row r="24" spans="1:9" s="219" customFormat="1">
      <c r="A24" s="858"/>
      <c r="B24" s="258"/>
      <c r="C24" s="842"/>
      <c r="D24" s="1019"/>
      <c r="E24" s="205"/>
      <c r="F24" s="282"/>
      <c r="G24" s="220"/>
      <c r="H24" s="220"/>
      <c r="I24" s="220"/>
    </row>
    <row r="25" spans="1:9" s="219" customFormat="1" ht="63.75">
      <c r="A25" s="858">
        <f>COUNT($A$1:A24)+1</f>
        <v>10</v>
      </c>
      <c r="B25" s="258" t="s">
        <v>871</v>
      </c>
      <c r="C25" s="842" t="s">
        <v>867</v>
      </c>
      <c r="D25" s="1019">
        <v>185</v>
      </c>
      <c r="E25" s="205"/>
      <c r="F25" s="282">
        <f t="shared" ref="F25" si="2">D25*E25</f>
        <v>0</v>
      </c>
      <c r="G25" s="220"/>
      <c r="H25" s="220"/>
      <c r="I25" s="220"/>
    </row>
    <row r="26" spans="1:9" s="219" customFormat="1">
      <c r="A26" s="858"/>
      <c r="B26" s="258"/>
      <c r="C26" s="842"/>
      <c r="D26" s="1019"/>
      <c r="E26" s="205"/>
      <c r="F26" s="282"/>
      <c r="G26" s="220"/>
      <c r="H26" s="220"/>
      <c r="I26" s="220"/>
    </row>
    <row r="27" spans="1:9" s="219" customFormat="1" ht="51">
      <c r="A27" s="858">
        <f>COUNT($A$1:A26)+1</f>
        <v>11</v>
      </c>
      <c r="B27" s="258" t="s">
        <v>872</v>
      </c>
      <c r="C27" s="247" t="s">
        <v>12</v>
      </c>
      <c r="D27" s="260">
        <v>2</v>
      </c>
      <c r="E27" s="205"/>
      <c r="F27" s="282">
        <f>D27*E27</f>
        <v>0</v>
      </c>
      <c r="G27" s="220"/>
      <c r="H27" s="220"/>
      <c r="I27" s="220"/>
    </row>
    <row r="28" spans="1:9" s="219" customFormat="1">
      <c r="A28" s="858"/>
      <c r="B28" s="258"/>
      <c r="C28" s="247"/>
      <c r="D28" s="260"/>
      <c r="E28" s="205"/>
      <c r="F28" s="282"/>
      <c r="G28" s="220"/>
      <c r="H28" s="220"/>
      <c r="I28" s="220"/>
    </row>
    <row r="29" spans="1:9" s="219" customFormat="1" ht="51">
      <c r="A29" s="858">
        <f>COUNT($A$1:A28)+1</f>
        <v>12</v>
      </c>
      <c r="B29" s="1244" t="s">
        <v>873</v>
      </c>
      <c r="C29" s="247" t="s">
        <v>12</v>
      </c>
      <c r="D29" s="260">
        <v>8</v>
      </c>
      <c r="E29" s="205"/>
      <c r="F29" s="282">
        <f>D29*E29</f>
        <v>0</v>
      </c>
      <c r="G29" s="220"/>
      <c r="H29" s="220"/>
      <c r="I29" s="220"/>
    </row>
    <row r="30" spans="1:9" s="219" customFormat="1">
      <c r="A30" s="858"/>
      <c r="B30" s="1244"/>
      <c r="C30" s="247"/>
      <c r="D30" s="260"/>
      <c r="E30" s="205"/>
      <c r="F30" s="282"/>
      <c r="G30" s="220"/>
      <c r="H30" s="220"/>
      <c r="I30" s="220"/>
    </row>
    <row r="31" spans="1:9" s="219" customFormat="1" ht="38.25">
      <c r="A31" s="858">
        <f>COUNT($A$1:A30)+1</f>
        <v>13</v>
      </c>
      <c r="B31" s="1327" t="s">
        <v>1129</v>
      </c>
      <c r="C31" s="247" t="s">
        <v>12</v>
      </c>
      <c r="D31" s="260">
        <v>1</v>
      </c>
      <c r="E31" s="205"/>
      <c r="F31" s="282">
        <f>D31*E31</f>
        <v>0</v>
      </c>
      <c r="G31" s="220"/>
      <c r="H31" s="220"/>
      <c r="I31" s="220"/>
    </row>
    <row r="32" spans="1:9" s="219" customFormat="1">
      <c r="A32" s="858"/>
      <c r="B32" s="258"/>
      <c r="C32" s="247"/>
      <c r="D32" s="260"/>
      <c r="E32" s="205"/>
      <c r="F32" s="282"/>
      <c r="G32" s="220"/>
      <c r="H32" s="220"/>
      <c r="I32" s="220"/>
    </row>
    <row r="33" spans="1:9" s="219" customFormat="1" ht="51">
      <c r="A33" s="858">
        <f>COUNT($A$1:A32)+1</f>
        <v>14</v>
      </c>
      <c r="B33" s="1325" t="s">
        <v>874</v>
      </c>
      <c r="C33" s="247"/>
      <c r="D33" s="260"/>
      <c r="E33" s="205"/>
      <c r="F33" s="282"/>
      <c r="G33" s="220"/>
      <c r="H33" s="220"/>
      <c r="I33" s="220"/>
    </row>
    <row r="34" spans="1:9" s="219" customFormat="1">
      <c r="A34" s="858"/>
      <c r="B34" s="1314" t="s">
        <v>875</v>
      </c>
      <c r="C34" s="247" t="s">
        <v>12</v>
      </c>
      <c r="D34" s="260">
        <v>3</v>
      </c>
      <c r="E34" s="205"/>
      <c r="F34" s="282">
        <f>D34*E34</f>
        <v>0</v>
      </c>
      <c r="G34" s="220"/>
      <c r="H34" s="220"/>
      <c r="I34" s="220"/>
    </row>
    <row r="35" spans="1:9" s="219" customFormat="1">
      <c r="A35" s="858"/>
      <c r="B35" s="1314" t="s">
        <v>876</v>
      </c>
      <c r="C35" s="247" t="s">
        <v>12</v>
      </c>
      <c r="D35" s="260">
        <v>3</v>
      </c>
      <c r="E35" s="205"/>
      <c r="F35" s="282">
        <f>D35*E35</f>
        <v>0</v>
      </c>
      <c r="G35" s="220"/>
      <c r="H35" s="220"/>
      <c r="I35" s="220"/>
    </row>
    <row r="36" spans="1:9" s="219" customFormat="1">
      <c r="A36" s="858"/>
      <c r="B36" s="1314" t="s">
        <v>877</v>
      </c>
      <c r="C36" s="247" t="s">
        <v>12</v>
      </c>
      <c r="D36" s="260">
        <v>1</v>
      </c>
      <c r="E36" s="205"/>
      <c r="F36" s="282">
        <f>D36*E36</f>
        <v>0</v>
      </c>
      <c r="G36" s="220"/>
      <c r="H36" s="220"/>
      <c r="I36" s="220"/>
    </row>
    <row r="37" spans="1:9" s="219" customFormat="1">
      <c r="A37" s="858"/>
      <c r="B37" s="258"/>
      <c r="C37" s="842"/>
      <c r="D37" s="1019"/>
      <c r="E37" s="205"/>
      <c r="F37" s="282"/>
      <c r="G37" s="220"/>
      <c r="H37" s="220"/>
      <c r="I37" s="220"/>
    </row>
    <row r="38" spans="1:9" s="219" customFormat="1" ht="51">
      <c r="A38" s="858">
        <f>COUNT($A$1:A37)+1</f>
        <v>15</v>
      </c>
      <c r="B38" s="278" t="s">
        <v>878</v>
      </c>
      <c r="C38" s="842" t="s">
        <v>12</v>
      </c>
      <c r="D38" s="1019">
        <v>4</v>
      </c>
      <c r="E38" s="205"/>
      <c r="F38" s="282">
        <f t="shared" ref="F38:F39" si="3">D38*E38</f>
        <v>0</v>
      </c>
      <c r="G38" s="220"/>
      <c r="H38" s="220"/>
      <c r="I38" s="220"/>
    </row>
    <row r="39" spans="1:9" s="217" customFormat="1">
      <c r="A39" s="257"/>
      <c r="B39" s="258"/>
      <c r="C39" s="259"/>
      <c r="D39" s="260"/>
      <c r="E39" s="210"/>
      <c r="F39" s="284">
        <f t="shared" si="3"/>
        <v>0</v>
      </c>
      <c r="G39" s="216"/>
      <c r="H39" s="216"/>
    </row>
    <row r="40" spans="1:9" s="207" customFormat="1">
      <c r="A40" s="257"/>
      <c r="B40" s="261"/>
      <c r="C40" s="262"/>
      <c r="D40" s="263"/>
      <c r="E40" s="218" t="s">
        <v>879</v>
      </c>
      <c r="F40" s="285">
        <f>SUM(F7:F38)</f>
        <v>0</v>
      </c>
    </row>
    <row r="42" spans="1:9" s="220" customFormat="1">
      <c r="A42" s="264" t="s">
        <v>880</v>
      </c>
      <c r="B42" s="265" t="s">
        <v>881</v>
      </c>
      <c r="C42" s="247"/>
      <c r="D42" s="266">
        <v>0.1</v>
      </c>
      <c r="E42" s="219"/>
      <c r="F42" s="285">
        <f>F40*D42</f>
        <v>0</v>
      </c>
      <c r="G42" s="221"/>
      <c r="H42" s="221"/>
    </row>
    <row r="43" spans="1:9">
      <c r="A43" s="267"/>
      <c r="B43" s="268"/>
      <c r="C43" s="125"/>
      <c r="D43" s="269"/>
      <c r="E43" s="224"/>
      <c r="F43" s="286"/>
    </row>
    <row r="44" spans="1:9" ht="15">
      <c r="A44" s="267"/>
      <c r="B44" s="268"/>
      <c r="C44" s="125"/>
      <c r="D44" s="1328"/>
      <c r="E44" s="224"/>
      <c r="F44" s="286"/>
    </row>
    <row r="45" spans="1:9">
      <c r="A45" s="257"/>
      <c r="B45" s="270" t="s">
        <v>77</v>
      </c>
      <c r="E45" s="226"/>
      <c r="F45" s="287"/>
    </row>
    <row r="46" spans="1:9">
      <c r="A46" s="1293" t="str">
        <f>+A5</f>
        <v>I.</v>
      </c>
      <c r="B46" s="268" t="str">
        <f>+B5</f>
        <v>PREDDELA</v>
      </c>
      <c r="C46" s="125"/>
      <c r="D46" s="269"/>
      <c r="E46" s="224"/>
      <c r="F46" s="282">
        <f>F40</f>
        <v>0</v>
      </c>
    </row>
    <row r="47" spans="1:9">
      <c r="A47" s="271" t="str">
        <f>+A42</f>
        <v>II.</v>
      </c>
      <c r="B47" s="272" t="str">
        <f>+B42</f>
        <v xml:space="preserve">DODATNA IN NEPREDVIDENA DELA </v>
      </c>
      <c r="C47" s="273"/>
      <c r="D47" s="274"/>
      <c r="E47" s="227"/>
      <c r="F47" s="282">
        <f>+F42</f>
        <v>0</v>
      </c>
    </row>
    <row r="48" spans="1:9">
      <c r="B48" s="933" t="s">
        <v>882</v>
      </c>
      <c r="C48" s="276"/>
      <c r="D48" s="277"/>
      <c r="E48" s="228"/>
      <c r="F48" s="285">
        <f>SUM(F46:F47)</f>
        <v>0</v>
      </c>
    </row>
    <row r="49" spans="1:8">
      <c r="E49" s="226"/>
      <c r="F49" s="288"/>
    </row>
    <row r="52" spans="1:8" s="220" customFormat="1">
      <c r="A52" s="264"/>
      <c r="B52" s="265"/>
      <c r="C52" s="247"/>
      <c r="D52" s="248"/>
      <c r="E52" s="226"/>
      <c r="F52" s="288"/>
      <c r="G52" s="221"/>
      <c r="H52" s="221"/>
    </row>
  </sheetData>
  <sheetProtection algorithmName="SHA-512" hashValue="huiMMiCyNMXPcRePIz9EK/fp4Y7F4BFWZR5dZamIkA++TGeajWnzRLGaiuwRCOsgQ36ntdC9MJHuLyLU1Akxyw==" saltValue="TiIt1ivf2WX1OtBDurx5xQ==" spinCount="100000" sheet="1" objects="1" scenarios="1" formatColumns="0"/>
  <pageMargins left="0.78740157480314965" right="0.59055118110236227" top="0.86614173228346458" bottom="1.1811023622047245" header="0.31496062992125984" footer="0.51181102362204722"/>
  <pageSetup paperSize="9" scale="98"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88"/>
  <sheetViews>
    <sheetView showZeros="0" view="pageBreakPreview" zoomScale="130" zoomScaleNormal="100" zoomScaleSheetLayoutView="130" workbookViewId="0"/>
  </sheetViews>
  <sheetFormatPr defaultColWidth="9.140625" defaultRowHeight="12.75"/>
  <cols>
    <col min="1" max="1" width="5.85546875" style="245" customWidth="1"/>
    <col min="2" max="2" width="45" style="278" customWidth="1"/>
    <col min="3" max="3" width="6" style="247" bestFit="1" customWidth="1"/>
    <col min="4" max="4" width="8.140625" style="1294" customWidth="1"/>
    <col min="5" max="5" width="9.42578125" style="226" customWidth="1"/>
    <col min="6" max="6" width="13.28515625" style="288" customWidth="1"/>
    <col min="7" max="7" width="9.140625" style="998"/>
    <col min="8" max="8" width="11.5703125" style="206" customWidth="1"/>
    <col min="9" max="16384" width="9.140625" style="206"/>
  </cols>
  <sheetData>
    <row r="1" spans="1:7" s="195" customFormat="1" ht="15">
      <c r="A1" s="230" t="s">
        <v>624</v>
      </c>
      <c r="B1" s="231" t="s">
        <v>841</v>
      </c>
      <c r="C1" s="232"/>
      <c r="D1" s="233"/>
      <c r="E1" s="814"/>
      <c r="F1" s="891"/>
      <c r="G1" s="1219"/>
    </row>
    <row r="2" spans="1:7" s="195" customFormat="1" ht="15">
      <c r="A2" s="230"/>
      <c r="B2" s="231"/>
      <c r="C2" s="232"/>
      <c r="D2" s="233"/>
      <c r="E2" s="814"/>
      <c r="F2" s="891"/>
      <c r="G2" s="1219"/>
    </row>
    <row r="3" spans="1:7" s="201" customFormat="1">
      <c r="A3" s="234" t="s">
        <v>853</v>
      </c>
      <c r="B3" s="235" t="s">
        <v>854</v>
      </c>
      <c r="C3" s="236" t="s">
        <v>855</v>
      </c>
      <c r="D3" s="237" t="s">
        <v>493</v>
      </c>
      <c r="E3" s="817" t="s">
        <v>856</v>
      </c>
      <c r="F3" s="892" t="s">
        <v>857</v>
      </c>
      <c r="G3" s="1220"/>
    </row>
    <row r="4" spans="1:7" s="201" customFormat="1">
      <c r="A4" s="238"/>
      <c r="B4" s="239"/>
      <c r="C4" s="240"/>
      <c r="D4" s="241"/>
      <c r="E4" s="818"/>
      <c r="F4" s="893"/>
      <c r="G4" s="1220"/>
    </row>
    <row r="5" spans="1:7">
      <c r="A5" s="847" t="s">
        <v>772</v>
      </c>
      <c r="B5" s="1140" t="s">
        <v>883</v>
      </c>
      <c r="D5" s="248"/>
    </row>
    <row r="6" spans="1:7">
      <c r="A6" s="847"/>
      <c r="B6" s="1140"/>
      <c r="D6" s="248"/>
    </row>
    <row r="7" spans="1:7" ht="14.25">
      <c r="A7" s="257">
        <f>COUNT($A$1:A6)+1</f>
        <v>1</v>
      </c>
      <c r="B7" s="278" t="s">
        <v>884</v>
      </c>
      <c r="C7" s="247" t="s">
        <v>885</v>
      </c>
      <c r="D7" s="248">
        <v>80</v>
      </c>
      <c r="E7" s="205"/>
      <c r="F7" s="282">
        <f>D7*E7</f>
        <v>0</v>
      </c>
    </row>
    <row r="8" spans="1:7">
      <c r="A8" s="257"/>
      <c r="B8" s="246"/>
      <c r="D8" s="248"/>
    </row>
    <row r="9" spans="1:7" ht="25.5">
      <c r="A9" s="257">
        <f>COUNT($A$1:A8)+1</f>
        <v>2</v>
      </c>
      <c r="B9" s="278" t="s">
        <v>886</v>
      </c>
      <c r="C9" s="247" t="s">
        <v>12</v>
      </c>
      <c r="D9" s="248">
        <v>5</v>
      </c>
      <c r="E9" s="205"/>
      <c r="F9" s="282">
        <f>D9*E9</f>
        <v>0</v>
      </c>
    </row>
    <row r="10" spans="1:7">
      <c r="A10" s="257"/>
      <c r="D10" s="248"/>
    </row>
    <row r="11" spans="1:7" s="207" customFormat="1">
      <c r="A11" s="257"/>
      <c r="B11" s="261"/>
      <c r="C11" s="262"/>
      <c r="D11" s="263"/>
      <c r="E11" s="830" t="s">
        <v>887</v>
      </c>
      <c r="F11" s="285">
        <f>SUM(F6:F10)</f>
        <v>0</v>
      </c>
      <c r="G11" s="1301"/>
    </row>
    <row r="12" spans="1:7" s="207" customFormat="1">
      <c r="A12" s="257"/>
      <c r="B12" s="261"/>
      <c r="C12" s="262"/>
      <c r="D12" s="263"/>
      <c r="E12" s="830"/>
      <c r="F12" s="974"/>
      <c r="G12" s="1301"/>
    </row>
    <row r="13" spans="1:7">
      <c r="A13" s="847" t="s">
        <v>880</v>
      </c>
      <c r="B13" s="265" t="s">
        <v>888</v>
      </c>
      <c r="C13" s="865"/>
      <c r="D13" s="248"/>
    </row>
    <row r="14" spans="1:7">
      <c r="A14" s="847"/>
      <c r="B14" s="246"/>
      <c r="C14" s="865"/>
      <c r="D14" s="248"/>
    </row>
    <row r="15" spans="1:7" ht="63.75">
      <c r="A15" s="257">
        <f>COUNT($A$1:A14)+1</f>
        <v>3</v>
      </c>
      <c r="B15" s="278" t="s">
        <v>889</v>
      </c>
      <c r="C15" s="865" t="s">
        <v>865</v>
      </c>
      <c r="D15" s="1305">
        <v>840</v>
      </c>
      <c r="E15" s="205"/>
      <c r="F15" s="282">
        <f>D15*E15</f>
        <v>0</v>
      </c>
    </row>
    <row r="16" spans="1:7">
      <c r="A16" s="257"/>
      <c r="C16" s="865"/>
      <c r="D16" s="248"/>
    </row>
    <row r="17" spans="1:9">
      <c r="A17" s="257"/>
      <c r="C17" s="865"/>
      <c r="D17" s="248"/>
      <c r="E17" s="999" t="s">
        <v>890</v>
      </c>
      <c r="F17" s="285">
        <f>SUM(F15:F16)</f>
        <v>0</v>
      </c>
    </row>
    <row r="18" spans="1:9">
      <c r="A18" s="257"/>
      <c r="C18" s="865"/>
      <c r="D18" s="248"/>
      <c r="F18" s="287"/>
    </row>
    <row r="19" spans="1:9">
      <c r="A19" s="847" t="s">
        <v>891</v>
      </c>
      <c r="B19" s="265" t="s">
        <v>892</v>
      </c>
      <c r="C19" s="865"/>
      <c r="D19" s="248"/>
    </row>
    <row r="20" spans="1:9">
      <c r="A20" s="257"/>
      <c r="C20" s="865"/>
      <c r="D20" s="248"/>
    </row>
    <row r="21" spans="1:9" ht="25.5">
      <c r="A21" s="257">
        <f>COUNT($A$1:A20)+1</f>
        <v>4</v>
      </c>
      <c r="B21" s="278" t="s">
        <v>893</v>
      </c>
      <c r="C21" s="865" t="s">
        <v>862</v>
      </c>
      <c r="D21" s="248">
        <v>1050</v>
      </c>
      <c r="E21" s="205"/>
      <c r="F21" s="282">
        <f>D21*E21</f>
        <v>0</v>
      </c>
    </row>
    <row r="22" spans="1:9">
      <c r="A22" s="257"/>
      <c r="C22" s="865"/>
      <c r="D22" s="248"/>
      <c r="E22" s="205"/>
      <c r="F22" s="282"/>
    </row>
    <row r="23" spans="1:9" s="1223" customFormat="1" ht="63.75">
      <c r="A23" s="257">
        <f>COUNT($A$1:A22)+1</f>
        <v>5</v>
      </c>
      <c r="B23" s="1306" t="s">
        <v>894</v>
      </c>
      <c r="C23" s="251" t="s">
        <v>895</v>
      </c>
      <c r="D23" s="251">
        <v>525</v>
      </c>
      <c r="E23" s="205"/>
      <c r="F23" s="282">
        <f t="shared" ref="F23:F54" si="0">D23*E23</f>
        <v>0</v>
      </c>
      <c r="G23" s="1222"/>
      <c r="I23" s="1302"/>
    </row>
    <row r="24" spans="1:9" s="1223" customFormat="1">
      <c r="A24" s="257"/>
      <c r="B24" s="1306"/>
      <c r="C24" s="251"/>
      <c r="D24" s="251"/>
      <c r="E24" s="205"/>
      <c r="F24" s="282">
        <f t="shared" si="0"/>
        <v>0</v>
      </c>
      <c r="G24" s="1222"/>
      <c r="I24" s="1302"/>
    </row>
    <row r="25" spans="1:9" s="220" customFormat="1" ht="51">
      <c r="A25" s="257">
        <f>COUNT($A$1:A24)+1</f>
        <v>6</v>
      </c>
      <c r="B25" s="278" t="s">
        <v>896</v>
      </c>
      <c r="C25" s="865" t="s">
        <v>895</v>
      </c>
      <c r="D25" s="248">
        <v>263</v>
      </c>
      <c r="E25" s="205"/>
      <c r="F25" s="282">
        <f t="shared" si="0"/>
        <v>0</v>
      </c>
      <c r="G25" s="998"/>
    </row>
    <row r="26" spans="1:9">
      <c r="A26" s="257"/>
      <c r="C26" s="865"/>
      <c r="D26" s="1307"/>
      <c r="E26" s="205"/>
      <c r="F26" s="282">
        <f t="shared" si="0"/>
        <v>0</v>
      </c>
    </row>
    <row r="27" spans="1:9" s="220" customFormat="1" ht="51">
      <c r="A27" s="257">
        <f>COUNT($A$1:A25)+1</f>
        <v>7</v>
      </c>
      <c r="B27" s="278" t="s">
        <v>897</v>
      </c>
      <c r="C27" s="865" t="s">
        <v>895</v>
      </c>
      <c r="D27" s="248">
        <v>45</v>
      </c>
      <c r="E27" s="205"/>
      <c r="F27" s="282">
        <f t="shared" si="0"/>
        <v>0</v>
      </c>
      <c r="G27" s="998"/>
    </row>
    <row r="28" spans="1:9" s="220" customFormat="1">
      <c r="A28" s="257"/>
      <c r="B28" s="278"/>
      <c r="C28" s="865"/>
      <c r="D28" s="248"/>
      <c r="E28" s="205"/>
      <c r="F28" s="282">
        <f t="shared" si="0"/>
        <v>0</v>
      </c>
      <c r="G28" s="998"/>
    </row>
    <row r="29" spans="1:9" ht="51">
      <c r="A29" s="257">
        <f>COUNT($A$1:A27)+1</f>
        <v>8</v>
      </c>
      <c r="B29" s="278" t="s">
        <v>898</v>
      </c>
      <c r="C29" s="865" t="s">
        <v>862</v>
      </c>
      <c r="D29" s="248">
        <v>1050</v>
      </c>
      <c r="E29" s="205"/>
      <c r="F29" s="282">
        <f t="shared" si="0"/>
        <v>0</v>
      </c>
    </row>
    <row r="30" spans="1:9">
      <c r="A30" s="257"/>
      <c r="C30" s="865"/>
      <c r="D30" s="248"/>
      <c r="E30" s="205"/>
      <c r="F30" s="282">
        <f t="shared" si="0"/>
        <v>0</v>
      </c>
    </row>
    <row r="31" spans="1:9" ht="38.25">
      <c r="A31" s="257">
        <f>COUNT($A$1:A29)+1</f>
        <v>9</v>
      </c>
      <c r="B31" s="1308" t="s">
        <v>899</v>
      </c>
      <c r="C31" s="243" t="s">
        <v>885</v>
      </c>
      <c r="D31" s="1309">
        <v>115</v>
      </c>
      <c r="E31" s="205"/>
      <c r="F31" s="282">
        <f t="shared" si="0"/>
        <v>0</v>
      </c>
    </row>
    <row r="32" spans="1:9">
      <c r="A32" s="257"/>
      <c r="B32" s="1308"/>
      <c r="C32" s="1023"/>
      <c r="D32" s="1309"/>
      <c r="E32" s="205"/>
      <c r="F32" s="282">
        <f t="shared" si="0"/>
        <v>0</v>
      </c>
    </row>
    <row r="33" spans="1:8" ht="25.5">
      <c r="A33" s="257">
        <f>COUNT($A$1:A31)+1</f>
        <v>10</v>
      </c>
      <c r="B33" s="1308" t="s">
        <v>900</v>
      </c>
      <c r="C33" s="243" t="s">
        <v>885</v>
      </c>
      <c r="D33" s="1309">
        <v>115</v>
      </c>
      <c r="E33" s="205"/>
      <c r="F33" s="282">
        <f t="shared" si="0"/>
        <v>0</v>
      </c>
    </row>
    <row r="34" spans="1:8" s="220" customFormat="1">
      <c r="A34" s="257"/>
      <c r="B34" s="278"/>
      <c r="C34" s="247"/>
      <c r="D34" s="248"/>
      <c r="E34" s="205"/>
      <c r="F34" s="282">
        <f t="shared" si="0"/>
        <v>0</v>
      </c>
      <c r="G34" s="1005"/>
    </row>
    <row r="35" spans="1:8" s="220" customFormat="1">
      <c r="A35" s="858">
        <f>COUNT($A$1:A34)+1</f>
        <v>11</v>
      </c>
      <c r="B35" s="862" t="s">
        <v>1130</v>
      </c>
      <c r="C35" s="247"/>
      <c r="D35" s="856"/>
      <c r="E35" s="205"/>
      <c r="F35" s="282">
        <f t="shared" si="0"/>
        <v>0</v>
      </c>
      <c r="G35" s="1225"/>
    </row>
    <row r="36" spans="1:8" s="220" customFormat="1" ht="14.25">
      <c r="A36" s="858"/>
      <c r="B36" s="1286" t="s">
        <v>901</v>
      </c>
      <c r="C36" s="247" t="s">
        <v>869</v>
      </c>
      <c r="D36" s="856">
        <v>890</v>
      </c>
      <c r="E36" s="205"/>
      <c r="F36" s="282">
        <f t="shared" si="0"/>
        <v>0</v>
      </c>
      <c r="G36" s="1225"/>
    </row>
    <row r="37" spans="1:8" s="220" customFormat="1" ht="14.25">
      <c r="A37" s="858"/>
      <c r="B37" s="1286" t="s">
        <v>902</v>
      </c>
      <c r="C37" s="247" t="s">
        <v>869</v>
      </c>
      <c r="D37" s="856">
        <v>890</v>
      </c>
      <c r="E37" s="205"/>
      <c r="F37" s="282">
        <f t="shared" si="0"/>
        <v>0</v>
      </c>
      <c r="G37" s="1225"/>
    </row>
    <row r="38" spans="1:8" s="1086" customFormat="1" ht="25.5">
      <c r="A38" s="858"/>
      <c r="B38" s="1286" t="s">
        <v>903</v>
      </c>
      <c r="C38" s="247" t="s">
        <v>869</v>
      </c>
      <c r="D38" s="856">
        <v>163</v>
      </c>
      <c r="E38" s="205"/>
      <c r="F38" s="282">
        <f t="shared" si="0"/>
        <v>0</v>
      </c>
      <c r="G38" s="1226"/>
      <c r="H38" s="220"/>
    </row>
    <row r="39" spans="1:8" s="1086" customFormat="1">
      <c r="A39" s="858"/>
      <c r="B39" s="1286"/>
      <c r="C39" s="247"/>
      <c r="D39" s="856"/>
      <c r="E39" s="205"/>
      <c r="F39" s="282"/>
      <c r="G39" s="1226"/>
      <c r="H39" s="220"/>
    </row>
    <row r="40" spans="1:8" s="1086" customFormat="1" ht="14.25">
      <c r="A40" s="257">
        <f>COUNT($A$1:A38)+1</f>
        <v>12</v>
      </c>
      <c r="B40" s="278" t="s">
        <v>1131</v>
      </c>
      <c r="C40" s="243" t="s">
        <v>885</v>
      </c>
      <c r="D40" s="1309">
        <v>26</v>
      </c>
      <c r="E40" s="205"/>
      <c r="F40" s="282">
        <f t="shared" ref="F40" si="1">D40*E40</f>
        <v>0</v>
      </c>
      <c r="G40" s="1226"/>
      <c r="H40" s="220"/>
    </row>
    <row r="41" spans="1:8" s="1086" customFormat="1">
      <c r="A41" s="858"/>
      <c r="B41" s="1286"/>
      <c r="C41" s="247"/>
      <c r="D41" s="856"/>
      <c r="E41" s="205"/>
      <c r="F41" s="282"/>
      <c r="G41" s="1226"/>
      <c r="H41" s="220"/>
    </row>
    <row r="42" spans="1:8" s="1086" customFormat="1" ht="63.75">
      <c r="A42" s="128">
        <f>COUNT($A$1:A41)+1</f>
        <v>13</v>
      </c>
      <c r="B42" s="1184" t="s">
        <v>904</v>
      </c>
      <c r="C42" s="1016" t="s">
        <v>885</v>
      </c>
      <c r="D42" s="1310">
        <v>86</v>
      </c>
      <c r="E42" s="205"/>
      <c r="F42" s="282">
        <f t="shared" ref="F42" si="2">D42*E42</f>
        <v>0</v>
      </c>
      <c r="G42" s="1226"/>
      <c r="H42" s="220"/>
    </row>
    <row r="43" spans="1:8" s="1086" customFormat="1" ht="15">
      <c r="A43" s="128"/>
      <c r="B43" s="1184"/>
      <c r="C43" s="1016"/>
      <c r="D43" s="1310"/>
      <c r="E43" s="205"/>
      <c r="F43" s="282"/>
      <c r="G43" s="1226"/>
      <c r="H43" s="220"/>
    </row>
    <row r="44" spans="1:8" s="1086" customFormat="1" ht="63.75">
      <c r="A44" s="128">
        <f>COUNT($A$1:A43)+1</f>
        <v>14</v>
      </c>
      <c r="B44" s="1184" t="s">
        <v>905</v>
      </c>
      <c r="C44" s="1016" t="s">
        <v>885</v>
      </c>
      <c r="D44" s="1310">
        <v>13</v>
      </c>
      <c r="E44" s="205"/>
      <c r="F44" s="282">
        <f t="shared" ref="F44" si="3">D44*E44</f>
        <v>0</v>
      </c>
      <c r="G44" s="1226"/>
      <c r="H44" s="220"/>
    </row>
    <row r="45" spans="1:8" s="1086" customFormat="1" ht="15">
      <c r="A45" s="128"/>
      <c r="B45" s="1184"/>
      <c r="C45" s="1016"/>
      <c r="D45" s="1310"/>
      <c r="E45" s="205"/>
      <c r="F45" s="282"/>
      <c r="G45" s="1226"/>
      <c r="H45" s="220"/>
    </row>
    <row r="46" spans="1:8" s="1086" customFormat="1" ht="76.5">
      <c r="A46" s="128">
        <f>COUNT($A$1:A45)+1</f>
        <v>15</v>
      </c>
      <c r="B46" s="1184" t="s">
        <v>906</v>
      </c>
      <c r="C46" s="1016" t="s">
        <v>885</v>
      </c>
      <c r="D46" s="1310">
        <v>2</v>
      </c>
      <c r="E46" s="205"/>
      <c r="F46" s="282">
        <f t="shared" ref="F46" si="4">D46*E46</f>
        <v>0</v>
      </c>
      <c r="G46" s="1226"/>
      <c r="H46" s="220"/>
    </row>
    <row r="47" spans="1:8" s="1086" customFormat="1">
      <c r="A47" s="858"/>
      <c r="B47" s="1286"/>
      <c r="C47" s="247"/>
      <c r="D47" s="856"/>
      <c r="E47" s="205"/>
      <c r="F47" s="282">
        <f t="shared" si="0"/>
        <v>0</v>
      </c>
      <c r="G47" s="1226"/>
    </row>
    <row r="48" spans="1:8" s="430" customFormat="1" ht="63.75">
      <c r="A48" s="128">
        <f>COUNT($A$1:A47)+1</f>
        <v>16</v>
      </c>
      <c r="B48" s="1184" t="s">
        <v>907</v>
      </c>
      <c r="C48" s="247" t="s">
        <v>885</v>
      </c>
      <c r="D48" s="856">
        <v>57</v>
      </c>
      <c r="E48" s="205"/>
      <c r="F48" s="282">
        <f t="shared" si="0"/>
        <v>0</v>
      </c>
    </row>
    <row r="49" spans="1:10" s="430" customFormat="1">
      <c r="A49" s="858"/>
      <c r="B49" s="1184"/>
      <c r="C49" s="1311"/>
      <c r="D49" s="1312"/>
      <c r="E49" s="205"/>
      <c r="F49" s="282">
        <f t="shared" si="0"/>
        <v>0</v>
      </c>
    </row>
    <row r="50" spans="1:10" s="430" customFormat="1" ht="63.75">
      <c r="A50" s="128">
        <f>COUNT($A$1:A49)+1</f>
        <v>17</v>
      </c>
      <c r="B50" s="1313" t="s">
        <v>908</v>
      </c>
      <c r="C50" s="247" t="s">
        <v>885</v>
      </c>
      <c r="D50" s="856">
        <v>10</v>
      </c>
      <c r="E50" s="205"/>
      <c r="F50" s="282">
        <f t="shared" si="0"/>
        <v>0</v>
      </c>
    </row>
    <row r="51" spans="1:10" s="430" customFormat="1">
      <c r="A51" s="858"/>
      <c r="B51" s="1184"/>
      <c r="C51" s="1311"/>
      <c r="D51" s="1312"/>
      <c r="E51" s="205"/>
      <c r="F51" s="282">
        <f t="shared" si="0"/>
        <v>0</v>
      </c>
    </row>
    <row r="52" spans="1:10" s="430" customFormat="1" ht="63.75">
      <c r="A52" s="128">
        <f>COUNT($A$1:A51)+1</f>
        <v>18</v>
      </c>
      <c r="B52" s="1184" t="s">
        <v>909</v>
      </c>
      <c r="C52" s="247" t="s">
        <v>885</v>
      </c>
      <c r="D52" s="856">
        <v>3</v>
      </c>
      <c r="E52" s="205"/>
      <c r="F52" s="282">
        <f t="shared" si="0"/>
        <v>0</v>
      </c>
    </row>
    <row r="53" spans="1:10" s="430" customFormat="1">
      <c r="A53" s="858"/>
      <c r="B53" s="1184"/>
      <c r="C53" s="1311"/>
      <c r="D53" s="1312"/>
      <c r="E53" s="205"/>
      <c r="F53" s="282">
        <f t="shared" si="0"/>
        <v>0</v>
      </c>
    </row>
    <row r="54" spans="1:10" ht="51">
      <c r="A54" s="257">
        <f>COUNT($A$1:A53)+1</f>
        <v>19</v>
      </c>
      <c r="B54" s="1107" t="s">
        <v>1132</v>
      </c>
      <c r="C54" s="247" t="s">
        <v>885</v>
      </c>
      <c r="D54" s="248">
        <v>45</v>
      </c>
      <c r="E54" s="205"/>
      <c r="F54" s="282">
        <f t="shared" si="0"/>
        <v>0</v>
      </c>
    </row>
    <row r="55" spans="1:10">
      <c r="A55" s="257"/>
      <c r="B55" s="1107"/>
      <c r="D55" s="248"/>
      <c r="E55" s="205"/>
      <c r="F55" s="282"/>
    </row>
    <row r="56" spans="1:10" ht="51">
      <c r="A56" s="257">
        <f>COUNT($A$1:A55)+1</f>
        <v>20</v>
      </c>
      <c r="B56" s="1107" t="s">
        <v>910</v>
      </c>
      <c r="C56" s="247" t="s">
        <v>885</v>
      </c>
      <c r="D56" s="248">
        <v>65</v>
      </c>
      <c r="E56" s="205"/>
      <c r="F56" s="282">
        <f t="shared" ref="F56" si="5">D56*E56</f>
        <v>0</v>
      </c>
    </row>
    <row r="57" spans="1:10">
      <c r="A57" s="257"/>
      <c r="B57" s="1040"/>
      <c r="D57" s="248"/>
      <c r="E57" s="205"/>
      <c r="F57" s="282"/>
    </row>
    <row r="58" spans="1:10" ht="76.5">
      <c r="A58" s="257">
        <f>COUNT($A$1:A56)+1</f>
        <v>21</v>
      </c>
      <c r="B58" s="1040" t="s">
        <v>911</v>
      </c>
      <c r="C58" s="247" t="s">
        <v>862</v>
      </c>
      <c r="D58" s="248">
        <v>60</v>
      </c>
      <c r="E58" s="205"/>
      <c r="F58" s="282">
        <f t="shared" ref="F58" si="6">D58*E58</f>
        <v>0</v>
      </c>
    </row>
    <row r="59" spans="1:10" s="991" customFormat="1">
      <c r="A59" s="858"/>
      <c r="B59" s="1314"/>
      <c r="C59" s="1315"/>
      <c r="D59" s="1316"/>
      <c r="E59" s="1303"/>
      <c r="F59" s="1321"/>
      <c r="G59" s="998"/>
      <c r="H59" s="1228"/>
      <c r="J59" s="824"/>
    </row>
    <row r="60" spans="1:10">
      <c r="A60" s="257"/>
      <c r="C60" s="1317"/>
      <c r="D60" s="1318"/>
      <c r="E60" s="1007" t="s">
        <v>912</v>
      </c>
      <c r="F60" s="285">
        <f>SUM(F21:F59)</f>
        <v>0</v>
      </c>
    </row>
    <row r="61" spans="1:10">
      <c r="A61" s="257"/>
      <c r="C61" s="1317"/>
      <c r="D61" s="1318"/>
      <c r="E61" s="1007"/>
      <c r="F61" s="974"/>
    </row>
    <row r="62" spans="1:10">
      <c r="A62" s="847" t="s">
        <v>913</v>
      </c>
      <c r="B62" s="1140" t="s">
        <v>914</v>
      </c>
      <c r="C62" s="865"/>
      <c r="D62" s="248"/>
    </row>
    <row r="63" spans="1:10">
      <c r="A63" s="257"/>
      <c r="D63" s="248"/>
    </row>
    <row r="64" spans="1:10" s="1157" customFormat="1" ht="25.5">
      <c r="A64" s="858">
        <f>COUNT($A$1:A63)+1</f>
        <v>22</v>
      </c>
      <c r="B64" s="1319" t="s">
        <v>915</v>
      </c>
      <c r="C64" s="1320"/>
      <c r="D64" s="252"/>
      <c r="E64" s="1304"/>
      <c r="F64" s="1322"/>
      <c r="G64" s="1230"/>
    </row>
    <row r="65" spans="1:10" s="823" customFormat="1" ht="14.25">
      <c r="A65" s="858"/>
      <c r="B65" s="1124" t="s">
        <v>916</v>
      </c>
      <c r="C65" s="1320" t="s">
        <v>869</v>
      </c>
      <c r="D65" s="252">
        <v>15</v>
      </c>
      <c r="E65" s="205"/>
      <c r="F65" s="282">
        <f t="shared" ref="F65:F68" si="7">D65*E65</f>
        <v>0</v>
      </c>
      <c r="G65" s="1231"/>
    </row>
    <row r="66" spans="1:10" s="823" customFormat="1" ht="14.25">
      <c r="A66" s="858"/>
      <c r="B66" s="1124" t="s">
        <v>1133</v>
      </c>
      <c r="C66" s="247" t="s">
        <v>885</v>
      </c>
      <c r="D66" s="252">
        <v>52</v>
      </c>
      <c r="E66" s="205"/>
      <c r="F66" s="282">
        <f t="shared" si="7"/>
        <v>0</v>
      </c>
      <c r="G66" s="1231"/>
    </row>
    <row r="67" spans="1:10" s="823" customFormat="1" ht="14.25">
      <c r="A67" s="858"/>
      <c r="B67" s="1124" t="s">
        <v>1134</v>
      </c>
      <c r="C67" s="247" t="s">
        <v>885</v>
      </c>
      <c r="D67" s="252">
        <v>30</v>
      </c>
      <c r="E67" s="205"/>
      <c r="F67" s="282">
        <f t="shared" si="7"/>
        <v>0</v>
      </c>
      <c r="G67" s="1231"/>
    </row>
    <row r="68" spans="1:10" s="823" customFormat="1" ht="14.25">
      <c r="A68" s="858"/>
      <c r="B68" s="1124" t="s">
        <v>1135</v>
      </c>
      <c r="C68" s="247" t="s">
        <v>885</v>
      </c>
      <c r="D68" s="252">
        <v>50</v>
      </c>
      <c r="E68" s="205"/>
      <c r="F68" s="282">
        <f t="shared" si="7"/>
        <v>0</v>
      </c>
      <c r="G68" s="1231"/>
    </row>
    <row r="69" spans="1:10" s="823" customFormat="1">
      <c r="A69" s="858"/>
      <c r="B69" s="1124"/>
      <c r="C69" s="1320"/>
      <c r="D69" s="252"/>
      <c r="E69" s="205"/>
      <c r="F69" s="282"/>
      <c r="G69" s="1231"/>
    </row>
    <row r="70" spans="1:10" s="823" customFormat="1" ht="38.25">
      <c r="A70" s="858">
        <f>COUNT($A$1:A69)+1</f>
        <v>23</v>
      </c>
      <c r="B70" s="1113" t="s">
        <v>1136</v>
      </c>
      <c r="C70" s="1320"/>
      <c r="D70" s="252"/>
      <c r="E70" s="205"/>
      <c r="F70" s="282"/>
      <c r="G70" s="1231"/>
    </row>
    <row r="71" spans="1:10" s="823" customFormat="1">
      <c r="A71" s="858"/>
      <c r="B71" s="1124" t="s">
        <v>1137</v>
      </c>
      <c r="C71" s="1320" t="s">
        <v>12</v>
      </c>
      <c r="D71" s="252">
        <v>2</v>
      </c>
      <c r="E71" s="205"/>
      <c r="F71" s="282">
        <f t="shared" ref="F71:F74" si="8">D71*E71</f>
        <v>0</v>
      </c>
      <c r="G71" s="1231"/>
    </row>
    <row r="72" spans="1:10" s="823" customFormat="1">
      <c r="A72" s="858"/>
      <c r="B72" s="1124" t="s">
        <v>1138</v>
      </c>
      <c r="C72" s="1320" t="s">
        <v>12</v>
      </c>
      <c r="D72" s="252">
        <v>1</v>
      </c>
      <c r="E72" s="205"/>
      <c r="F72" s="282">
        <f t="shared" si="8"/>
        <v>0</v>
      </c>
      <c r="G72" s="1231"/>
    </row>
    <row r="73" spans="1:10" s="823" customFormat="1">
      <c r="A73" s="858"/>
      <c r="B73" s="1124" t="s">
        <v>1139</v>
      </c>
      <c r="C73" s="1320" t="s">
        <v>12</v>
      </c>
      <c r="D73" s="252">
        <v>1</v>
      </c>
      <c r="E73" s="205"/>
      <c r="F73" s="282">
        <f t="shared" si="8"/>
        <v>0</v>
      </c>
      <c r="G73" s="1231"/>
    </row>
    <row r="74" spans="1:10" s="823" customFormat="1">
      <c r="A74" s="858"/>
      <c r="B74" s="1124" t="s">
        <v>1140</v>
      </c>
      <c r="C74" s="1320" t="s">
        <v>12</v>
      </c>
      <c r="D74" s="252">
        <v>1</v>
      </c>
      <c r="E74" s="205"/>
      <c r="F74" s="282">
        <f t="shared" si="8"/>
        <v>0</v>
      </c>
      <c r="G74" s="1231"/>
    </row>
    <row r="75" spans="1:10">
      <c r="A75" s="257"/>
      <c r="B75" s="1113"/>
      <c r="C75" s="1281"/>
      <c r="D75" s="243"/>
      <c r="E75" s="1232"/>
    </row>
    <row r="76" spans="1:10">
      <c r="D76" s="248"/>
      <c r="E76" s="226" t="s">
        <v>917</v>
      </c>
      <c r="F76" s="285">
        <f>SUM(F65:F75)</f>
        <v>0</v>
      </c>
    </row>
    <row r="77" spans="1:10">
      <c r="A77" s="257"/>
      <c r="D77" s="248"/>
      <c r="F77" s="287"/>
    </row>
    <row r="78" spans="1:10" s="220" customFormat="1">
      <c r="A78" s="264" t="s">
        <v>918</v>
      </c>
      <c r="B78" s="265" t="s">
        <v>881</v>
      </c>
      <c r="C78" s="247"/>
      <c r="D78" s="266">
        <v>0.1</v>
      </c>
      <c r="E78" s="219"/>
      <c r="F78" s="285">
        <f>(F76+F60+F17+F11)*D78</f>
        <v>0</v>
      </c>
      <c r="G78" s="998"/>
    </row>
    <row r="79" spans="1:10">
      <c r="A79" s="267"/>
      <c r="B79" s="268"/>
      <c r="C79" s="125"/>
      <c r="D79" s="269"/>
      <c r="E79" s="224"/>
      <c r="F79" s="286"/>
      <c r="J79" s="224"/>
    </row>
    <row r="80" spans="1:10">
      <c r="A80" s="267"/>
      <c r="B80" s="268"/>
      <c r="C80" s="125"/>
      <c r="D80" s="269"/>
      <c r="E80" s="224"/>
      <c r="F80" s="286"/>
      <c r="J80" s="224"/>
    </row>
    <row r="81" spans="1:6">
      <c r="A81" s="257"/>
      <c r="B81" s="270" t="s">
        <v>77</v>
      </c>
      <c r="D81" s="248"/>
      <c r="F81" s="287"/>
    </row>
    <row r="82" spans="1:6">
      <c r="A82" s="1293" t="s">
        <v>772</v>
      </c>
      <c r="B82" s="268" t="str">
        <f>+B5</f>
        <v>PRIPRAVLJALNA DELA</v>
      </c>
      <c r="C82" s="125"/>
      <c r="D82" s="269"/>
      <c r="E82" s="224"/>
      <c r="F82" s="282">
        <f>+F11</f>
        <v>0</v>
      </c>
    </row>
    <row r="83" spans="1:6">
      <c r="A83" s="1293" t="s">
        <v>880</v>
      </c>
      <c r="B83" s="268" t="str">
        <f>+B13</f>
        <v>ZEMELJSKA DELA</v>
      </c>
      <c r="C83" s="125"/>
      <c r="D83" s="269"/>
      <c r="E83" s="224"/>
      <c r="F83" s="282">
        <f>F17</f>
        <v>0</v>
      </c>
    </row>
    <row r="84" spans="1:6">
      <c r="A84" s="1293" t="s">
        <v>891</v>
      </c>
      <c r="B84" s="1068" t="str">
        <f>+B19</f>
        <v>SPODNJI in ZGORNJI USTROJ</v>
      </c>
      <c r="C84" s="125"/>
      <c r="D84" s="269"/>
      <c r="E84" s="224"/>
      <c r="F84" s="282">
        <f>F60</f>
        <v>0</v>
      </c>
    </row>
    <row r="85" spans="1:6">
      <c r="A85" s="271" t="s">
        <v>913</v>
      </c>
      <c r="B85" s="1070" t="str">
        <f>+B62</f>
        <v>PROMETNA UREDITEV</v>
      </c>
      <c r="C85" s="1066"/>
      <c r="D85" s="1067"/>
      <c r="E85" s="225"/>
      <c r="F85" s="282">
        <f>F76</f>
        <v>0</v>
      </c>
    </row>
    <row r="86" spans="1:6">
      <c r="A86" s="271" t="s">
        <v>918</v>
      </c>
      <c r="B86" s="272" t="str">
        <f>+B78</f>
        <v xml:space="preserve">DODATNA IN NEPREDVIDENA DELA </v>
      </c>
      <c r="C86" s="273"/>
      <c r="D86" s="274"/>
      <c r="E86" s="227"/>
      <c r="F86" s="282">
        <f>+F78</f>
        <v>0</v>
      </c>
    </row>
    <row r="87" spans="1:6">
      <c r="B87" s="933" t="s">
        <v>919</v>
      </c>
      <c r="C87" s="276"/>
      <c r="D87" s="277"/>
      <c r="E87" s="228"/>
      <c r="F87" s="285">
        <f>SUM(F82:F86)</f>
        <v>0</v>
      </c>
    </row>
    <row r="88" spans="1:6">
      <c r="D88" s="248"/>
    </row>
  </sheetData>
  <sheetProtection algorithmName="SHA-512" hashValue="0QiG1ICgA+ax9FTUEO8clnPdD8G068WOo8dCPPhk+9zyBqBSfyItZ5XXGDwN90kfHsWX6kvER5LFZI5YuThkBw==" saltValue="6tq0Eh8vzw55RfD0UuQYkw==" spinCount="100000" sheet="1" objects="1" scenarios="1" formatColumns="0"/>
  <pageMargins left="0.78740157480314965" right="0.59055118110236227" top="0.86614173228346458" bottom="1.1811023622047245" header="0.31496062992125984" footer="0.51181102362204722"/>
  <pageSetup paperSize="9"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rowBreaks count="1" manualBreakCount="1">
    <brk id="33" max="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45"/>
  <sheetViews>
    <sheetView showZeros="0" view="pageBreakPreview" zoomScale="115" zoomScaleNormal="100" zoomScaleSheetLayoutView="115" workbookViewId="0"/>
  </sheetViews>
  <sheetFormatPr defaultColWidth="9.140625" defaultRowHeight="12.75"/>
  <cols>
    <col min="1" max="1" width="5.85546875" style="245" customWidth="1"/>
    <col min="2" max="2" width="45" style="278" customWidth="1"/>
    <col min="3" max="3" width="6" style="247" bestFit="1" customWidth="1"/>
    <col min="4" max="4" width="8.140625" style="1294" customWidth="1"/>
    <col min="5" max="5" width="9.42578125" style="226" customWidth="1"/>
    <col min="6" max="6" width="13.28515625" style="288" customWidth="1"/>
    <col min="7" max="7" width="9.140625" style="998"/>
    <col min="8" max="8" width="11.5703125" style="206" customWidth="1"/>
    <col min="9" max="16384" width="9.140625" style="206"/>
  </cols>
  <sheetData>
    <row r="1" spans="1:7" s="195" customFormat="1" ht="15">
      <c r="A1" s="230" t="s">
        <v>668</v>
      </c>
      <c r="B1" s="231" t="s">
        <v>842</v>
      </c>
      <c r="C1" s="232"/>
      <c r="D1" s="233"/>
      <c r="E1" s="814"/>
      <c r="F1" s="891"/>
      <c r="G1" s="1219"/>
    </row>
    <row r="2" spans="1:7" s="195" customFormat="1" ht="15">
      <c r="A2" s="230"/>
      <c r="B2" s="231"/>
      <c r="C2" s="232"/>
      <c r="D2" s="233"/>
      <c r="E2" s="814"/>
      <c r="F2" s="891"/>
      <c r="G2" s="1219"/>
    </row>
    <row r="3" spans="1:7" s="201" customFormat="1">
      <c r="A3" s="234" t="s">
        <v>853</v>
      </c>
      <c r="B3" s="235" t="s">
        <v>854</v>
      </c>
      <c r="C3" s="236" t="s">
        <v>855</v>
      </c>
      <c r="D3" s="237" t="s">
        <v>493</v>
      </c>
      <c r="E3" s="817" t="s">
        <v>856</v>
      </c>
      <c r="F3" s="892" t="s">
        <v>857</v>
      </c>
      <c r="G3" s="1220"/>
    </row>
    <row r="4" spans="1:7" s="201" customFormat="1">
      <c r="A4" s="238"/>
      <c r="B4" s="239"/>
      <c r="C4" s="240"/>
      <c r="D4" s="241"/>
      <c r="E4" s="818"/>
      <c r="F4" s="893"/>
      <c r="G4" s="1220"/>
    </row>
    <row r="5" spans="1:7">
      <c r="A5" s="847" t="s">
        <v>772</v>
      </c>
      <c r="B5" s="1235" t="s">
        <v>920</v>
      </c>
      <c r="D5" s="248"/>
    </row>
    <row r="6" spans="1:7">
      <c r="A6" s="847"/>
      <c r="B6" s="1140"/>
      <c r="D6" s="248"/>
    </row>
    <row r="7" spans="1:7">
      <c r="A7" s="1236">
        <f>COUNT($A$1:A6)+1</f>
        <v>1</v>
      </c>
      <c r="B7" s="1237" t="s">
        <v>921</v>
      </c>
      <c r="C7" s="1238"/>
      <c r="D7" s="1239"/>
      <c r="E7" s="1221"/>
      <c r="F7" s="1295"/>
    </row>
    <row r="8" spans="1:7" ht="25.5">
      <c r="A8" s="1236"/>
      <c r="B8" s="1240" t="s">
        <v>922</v>
      </c>
      <c r="C8" s="1241" t="s">
        <v>923</v>
      </c>
      <c r="D8" s="861">
        <v>1</v>
      </c>
      <c r="E8" s="205"/>
      <c r="F8" s="282">
        <f t="shared" ref="F8:F10" si="0">D8*E8</f>
        <v>0</v>
      </c>
    </row>
    <row r="9" spans="1:7">
      <c r="A9" s="1236"/>
      <c r="B9" s="1240"/>
      <c r="C9" s="255"/>
      <c r="D9" s="861"/>
      <c r="E9" s="205"/>
      <c r="F9" s="1295">
        <f t="shared" si="0"/>
        <v>0</v>
      </c>
    </row>
    <row r="10" spans="1:7">
      <c r="A10" s="858">
        <f>COUNT($A$1:A9)+1</f>
        <v>2</v>
      </c>
      <c r="B10" s="859" t="s">
        <v>924</v>
      </c>
      <c r="C10" s="1242" t="s">
        <v>923</v>
      </c>
      <c r="D10" s="861">
        <v>1</v>
      </c>
      <c r="E10" s="205"/>
      <c r="F10" s="282">
        <f t="shared" si="0"/>
        <v>0</v>
      </c>
    </row>
    <row r="11" spans="1:7">
      <c r="A11" s="1243"/>
      <c r="B11" s="1237"/>
      <c r="C11" s="1241"/>
      <c r="D11" s="861"/>
      <c r="E11" s="205"/>
      <c r="F11" s="282"/>
    </row>
    <row r="12" spans="1:7" ht="25.5">
      <c r="A12" s="858">
        <f>COUNT($A$1:A11)+1</f>
        <v>3</v>
      </c>
      <c r="B12" s="859" t="s">
        <v>925</v>
      </c>
      <c r="C12" s="1242" t="s">
        <v>12</v>
      </c>
      <c r="D12" s="861">
        <v>2</v>
      </c>
      <c r="E12" s="205"/>
      <c r="F12" s="282">
        <f>ROUND(D12*E12,2)</f>
        <v>0</v>
      </c>
    </row>
    <row r="13" spans="1:7">
      <c r="A13" s="858"/>
      <c r="B13" s="859"/>
      <c r="C13" s="1242"/>
      <c r="D13" s="861"/>
      <c r="E13" s="205"/>
      <c r="F13" s="282"/>
    </row>
    <row r="14" spans="1:7" ht="51">
      <c r="A14" s="858">
        <f>COUNT($A$1:A13)+1</f>
        <v>4</v>
      </c>
      <c r="B14" s="1244" t="s">
        <v>926</v>
      </c>
      <c r="C14" s="985" t="s">
        <v>885</v>
      </c>
      <c r="D14" s="861">
        <v>30</v>
      </c>
      <c r="E14" s="205"/>
      <c r="F14" s="282">
        <f t="shared" ref="F14:F21" si="1">D14*E14</f>
        <v>0</v>
      </c>
    </row>
    <row r="15" spans="1:7">
      <c r="A15" s="858"/>
      <c r="B15" s="1244"/>
      <c r="C15" s="985"/>
      <c r="D15" s="861"/>
      <c r="E15" s="205"/>
      <c r="F15" s="282"/>
    </row>
    <row r="16" spans="1:7" ht="51">
      <c r="A16" s="858">
        <f>COUNT($A$1:A15)+1</f>
        <v>5</v>
      </c>
      <c r="B16" s="1244" t="s">
        <v>927</v>
      </c>
      <c r="C16" s="985" t="s">
        <v>923</v>
      </c>
      <c r="D16" s="861">
        <v>1</v>
      </c>
      <c r="E16" s="205"/>
      <c r="F16" s="282">
        <f t="shared" ref="F16" si="2">D16*E16</f>
        <v>0</v>
      </c>
    </row>
    <row r="17" spans="1:8">
      <c r="A17" s="858"/>
      <c r="B17" s="1244"/>
      <c r="C17" s="985"/>
      <c r="D17" s="861"/>
      <c r="E17" s="205"/>
      <c r="F17" s="282"/>
    </row>
    <row r="18" spans="1:8" ht="25.5">
      <c r="A18" s="858">
        <f>COUNT($A$1:A17)+1</f>
        <v>6</v>
      </c>
      <c r="B18" s="1245" t="s">
        <v>928</v>
      </c>
      <c r="C18" s="1242" t="s">
        <v>885</v>
      </c>
      <c r="D18" s="861">
        <v>8</v>
      </c>
      <c r="E18" s="205"/>
      <c r="F18" s="282">
        <f>ROUND(D18*E18,2)</f>
        <v>0</v>
      </c>
    </row>
    <row r="19" spans="1:8">
      <c r="A19" s="858"/>
      <c r="B19" s="1244"/>
      <c r="C19" s="1246"/>
      <c r="D19" s="861"/>
      <c r="E19" s="205"/>
      <c r="F19" s="282">
        <f t="shared" si="1"/>
        <v>0</v>
      </c>
    </row>
    <row r="20" spans="1:8" s="1223" customFormat="1" ht="51">
      <c r="A20" s="858">
        <f>COUNT($A$1:A19)+1</f>
        <v>7</v>
      </c>
      <c r="B20" s="1244" t="s">
        <v>929</v>
      </c>
      <c r="C20" s="1246" t="s">
        <v>865</v>
      </c>
      <c r="D20" s="861">
        <v>50</v>
      </c>
      <c r="E20" s="205"/>
      <c r="F20" s="282">
        <f t="shared" si="1"/>
        <v>0</v>
      </c>
      <c r="G20" s="1222"/>
    </row>
    <row r="21" spans="1:8" s="1223" customFormat="1">
      <c r="A21" s="858"/>
      <c r="B21" s="1244"/>
      <c r="C21" s="1246"/>
      <c r="D21" s="861"/>
      <c r="E21" s="205"/>
      <c r="F21" s="282">
        <f t="shared" si="1"/>
        <v>0</v>
      </c>
      <c r="G21" s="1222"/>
    </row>
    <row r="22" spans="1:8" ht="51">
      <c r="A22" s="858">
        <f>COUNT($A$1:A21)+1</f>
        <v>8</v>
      </c>
      <c r="B22" s="859" t="s">
        <v>930</v>
      </c>
      <c r="C22" s="1242" t="s">
        <v>862</v>
      </c>
      <c r="D22" s="861">
        <v>50</v>
      </c>
      <c r="E22" s="205"/>
      <c r="F22" s="282">
        <f>ROUND(D22*E22,2)</f>
        <v>0</v>
      </c>
    </row>
    <row r="23" spans="1:8">
      <c r="A23" s="858"/>
      <c r="B23" s="859"/>
      <c r="C23" s="1242"/>
      <c r="D23" s="861"/>
      <c r="E23" s="205"/>
      <c r="F23" s="282"/>
    </row>
    <row r="24" spans="1:8" ht="38.25">
      <c r="A24" s="858">
        <f>COUNT($A$1:A23)+1</f>
        <v>9</v>
      </c>
      <c r="B24" s="1247" t="s">
        <v>931</v>
      </c>
      <c r="C24" s="1248" t="s">
        <v>12</v>
      </c>
      <c r="D24" s="1248">
        <v>1</v>
      </c>
      <c r="E24" s="205"/>
      <c r="F24" s="282">
        <f>D24*E24</f>
        <v>0</v>
      </c>
    </row>
    <row r="25" spans="1:8">
      <c r="A25" s="858"/>
      <c r="B25" s="1249"/>
      <c r="C25" s="1248"/>
      <c r="D25" s="861"/>
      <c r="E25" s="205"/>
      <c r="F25" s="282"/>
    </row>
    <row r="26" spans="1:8" ht="51">
      <c r="A26" s="858">
        <f>COUNT($A$1:A25)+1</f>
        <v>10</v>
      </c>
      <c r="B26" s="1247" t="s">
        <v>932</v>
      </c>
      <c r="C26" s="985" t="s">
        <v>232</v>
      </c>
      <c r="D26" s="861">
        <v>50</v>
      </c>
      <c r="E26" s="205"/>
      <c r="F26" s="282">
        <f>D26*E26</f>
        <v>0</v>
      </c>
    </row>
    <row r="27" spans="1:8">
      <c r="A27" s="858"/>
      <c r="B27" s="1244"/>
      <c r="C27" s="985"/>
      <c r="D27" s="861"/>
      <c r="E27" s="205"/>
      <c r="F27" s="282"/>
    </row>
    <row r="28" spans="1:8" ht="38.25">
      <c r="A28" s="858">
        <f>COUNT($A$1:A27)+1</f>
        <v>11</v>
      </c>
      <c r="B28" s="1244" t="s">
        <v>933</v>
      </c>
      <c r="C28" s="985" t="s">
        <v>12</v>
      </c>
      <c r="D28" s="861">
        <v>3</v>
      </c>
      <c r="E28" s="205"/>
      <c r="F28" s="282">
        <f>D28*E28</f>
        <v>0</v>
      </c>
    </row>
    <row r="29" spans="1:8" s="220" customFormat="1">
      <c r="A29" s="120"/>
      <c r="B29" s="1244"/>
      <c r="C29" s="985"/>
      <c r="D29" s="861"/>
      <c r="E29" s="1224"/>
      <c r="F29" s="1296"/>
      <c r="G29" s="1005"/>
    </row>
    <row r="30" spans="1:8" s="220" customFormat="1">
      <c r="A30" s="1250"/>
      <c r="B30" s="1251"/>
      <c r="C30" s="1252"/>
      <c r="D30" s="1253"/>
      <c r="E30" s="1007" t="str">
        <f>$B$5&amp;" skupaj:"</f>
        <v>PRIPRAVLJALNA IN RUŠITVENA DELA skupaj:</v>
      </c>
      <c r="F30" s="1297">
        <f>SUM(F8:F29)</f>
        <v>0</v>
      </c>
      <c r="G30" s="1225"/>
    </row>
    <row r="31" spans="1:8" s="220" customFormat="1">
      <c r="A31" s="257"/>
      <c r="B31" s="278"/>
      <c r="C31" s="247"/>
      <c r="D31" s="248"/>
      <c r="E31" s="226"/>
      <c r="F31" s="288"/>
      <c r="G31" s="1225"/>
    </row>
    <row r="32" spans="1:8" s="1086" customFormat="1">
      <c r="A32" s="847" t="s">
        <v>880</v>
      </c>
      <c r="B32" s="265" t="s">
        <v>888</v>
      </c>
      <c r="C32" s="865"/>
      <c r="D32" s="248"/>
      <c r="E32" s="226"/>
      <c r="F32" s="288"/>
      <c r="G32" s="1226"/>
      <c r="H32" s="220"/>
    </row>
    <row r="33" spans="1:8" s="1086" customFormat="1">
      <c r="A33" s="847"/>
      <c r="B33" s="246"/>
      <c r="C33" s="865"/>
      <c r="D33" s="248"/>
      <c r="E33" s="226"/>
      <c r="F33" s="288"/>
      <c r="G33" s="1226"/>
    </row>
    <row r="34" spans="1:8" s="430" customFormat="1" ht="63.75">
      <c r="A34" s="1254">
        <f>COUNT($A$1:$A33)+1</f>
        <v>12</v>
      </c>
      <c r="B34" s="118" t="s">
        <v>1141</v>
      </c>
      <c r="C34" s="119" t="s">
        <v>934</v>
      </c>
      <c r="D34" s="861">
        <v>10</v>
      </c>
      <c r="E34" s="205"/>
      <c r="F34" s="282">
        <f>+E34*D34</f>
        <v>0</v>
      </c>
    </row>
    <row r="35" spans="1:8" s="430" customFormat="1">
      <c r="A35" s="120"/>
      <c r="B35" s="121"/>
      <c r="C35" s="122"/>
      <c r="D35" s="861"/>
      <c r="E35" s="205"/>
      <c r="F35" s="282">
        <f>+E35*D35</f>
        <v>0</v>
      </c>
    </row>
    <row r="36" spans="1:8" s="430" customFormat="1" ht="63.75">
      <c r="A36" s="120">
        <f>COUNT($A$7:A35)+1</f>
        <v>13</v>
      </c>
      <c r="B36" s="1255" t="s">
        <v>935</v>
      </c>
      <c r="C36" s="1256" t="s">
        <v>865</v>
      </c>
      <c r="D36" s="861">
        <v>20</v>
      </c>
      <c r="E36" s="205"/>
      <c r="F36" s="282">
        <f>D36*E36</f>
        <v>0</v>
      </c>
    </row>
    <row r="37" spans="1:8">
      <c r="A37" s="858"/>
      <c r="B37" s="1255"/>
      <c r="C37" s="1257"/>
      <c r="D37" s="861"/>
      <c r="E37" s="205"/>
      <c r="F37" s="282"/>
    </row>
    <row r="38" spans="1:8" ht="51">
      <c r="A38" s="120">
        <f>COUNT($A$7:A37)+1</f>
        <v>14</v>
      </c>
      <c r="B38" s="1244" t="s">
        <v>936</v>
      </c>
      <c r="C38" s="1246" t="s">
        <v>865</v>
      </c>
      <c r="D38" s="861">
        <v>50</v>
      </c>
      <c r="E38" s="205"/>
      <c r="F38" s="282">
        <f>D38*E38</f>
        <v>0</v>
      </c>
    </row>
    <row r="39" spans="1:8">
      <c r="A39" s="120"/>
      <c r="B39" s="1244"/>
      <c r="C39" s="1246"/>
      <c r="D39" s="861"/>
      <c r="E39" s="205"/>
      <c r="F39" s="282">
        <f>D39*E39</f>
        <v>0</v>
      </c>
    </row>
    <row r="40" spans="1:8" ht="38.25">
      <c r="A40" s="120">
        <f>COUNT($A$7:A39)+1</f>
        <v>15</v>
      </c>
      <c r="B40" s="1244" t="s">
        <v>937</v>
      </c>
      <c r="C40" s="1246" t="s">
        <v>865</v>
      </c>
      <c r="D40" s="861">
        <v>12</v>
      </c>
      <c r="E40" s="205"/>
      <c r="F40" s="282">
        <f>D40*E40</f>
        <v>0</v>
      </c>
    </row>
    <row r="41" spans="1:8" s="992" customFormat="1">
      <c r="A41" s="120"/>
      <c r="B41" s="1244"/>
      <c r="C41" s="1246"/>
      <c r="D41" s="861"/>
      <c r="E41" s="205"/>
      <c r="F41" s="282"/>
      <c r="G41" s="1227"/>
    </row>
    <row r="42" spans="1:8" s="991" customFormat="1" ht="51">
      <c r="A42" s="120">
        <f>COUNT($A$6:A41)+1</f>
        <v>16</v>
      </c>
      <c r="B42" s="862" t="s">
        <v>938</v>
      </c>
      <c r="C42" s="1241" t="s">
        <v>895</v>
      </c>
      <c r="D42" s="861">
        <v>40</v>
      </c>
      <c r="E42" s="205"/>
      <c r="F42" s="282">
        <f>D42*E42</f>
        <v>0</v>
      </c>
      <c r="G42" s="998"/>
      <c r="H42" s="1228"/>
    </row>
    <row r="43" spans="1:8">
      <c r="A43" s="1258"/>
      <c r="B43" s="1259"/>
      <c r="C43" s="1260"/>
      <c r="D43" s="861"/>
      <c r="E43" s="205"/>
      <c r="F43" s="282"/>
    </row>
    <row r="44" spans="1:8" ht="51">
      <c r="A44" s="858">
        <f>COUNT($A$1:A43)+1</f>
        <v>17</v>
      </c>
      <c r="B44" s="859" t="s">
        <v>939</v>
      </c>
      <c r="C44" s="860" t="s">
        <v>940</v>
      </c>
      <c r="D44" s="861">
        <v>30</v>
      </c>
      <c r="E44" s="205"/>
      <c r="F44" s="282">
        <f>ROUND(D44*E44,2)</f>
        <v>0</v>
      </c>
    </row>
    <row r="45" spans="1:8">
      <c r="A45" s="858"/>
      <c r="B45" s="859"/>
      <c r="C45" s="860"/>
      <c r="D45" s="861"/>
      <c r="E45" s="205"/>
      <c r="F45" s="282">
        <f>ROUND(D45*E45,2)</f>
        <v>0</v>
      </c>
    </row>
    <row r="46" spans="1:8" ht="38.25">
      <c r="A46" s="858">
        <f>COUNT($A$1:A45)+1</f>
        <v>18</v>
      </c>
      <c r="B46" s="1244" t="s">
        <v>941</v>
      </c>
      <c r="C46" s="1246" t="s">
        <v>865</v>
      </c>
      <c r="D46" s="861">
        <v>40</v>
      </c>
      <c r="E46" s="205"/>
      <c r="F46" s="282">
        <f>D46*E46</f>
        <v>0</v>
      </c>
    </row>
    <row r="47" spans="1:8" s="1157" customFormat="1">
      <c r="A47" s="120"/>
      <c r="B47" s="1261"/>
      <c r="C47" s="985"/>
      <c r="D47" s="861"/>
      <c r="E47" s="1229"/>
      <c r="F47" s="1298"/>
      <c r="G47" s="1230"/>
    </row>
    <row r="48" spans="1:8" s="823" customFormat="1">
      <c r="A48" s="1262"/>
      <c r="B48" s="896"/>
      <c r="C48" s="1263"/>
      <c r="D48" s="1264"/>
      <c r="E48" s="1007" t="str">
        <f>$B$32&amp;" skupaj:"</f>
        <v>ZEMELJSKA DELA skupaj:</v>
      </c>
      <c r="F48" s="1297">
        <f>SUM(F34:F47)</f>
        <v>0</v>
      </c>
      <c r="G48" s="1231"/>
    </row>
    <row r="49" spans="1:7" s="823" customFormat="1">
      <c r="A49" s="257"/>
      <c r="B49" s="278"/>
      <c r="C49" s="865"/>
      <c r="D49" s="248"/>
      <c r="E49" s="226"/>
      <c r="F49" s="287"/>
      <c r="G49" s="1231"/>
    </row>
    <row r="50" spans="1:7" s="823" customFormat="1">
      <c r="A50" s="847" t="s">
        <v>891</v>
      </c>
      <c r="B50" s="1235" t="s">
        <v>942</v>
      </c>
      <c r="C50" s="865"/>
      <c r="D50" s="248"/>
      <c r="E50" s="226"/>
      <c r="F50" s="288"/>
      <c r="G50" s="1231"/>
    </row>
    <row r="51" spans="1:7" s="823" customFormat="1">
      <c r="A51" s="257"/>
      <c r="B51" s="278"/>
      <c r="C51" s="865"/>
      <c r="D51" s="248"/>
      <c r="E51" s="226"/>
      <c r="F51" s="288"/>
      <c r="G51" s="1231"/>
    </row>
    <row r="52" spans="1:7" ht="38.25">
      <c r="A52" s="858">
        <f>COUNT($A$1:A51)+1</f>
        <v>19</v>
      </c>
      <c r="B52" s="1265" t="s">
        <v>943</v>
      </c>
      <c r="C52" s="1241" t="s">
        <v>865</v>
      </c>
      <c r="D52" s="861">
        <v>6</v>
      </c>
      <c r="E52" s="205"/>
      <c r="F52" s="282">
        <f>D52*E52</f>
        <v>0</v>
      </c>
    </row>
    <row r="53" spans="1:7">
      <c r="A53" s="120"/>
      <c r="B53" s="1265"/>
      <c r="C53" s="1241"/>
      <c r="D53" s="861"/>
      <c r="E53" s="205"/>
      <c r="F53" s="282"/>
    </row>
    <row r="54" spans="1:7" ht="75">
      <c r="A54" s="858">
        <f>COUNT($A$1:A53)+1</f>
        <v>20</v>
      </c>
      <c r="B54" s="1266" t="s">
        <v>1142</v>
      </c>
      <c r="C54" s="1241" t="s">
        <v>865</v>
      </c>
      <c r="D54" s="861">
        <v>12</v>
      </c>
      <c r="E54" s="205"/>
      <c r="F54" s="282">
        <f>D54*E54</f>
        <v>0</v>
      </c>
    </row>
    <row r="55" spans="1:7">
      <c r="A55" s="120"/>
      <c r="B55" s="1265"/>
      <c r="C55" s="1241"/>
      <c r="D55" s="861"/>
      <c r="E55" s="205"/>
      <c r="F55" s="282"/>
    </row>
    <row r="56" spans="1:7" ht="77.25" customHeight="1">
      <c r="A56" s="858">
        <f>COUNT($A$1:A55)+1</f>
        <v>21</v>
      </c>
      <c r="B56" s="1266" t="s">
        <v>1143</v>
      </c>
      <c r="C56" s="1241" t="s">
        <v>865</v>
      </c>
      <c r="D56" s="861">
        <v>20</v>
      </c>
      <c r="E56" s="1156"/>
      <c r="F56" s="282">
        <f>D56*E56</f>
        <v>0</v>
      </c>
    </row>
    <row r="57" spans="1:7">
      <c r="A57" s="1267"/>
      <c r="B57" s="1265"/>
      <c r="C57" s="1241"/>
      <c r="D57" s="861"/>
      <c r="E57" s="205"/>
      <c r="F57" s="282"/>
    </row>
    <row r="58" spans="1:7" ht="63.75">
      <c r="A58" s="1236">
        <f>COUNT($A$1:A56)+1</f>
        <v>22</v>
      </c>
      <c r="B58" s="1244" t="s">
        <v>1144</v>
      </c>
      <c r="C58" s="1241" t="s">
        <v>865</v>
      </c>
      <c r="D58" s="861">
        <v>12</v>
      </c>
      <c r="E58" s="1156"/>
      <c r="F58" s="282">
        <f>D58*E58</f>
        <v>0</v>
      </c>
    </row>
    <row r="59" spans="1:7">
      <c r="A59" s="1236"/>
      <c r="B59" s="1265"/>
      <c r="C59" s="1028"/>
      <c r="D59" s="861"/>
      <c r="E59" s="205"/>
      <c r="F59" s="282"/>
    </row>
    <row r="60" spans="1:7" ht="75">
      <c r="A60" s="1236">
        <f>COUNT($A$1:A58)+1</f>
        <v>23</v>
      </c>
      <c r="B60" s="1266" t="s">
        <v>1145</v>
      </c>
      <c r="C60" s="1241" t="s">
        <v>865</v>
      </c>
      <c r="D60" s="861">
        <v>10</v>
      </c>
      <c r="E60" s="1156"/>
      <c r="F60" s="282">
        <f>D60*E60</f>
        <v>0</v>
      </c>
    </row>
    <row r="61" spans="1:7">
      <c r="A61" s="1236"/>
      <c r="B61" s="1244"/>
      <c r="C61" s="1241"/>
      <c r="D61" s="861"/>
      <c r="E61" s="205"/>
      <c r="F61" s="282"/>
    </row>
    <row r="62" spans="1:7" ht="90">
      <c r="A62" s="1236">
        <f>COUNT($A$1:A60)+1</f>
        <v>24</v>
      </c>
      <c r="B62" s="1266" t="s">
        <v>1146</v>
      </c>
      <c r="C62" s="1241" t="s">
        <v>865</v>
      </c>
      <c r="D62" s="861">
        <v>6</v>
      </c>
      <c r="E62" s="1156"/>
      <c r="F62" s="282">
        <f>D62*E62</f>
        <v>0</v>
      </c>
    </row>
    <row r="63" spans="1:7">
      <c r="A63" s="1236"/>
      <c r="B63" s="1265"/>
      <c r="C63" s="1241"/>
      <c r="D63" s="861"/>
      <c r="E63" s="205"/>
      <c r="F63" s="282"/>
    </row>
    <row r="64" spans="1:7" ht="51">
      <c r="A64" s="1236">
        <f>COUNT($A$1:A62)+1</f>
        <v>25</v>
      </c>
      <c r="B64" s="1244" t="s">
        <v>944</v>
      </c>
      <c r="C64" s="1268" t="s">
        <v>885</v>
      </c>
      <c r="D64" s="861">
        <v>20</v>
      </c>
      <c r="E64" s="205"/>
      <c r="F64" s="282">
        <f>D64*E64</f>
        <v>0</v>
      </c>
    </row>
    <row r="65" spans="1:6">
      <c r="A65" s="120"/>
      <c r="B65" s="1244"/>
      <c r="C65" s="1269"/>
      <c r="D65" s="861"/>
      <c r="E65" s="205"/>
      <c r="F65" s="282"/>
    </row>
    <row r="66" spans="1:6">
      <c r="A66" s="1236">
        <f>COUNT($A$1:A64)+1</f>
        <v>26</v>
      </c>
      <c r="B66" s="1237" t="s">
        <v>945</v>
      </c>
      <c r="C66" s="842"/>
      <c r="D66" s="861"/>
      <c r="E66" s="205"/>
      <c r="F66" s="282"/>
    </row>
    <row r="67" spans="1:6">
      <c r="A67" s="1236"/>
      <c r="B67" s="1237" t="s">
        <v>946</v>
      </c>
      <c r="C67" s="842"/>
      <c r="D67" s="861"/>
      <c r="E67" s="205"/>
      <c r="F67" s="282"/>
    </row>
    <row r="68" spans="1:6" ht="14.25">
      <c r="A68" s="1236"/>
      <c r="B68" s="1237" t="s">
        <v>947</v>
      </c>
      <c r="C68" s="1241" t="s">
        <v>865</v>
      </c>
      <c r="D68" s="861">
        <v>1.3</v>
      </c>
      <c r="E68" s="205"/>
      <c r="F68" s="282">
        <f>D68*E68</f>
        <v>0</v>
      </c>
    </row>
    <row r="69" spans="1:6">
      <c r="A69" s="1236"/>
      <c r="B69" s="1237"/>
      <c r="C69" s="1028"/>
      <c r="D69" s="861"/>
      <c r="E69" s="205"/>
      <c r="F69" s="282"/>
    </row>
    <row r="70" spans="1:6" ht="25.5">
      <c r="A70" s="1236">
        <f>COUNT($A$1:A68)+1</f>
        <v>27</v>
      </c>
      <c r="B70" s="1265" t="s">
        <v>948</v>
      </c>
      <c r="C70" s="1241" t="s">
        <v>865</v>
      </c>
      <c r="D70" s="861">
        <v>3</v>
      </c>
      <c r="E70" s="205"/>
      <c r="F70" s="282">
        <f>D70*E70</f>
        <v>0</v>
      </c>
    </row>
    <row r="71" spans="1:6">
      <c r="A71" s="1236"/>
      <c r="B71" s="1237"/>
      <c r="C71" s="1028"/>
      <c r="D71" s="861"/>
      <c r="E71" s="205"/>
      <c r="F71" s="282"/>
    </row>
    <row r="72" spans="1:6" ht="14.25">
      <c r="A72" s="1236">
        <f>COUNT($A$1:A70)+1</f>
        <v>28</v>
      </c>
      <c r="B72" s="1270" t="s">
        <v>949</v>
      </c>
      <c r="C72" s="1271" t="s">
        <v>862</v>
      </c>
      <c r="D72" s="861">
        <v>20</v>
      </c>
      <c r="E72" s="205"/>
      <c r="F72" s="282">
        <f>D72*E72</f>
        <v>0</v>
      </c>
    </row>
    <row r="73" spans="1:6">
      <c r="A73" s="1236"/>
      <c r="B73" s="1265"/>
      <c r="C73" s="1028"/>
      <c r="D73" s="861"/>
      <c r="E73" s="205"/>
      <c r="F73" s="282"/>
    </row>
    <row r="74" spans="1:6" ht="25.5">
      <c r="A74" s="1236">
        <f>COUNT($A$1:A72)+1</f>
        <v>29</v>
      </c>
      <c r="B74" s="1265" t="s">
        <v>950</v>
      </c>
      <c r="C74" s="842"/>
      <c r="D74" s="861"/>
      <c r="E74" s="205"/>
      <c r="F74" s="282"/>
    </row>
    <row r="75" spans="1:6">
      <c r="A75" s="1272"/>
      <c r="B75" s="1273" t="s">
        <v>951</v>
      </c>
      <c r="C75" s="842" t="s">
        <v>156</v>
      </c>
      <c r="D75" s="861">
        <v>4700</v>
      </c>
      <c r="E75" s="205"/>
      <c r="F75" s="282">
        <f>D75*E75</f>
        <v>0</v>
      </c>
    </row>
    <row r="76" spans="1:6">
      <c r="A76" s="1272"/>
      <c r="B76" s="1273" t="s">
        <v>952</v>
      </c>
      <c r="C76" s="842" t="s">
        <v>156</v>
      </c>
      <c r="D76" s="861">
        <v>3450</v>
      </c>
      <c r="E76" s="205"/>
      <c r="F76" s="282">
        <f>D76*E76</f>
        <v>0</v>
      </c>
    </row>
    <row r="77" spans="1:6">
      <c r="A77" s="863"/>
      <c r="B77" s="1274"/>
      <c r="C77" s="1241"/>
      <c r="D77" s="861"/>
      <c r="E77" s="205"/>
      <c r="F77" s="282"/>
    </row>
    <row r="78" spans="1:6" ht="51">
      <c r="A78" s="120">
        <f>COUNT($A$6:A76)+1</f>
        <v>30</v>
      </c>
      <c r="B78" s="1275" t="s">
        <v>953</v>
      </c>
      <c r="C78" s="1271" t="s">
        <v>862</v>
      </c>
      <c r="D78" s="861">
        <v>30</v>
      </c>
      <c r="E78" s="205"/>
      <c r="F78" s="282">
        <f>D78*E78</f>
        <v>0</v>
      </c>
    </row>
    <row r="79" spans="1:6">
      <c r="A79" s="863"/>
      <c r="B79" s="1274"/>
      <c r="C79" s="1241"/>
      <c r="D79" s="243"/>
      <c r="E79" s="1232"/>
      <c r="F79" s="1299"/>
    </row>
    <row r="80" spans="1:6">
      <c r="A80" s="1262"/>
      <c r="B80" s="1276"/>
      <c r="C80" s="1263"/>
      <c r="D80" s="1264"/>
      <c r="E80" s="1007" t="str">
        <f>$B$50&amp;" skupaj:"</f>
        <v>AB DELA skupaj:</v>
      </c>
      <c r="F80" s="1297">
        <f>SUM(F52:F79)</f>
        <v>0</v>
      </c>
    </row>
    <row r="81" spans="1:6">
      <c r="A81" s="847" t="s">
        <v>913</v>
      </c>
      <c r="B81" s="1235" t="s">
        <v>954</v>
      </c>
      <c r="C81" s="865"/>
      <c r="D81" s="248"/>
    </row>
    <row r="82" spans="1:6">
      <c r="A82" s="257"/>
      <c r="D82" s="248"/>
    </row>
    <row r="83" spans="1:6" ht="25.5">
      <c r="A83" s="1236">
        <f>COUNT($A$1:A82)+1</f>
        <v>31</v>
      </c>
      <c r="B83" s="1265" t="s">
        <v>955</v>
      </c>
      <c r="C83" s="1271" t="s">
        <v>862</v>
      </c>
      <c r="D83" s="861">
        <v>30</v>
      </c>
      <c r="E83" s="205"/>
      <c r="F83" s="282">
        <f>D83*E83</f>
        <v>0</v>
      </c>
    </row>
    <row r="84" spans="1:6">
      <c r="A84" s="1277"/>
      <c r="B84" s="1265"/>
      <c r="C84" s="1271"/>
      <c r="D84" s="861"/>
      <c r="E84" s="205"/>
      <c r="F84" s="282"/>
    </row>
    <row r="85" spans="1:6" ht="38.25">
      <c r="A85" s="1236">
        <f>COUNT($A$1:A84)+1</f>
        <v>32</v>
      </c>
      <c r="B85" s="1265" t="s">
        <v>956</v>
      </c>
      <c r="C85" s="1271" t="s">
        <v>862</v>
      </c>
      <c r="D85" s="861">
        <v>85</v>
      </c>
      <c r="E85" s="205"/>
      <c r="F85" s="282">
        <f>D85*E85</f>
        <v>0</v>
      </c>
    </row>
    <row r="86" spans="1:6">
      <c r="A86" s="1278"/>
      <c r="B86" s="1265"/>
      <c r="C86" s="1241"/>
      <c r="D86" s="861"/>
      <c r="E86" s="205"/>
      <c r="F86" s="282"/>
    </row>
    <row r="87" spans="1:6" ht="25.5">
      <c r="A87" s="1236">
        <f>COUNT($A$1:A86)+1</f>
        <v>33</v>
      </c>
      <c r="B87" s="1265" t="s">
        <v>957</v>
      </c>
      <c r="C87" s="1271" t="s">
        <v>862</v>
      </c>
      <c r="D87" s="861">
        <v>12</v>
      </c>
      <c r="E87" s="205"/>
      <c r="F87" s="282">
        <f>D87*E87</f>
        <v>0</v>
      </c>
    </row>
    <row r="88" spans="1:6">
      <c r="A88" s="1278"/>
      <c r="B88" s="1265"/>
      <c r="C88" s="1241"/>
      <c r="D88" s="861"/>
      <c r="E88" s="205"/>
      <c r="F88" s="282"/>
    </row>
    <row r="89" spans="1:6" ht="25.5">
      <c r="A89" s="863">
        <f>COUNT(A$1:A88)+1</f>
        <v>34</v>
      </c>
      <c r="B89" s="1279" t="s">
        <v>958</v>
      </c>
      <c r="C89" s="1271" t="s">
        <v>862</v>
      </c>
      <c r="D89" s="861">
        <v>48</v>
      </c>
      <c r="E89" s="205"/>
      <c r="F89" s="282">
        <f>D89*E89</f>
        <v>0</v>
      </c>
    </row>
    <row r="90" spans="1:6">
      <c r="A90" s="863"/>
      <c r="B90" s="1279"/>
      <c r="C90" s="842"/>
      <c r="D90" s="861"/>
      <c r="E90" s="205"/>
      <c r="F90" s="282"/>
    </row>
    <row r="91" spans="1:6" ht="38.25">
      <c r="A91" s="863">
        <f>COUNT(A$1:A90)+1</f>
        <v>35</v>
      </c>
      <c r="B91" s="1279" t="s">
        <v>959</v>
      </c>
      <c r="C91" s="1280" t="s">
        <v>885</v>
      </c>
      <c r="D91" s="861">
        <v>55</v>
      </c>
      <c r="E91" s="205"/>
      <c r="F91" s="282">
        <f>D91*E91</f>
        <v>0</v>
      </c>
    </row>
    <row r="92" spans="1:6">
      <c r="A92" s="863"/>
      <c r="B92" s="1279"/>
      <c r="C92" s="842"/>
      <c r="D92" s="861"/>
      <c r="E92" s="205"/>
      <c r="F92" s="282"/>
    </row>
    <row r="93" spans="1:6" ht="25.5">
      <c r="A93" s="1236">
        <f>COUNT($A$1:A92)+1</f>
        <v>36</v>
      </c>
      <c r="B93" s="1265" t="s">
        <v>960</v>
      </c>
      <c r="C93" s="1271" t="s">
        <v>862</v>
      </c>
      <c r="D93" s="861">
        <v>18</v>
      </c>
      <c r="E93" s="205"/>
      <c r="F93" s="282">
        <f>D93*E93</f>
        <v>0</v>
      </c>
    </row>
    <row r="94" spans="1:6">
      <c r="A94" s="1236"/>
      <c r="B94" s="1265"/>
      <c r="C94" s="1241"/>
      <c r="D94" s="861"/>
      <c r="E94" s="205"/>
      <c r="F94" s="282"/>
    </row>
    <row r="95" spans="1:6" ht="38.25">
      <c r="A95" s="1236">
        <f>COUNT($A$1:A93)+1</f>
        <v>37</v>
      </c>
      <c r="B95" s="1244" t="s">
        <v>961</v>
      </c>
      <c r="C95" s="1280" t="s">
        <v>885</v>
      </c>
      <c r="D95" s="861">
        <v>30</v>
      </c>
      <c r="E95" s="205"/>
      <c r="F95" s="282">
        <f>D95*E95</f>
        <v>0</v>
      </c>
    </row>
    <row r="96" spans="1:6">
      <c r="A96" s="1236"/>
      <c r="B96" s="1244"/>
      <c r="C96" s="1280"/>
      <c r="D96" s="861"/>
      <c r="E96" s="205"/>
      <c r="F96" s="282"/>
    </row>
    <row r="97" spans="1:6" ht="38.25">
      <c r="A97" s="1236">
        <f>COUNT($A$1:A95)+1</f>
        <v>38</v>
      </c>
      <c r="B97" s="1244" t="s">
        <v>962</v>
      </c>
      <c r="C97" s="1280" t="s">
        <v>885</v>
      </c>
      <c r="D97" s="861">
        <v>15</v>
      </c>
      <c r="E97" s="205"/>
      <c r="F97" s="282">
        <f>D97*E97</f>
        <v>0</v>
      </c>
    </row>
    <row r="98" spans="1:6">
      <c r="A98" s="257"/>
      <c r="B98" s="1113"/>
      <c r="C98" s="1281"/>
      <c r="D98" s="243"/>
      <c r="E98" s="1232"/>
    </row>
    <row r="99" spans="1:6">
      <c r="D99" s="248"/>
      <c r="E99" s="1007" t="str">
        <f>B81&amp;" skupaj:"</f>
        <v>TESARSKA DELA skupaj:</v>
      </c>
      <c r="F99" s="1297">
        <f>SUM(F82:F98)</f>
        <v>0</v>
      </c>
    </row>
    <row r="100" spans="1:6">
      <c r="A100" s="1282" t="s">
        <v>918</v>
      </c>
      <c r="B100" s="1235" t="s">
        <v>963</v>
      </c>
      <c r="D100" s="248"/>
      <c r="E100" s="1007"/>
      <c r="F100" s="287"/>
    </row>
    <row r="101" spans="1:6">
      <c r="A101" s="1282"/>
      <c r="B101" s="1235"/>
      <c r="D101" s="248"/>
      <c r="E101" s="1007"/>
      <c r="F101" s="287"/>
    </row>
    <row r="102" spans="1:6" ht="76.5">
      <c r="A102" s="1236">
        <f>COUNT($A$1:A100)+1</f>
        <v>39</v>
      </c>
      <c r="B102" s="1283" t="s">
        <v>1147</v>
      </c>
      <c r="C102" s="255" t="s">
        <v>885</v>
      </c>
      <c r="D102" s="861">
        <v>16</v>
      </c>
      <c r="E102" s="205"/>
      <c r="F102" s="282">
        <f>ROUND(D102*E102,2)</f>
        <v>0</v>
      </c>
    </row>
    <row r="103" spans="1:6">
      <c r="A103" s="1236"/>
      <c r="B103" s="1244"/>
      <c r="C103" s="1280"/>
      <c r="D103" s="861"/>
      <c r="E103" s="205"/>
      <c r="F103" s="282"/>
    </row>
    <row r="104" spans="1:6" ht="127.5">
      <c r="A104" s="1236">
        <f>COUNT($A$1:A102)+1</f>
        <v>40</v>
      </c>
      <c r="B104" s="862" t="s">
        <v>1148</v>
      </c>
      <c r="C104" s="247" t="s">
        <v>869</v>
      </c>
      <c r="D104" s="861">
        <v>80</v>
      </c>
      <c r="E104" s="205"/>
      <c r="F104" s="282">
        <f>D104*E104</f>
        <v>0</v>
      </c>
    </row>
    <row r="105" spans="1:6">
      <c r="A105" s="1236"/>
      <c r="B105" s="862"/>
      <c r="D105" s="861"/>
      <c r="E105" s="205"/>
      <c r="F105" s="282"/>
    </row>
    <row r="106" spans="1:6" ht="102">
      <c r="A106" s="1236">
        <f>COUNT($A$1:A104)+1</f>
        <v>41</v>
      </c>
      <c r="B106" s="1244" t="s">
        <v>1149</v>
      </c>
      <c r="C106" s="247" t="s">
        <v>869</v>
      </c>
      <c r="D106" s="861">
        <v>40</v>
      </c>
      <c r="E106" s="205"/>
      <c r="F106" s="282">
        <f>D106*E106</f>
        <v>0</v>
      </c>
    </row>
    <row r="107" spans="1:6">
      <c r="A107" s="1236"/>
      <c r="B107" s="862"/>
      <c r="D107" s="861"/>
      <c r="E107" s="205"/>
      <c r="F107" s="282"/>
    </row>
    <row r="108" spans="1:6" ht="25.5">
      <c r="A108" s="1236">
        <f>COUNT($A$1:A106)+1</f>
        <v>42</v>
      </c>
      <c r="B108" s="862" t="s">
        <v>964</v>
      </c>
      <c r="C108" s="247" t="s">
        <v>869</v>
      </c>
      <c r="D108" s="861">
        <v>12</v>
      </c>
      <c r="E108" s="205"/>
      <c r="F108" s="282">
        <f>D108*E108</f>
        <v>0</v>
      </c>
    </row>
    <row r="109" spans="1:6">
      <c r="A109" s="1236"/>
      <c r="B109" s="862"/>
      <c r="D109" s="861"/>
      <c r="E109" s="205"/>
      <c r="F109" s="282"/>
    </row>
    <row r="110" spans="1:6" ht="38.25">
      <c r="A110" s="1236">
        <f>COUNT($A$1:A108)+1</f>
        <v>43</v>
      </c>
      <c r="B110" s="123" t="s">
        <v>965</v>
      </c>
      <c r="C110" s="255"/>
      <c r="D110" s="861"/>
      <c r="E110" s="205"/>
      <c r="F110" s="282"/>
    </row>
    <row r="111" spans="1:6" ht="14.25">
      <c r="A111" s="1236"/>
      <c r="B111" s="123" t="s">
        <v>966</v>
      </c>
      <c r="C111" s="255" t="s">
        <v>885</v>
      </c>
      <c r="D111" s="861">
        <v>45</v>
      </c>
      <c r="E111" s="205"/>
      <c r="F111" s="282">
        <f>D111*E111</f>
        <v>0</v>
      </c>
    </row>
    <row r="112" spans="1:6">
      <c r="A112" s="858"/>
      <c r="B112" s="1283"/>
      <c r="C112" s="255"/>
      <c r="D112" s="1284"/>
      <c r="E112" s="1233"/>
      <c r="F112" s="898"/>
    </row>
    <row r="113" spans="1:6">
      <c r="A113" s="1262"/>
      <c r="B113" s="1276"/>
      <c r="C113" s="1263"/>
      <c r="D113" s="1264"/>
      <c r="E113" s="1007" t="str">
        <f>B100&amp;" skupaj:"</f>
        <v>ZIDARSKA DELA skupaj:</v>
      </c>
      <c r="F113" s="1297">
        <f>SUM(F102:F112)</f>
        <v>0</v>
      </c>
    </row>
    <row r="114" spans="1:6">
      <c r="A114" s="1282" t="s">
        <v>967</v>
      </c>
      <c r="B114" s="1235" t="s">
        <v>892</v>
      </c>
      <c r="C114" s="1263"/>
      <c r="D114" s="1264"/>
      <c r="E114" s="1007"/>
      <c r="F114" s="1300"/>
    </row>
    <row r="115" spans="1:6">
      <c r="A115" s="1282"/>
      <c r="B115" s="1235"/>
      <c r="C115" s="1263"/>
      <c r="D115" s="1264"/>
      <c r="E115" s="1007"/>
      <c r="F115" s="1300"/>
    </row>
    <row r="116" spans="1:6" ht="17.25" customHeight="1">
      <c r="A116" s="959">
        <f>COUNT($A$1:A115)+1</f>
        <v>44</v>
      </c>
      <c r="B116" s="862" t="s">
        <v>968</v>
      </c>
      <c r="D116" s="861"/>
      <c r="E116" s="1234"/>
      <c r="F116" s="288">
        <f>D116*E116</f>
        <v>0</v>
      </c>
    </row>
    <row r="117" spans="1:6" ht="14.25">
      <c r="A117" s="1236"/>
      <c r="B117" s="1285" t="s">
        <v>969</v>
      </c>
      <c r="C117" s="247" t="s">
        <v>869</v>
      </c>
      <c r="D117" s="861">
        <v>45</v>
      </c>
      <c r="E117" s="205"/>
      <c r="F117" s="282">
        <f>D117*E117</f>
        <v>0</v>
      </c>
    </row>
    <row r="118" spans="1:6" ht="14.25">
      <c r="A118" s="959"/>
      <c r="B118" s="1286" t="s">
        <v>902</v>
      </c>
      <c r="C118" s="247" t="s">
        <v>869</v>
      </c>
      <c r="D118" s="861">
        <v>45</v>
      </c>
      <c r="E118" s="205"/>
      <c r="F118" s="282">
        <f>D118*E118</f>
        <v>0</v>
      </c>
    </row>
    <row r="119" spans="1:6">
      <c r="A119" s="959"/>
      <c r="B119" s="1286"/>
      <c r="D119" s="861"/>
      <c r="E119" s="1234"/>
    </row>
    <row r="120" spans="1:6">
      <c r="A120" s="1262"/>
      <c r="B120" s="1276"/>
      <c r="C120" s="1263"/>
      <c r="D120" s="1264"/>
      <c r="E120" s="1007" t="str">
        <f>B114&amp;" skupaj:"</f>
        <v>SPODNJI in ZGORNJI USTROJ skupaj:</v>
      </c>
      <c r="F120" s="1297">
        <f>SUM(F116:F119)</f>
        <v>0</v>
      </c>
    </row>
    <row r="121" spans="1:6">
      <c r="A121" s="1282" t="s">
        <v>970</v>
      </c>
      <c r="B121" s="1235" t="s">
        <v>847</v>
      </c>
      <c r="C121" s="1263"/>
      <c r="D121" s="1264"/>
      <c r="E121" s="1007"/>
      <c r="F121" s="1300"/>
    </row>
    <row r="122" spans="1:6">
      <c r="A122" s="1282"/>
      <c r="B122" s="1235"/>
      <c r="C122" s="1263"/>
      <c r="D122" s="1264"/>
      <c r="E122" s="1007"/>
      <c r="F122" s="1300"/>
    </row>
    <row r="123" spans="1:6" ht="30">
      <c r="A123" s="1236">
        <f>COUNT($A$1:A121)+1</f>
        <v>45</v>
      </c>
      <c r="B123" s="1287" t="s">
        <v>1150</v>
      </c>
      <c r="C123" s="243"/>
      <c r="D123" s="243"/>
      <c r="E123" s="1232"/>
      <c r="F123" s="1299"/>
    </row>
    <row r="124" spans="1:6" ht="135">
      <c r="A124" s="863"/>
      <c r="B124" s="1287" t="s">
        <v>1151</v>
      </c>
      <c r="C124" s="1288" t="s">
        <v>885</v>
      </c>
      <c r="D124" s="861">
        <v>17</v>
      </c>
      <c r="E124" s="205"/>
      <c r="F124" s="282">
        <f>D124*E124</f>
        <v>0</v>
      </c>
    </row>
    <row r="125" spans="1:6">
      <c r="A125" s="863"/>
      <c r="B125" s="1270"/>
      <c r="C125" s="243"/>
      <c r="D125" s="861"/>
      <c r="E125" s="205"/>
      <c r="F125" s="282"/>
    </row>
    <row r="126" spans="1:6" ht="107.25" customHeight="1">
      <c r="A126" s="120">
        <f>COUNT($A$1:$A125)+1</f>
        <v>46</v>
      </c>
      <c r="B126" s="1289" t="s">
        <v>971</v>
      </c>
      <c r="C126" s="1288" t="s">
        <v>885</v>
      </c>
      <c r="D126" s="856">
        <v>18</v>
      </c>
      <c r="E126" s="205"/>
      <c r="F126" s="282">
        <f t="shared" ref="F126" si="3">D126*E126</f>
        <v>0</v>
      </c>
    </row>
    <row r="127" spans="1:6">
      <c r="A127" s="863"/>
      <c r="B127" s="1270"/>
      <c r="C127" s="243"/>
      <c r="D127" s="861"/>
      <c r="E127" s="205"/>
      <c r="F127" s="1299"/>
    </row>
    <row r="128" spans="1:6" ht="24">
      <c r="A128" s="858">
        <f>COUNT($A$1:A127)+1</f>
        <v>47</v>
      </c>
      <c r="B128" s="1290" t="s">
        <v>972</v>
      </c>
      <c r="C128" s="1281" t="s">
        <v>12</v>
      </c>
      <c r="D128" s="861">
        <v>1</v>
      </c>
      <c r="E128" s="205"/>
      <c r="F128" s="282">
        <f>D128*E128</f>
        <v>0</v>
      </c>
    </row>
    <row r="129" spans="1:6">
      <c r="A129" s="858"/>
      <c r="B129" s="1283"/>
      <c r="C129" s="1291"/>
      <c r="D129" s="1292"/>
      <c r="E129" s="1173"/>
      <c r="F129" s="898">
        <f>ROUND(D129*E129,2)</f>
        <v>0</v>
      </c>
    </row>
    <row r="130" spans="1:6">
      <c r="A130" s="1262"/>
      <c r="B130" s="1276"/>
      <c r="C130" s="1263"/>
      <c r="D130" s="1264"/>
      <c r="E130" s="1007" t="str">
        <f>B121&amp;" skupaj:"</f>
        <v>RAZNA DELA skupaj:</v>
      </c>
      <c r="F130" s="1297">
        <f>SUM(F123:F129)</f>
        <v>0</v>
      </c>
    </row>
    <row r="131" spans="1:6">
      <c r="A131" s="257"/>
      <c r="D131" s="248"/>
      <c r="F131" s="287"/>
    </row>
    <row r="132" spans="1:6">
      <c r="A132" s="264" t="s">
        <v>973</v>
      </c>
      <c r="B132" s="265" t="s">
        <v>881</v>
      </c>
      <c r="D132" s="266">
        <v>0.1</v>
      </c>
      <c r="E132" s="219"/>
      <c r="F132" s="1297">
        <f>(F30+F48+F80+F99+F113+F120+F130)*D132</f>
        <v>0</v>
      </c>
    </row>
    <row r="133" spans="1:6">
      <c r="A133" s="267"/>
      <c r="B133" s="268"/>
      <c r="C133" s="125"/>
      <c r="D133" s="269"/>
      <c r="E133" s="224"/>
      <c r="F133" s="286"/>
    </row>
    <row r="134" spans="1:6">
      <c r="A134" s="267"/>
      <c r="B134" s="268"/>
      <c r="C134" s="125"/>
      <c r="D134" s="269"/>
      <c r="E134" s="224"/>
      <c r="F134" s="286"/>
    </row>
    <row r="135" spans="1:6">
      <c r="A135" s="257"/>
      <c r="B135" s="270" t="s">
        <v>77</v>
      </c>
      <c r="D135" s="248"/>
      <c r="F135" s="287"/>
    </row>
    <row r="136" spans="1:6">
      <c r="A136" s="1293" t="str">
        <f>A5</f>
        <v>I.</v>
      </c>
      <c r="B136" s="268" t="str">
        <f>B5</f>
        <v>PRIPRAVLJALNA IN RUŠITVENA DELA</v>
      </c>
      <c r="C136" s="125"/>
      <c r="D136" s="269"/>
      <c r="E136" s="224"/>
      <c r="F136" s="282">
        <f>F30</f>
        <v>0</v>
      </c>
    </row>
    <row r="137" spans="1:6">
      <c r="A137" s="1293" t="str">
        <f>A32</f>
        <v>II.</v>
      </c>
      <c r="B137" s="268" t="str">
        <f>B32</f>
        <v>ZEMELJSKA DELA</v>
      </c>
      <c r="C137" s="125"/>
      <c r="D137" s="269"/>
      <c r="E137" s="224"/>
      <c r="F137" s="282">
        <f>F48</f>
        <v>0</v>
      </c>
    </row>
    <row r="138" spans="1:6">
      <c r="A138" s="1293" t="str">
        <f>A50</f>
        <v>III.</v>
      </c>
      <c r="B138" s="1068" t="str">
        <f>B50</f>
        <v>AB DELA</v>
      </c>
      <c r="C138" s="125"/>
      <c r="D138" s="269"/>
      <c r="E138" s="224"/>
      <c r="F138" s="282">
        <f>F80</f>
        <v>0</v>
      </c>
    </row>
    <row r="139" spans="1:6">
      <c r="A139" s="271" t="str">
        <f>A81</f>
        <v>IV.</v>
      </c>
      <c r="B139" s="268" t="str">
        <f>B81</f>
        <v>TESARSKA DELA</v>
      </c>
      <c r="C139" s="125"/>
      <c r="D139" s="269"/>
      <c r="E139" s="224"/>
      <c r="F139" s="282">
        <f>F99</f>
        <v>0</v>
      </c>
    </row>
    <row r="140" spans="1:6">
      <c r="A140" s="271" t="str">
        <f>A100</f>
        <v>V.</v>
      </c>
      <c r="B140" s="268" t="str">
        <f>B100</f>
        <v>ZIDARSKA DELA</v>
      </c>
      <c r="C140" s="125"/>
      <c r="D140" s="269"/>
      <c r="E140" s="224"/>
      <c r="F140" s="282">
        <f>F113</f>
        <v>0</v>
      </c>
    </row>
    <row r="141" spans="1:6">
      <c r="A141" s="271" t="str">
        <f>A114</f>
        <v>VI.</v>
      </c>
      <c r="B141" s="268" t="str">
        <f>B114</f>
        <v>SPODNJI in ZGORNJI USTROJ</v>
      </c>
      <c r="C141" s="125"/>
      <c r="D141" s="269"/>
      <c r="E141" s="224"/>
      <c r="F141" s="282">
        <f>F120</f>
        <v>0</v>
      </c>
    </row>
    <row r="142" spans="1:6">
      <c r="A142" s="271" t="str">
        <f>A121</f>
        <v>VII.</v>
      </c>
      <c r="B142" s="268" t="str">
        <f>B121</f>
        <v>RAZNA DELA</v>
      </c>
      <c r="C142" s="125"/>
      <c r="D142" s="269"/>
      <c r="E142" s="224"/>
      <c r="F142" s="282">
        <f>F130</f>
        <v>0</v>
      </c>
    </row>
    <row r="143" spans="1:6">
      <c r="A143" s="271" t="str">
        <f>A132</f>
        <v>VIII.</v>
      </c>
      <c r="B143" s="268" t="str">
        <f>B132</f>
        <v xml:space="preserve">DODATNA IN NEPREDVIDENA DELA </v>
      </c>
      <c r="C143" s="125"/>
      <c r="D143" s="269"/>
      <c r="E143" s="224"/>
      <c r="F143" s="282">
        <f>F132</f>
        <v>0</v>
      </c>
    </row>
    <row r="144" spans="1:6">
      <c r="B144" s="933" t="str">
        <f>$B$1&amp;" SKUPAJ:"</f>
        <v>MOST SKUPAJ:</v>
      </c>
      <c r="C144" s="276"/>
      <c r="D144" s="277"/>
      <c r="E144" s="228"/>
      <c r="F144" s="1297">
        <f>SUM(F136:F143)</f>
        <v>0</v>
      </c>
    </row>
    <row r="145" spans="4:4">
      <c r="D145" s="248"/>
    </row>
  </sheetData>
  <sheetProtection algorithmName="SHA-512" hashValue="xr30urqXpLMDGDCSpPadKzJlcvavyPgj+yYRVaxTw+rUg/CDSz5usjXkobP5Hau9IGcVLWaWTipgRPR7nQn7GA==" saltValue="F3gJpoIJCeaZjud09M71aA==" spinCount="100000" sheet="1" objects="1" scenarios="1" formatColumns="0"/>
  <pageMargins left="0.78740157480314965" right="0.59055118110236227" top="0.86614173228346458" bottom="1.1811023622047245" header="0.31496062992125984" footer="0.51181102362204722"/>
  <pageSetup paperSize="9" scale="97"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rowBreaks count="4" manualBreakCount="4">
    <brk id="31" max="5" man="1"/>
    <brk id="80" max="5" man="1"/>
    <brk id="105" max="5" man="1"/>
    <brk id="132" max="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2"/>
  <sheetViews>
    <sheetView showZeros="0" view="pageBreakPreview" zoomScale="115" zoomScaleNormal="100" zoomScaleSheetLayoutView="115" workbookViewId="0"/>
  </sheetViews>
  <sheetFormatPr defaultColWidth="9.140625" defaultRowHeight="12.75"/>
  <cols>
    <col min="1" max="1" width="5.85546875" style="1210" customWidth="1"/>
    <col min="2" max="2" width="45" style="1211" customWidth="1"/>
    <col min="3" max="3" width="6" style="1212" bestFit="1" customWidth="1"/>
    <col min="4" max="4" width="8.140625" style="1213" customWidth="1"/>
    <col min="5" max="5" width="9.42578125" style="1179" customWidth="1"/>
    <col min="6" max="6" width="13.28515625" style="1218" customWidth="1"/>
    <col min="7" max="7" width="9.140625" style="1177"/>
    <col min="8" max="8" width="14.28515625" style="1177" customWidth="1"/>
    <col min="9" max="9" width="9.140625" style="1178"/>
    <col min="10" max="10" width="9.140625" style="1179"/>
    <col min="11" max="16384" width="9.140625" style="1177"/>
  </cols>
  <sheetData>
    <row r="1" spans="1:10" s="206" customFormat="1" ht="15">
      <c r="A1" s="1099" t="s">
        <v>720</v>
      </c>
      <c r="B1" s="1100" t="s">
        <v>974</v>
      </c>
      <c r="C1" s="1101"/>
      <c r="D1" s="1102"/>
      <c r="E1" s="1082"/>
      <c r="F1" s="1142"/>
      <c r="I1" s="223"/>
      <c r="J1" s="224"/>
    </row>
    <row r="2" spans="1:10" s="206" customFormat="1">
      <c r="A2" s="257"/>
      <c r="B2" s="1103"/>
      <c r="C2" s="1023"/>
      <c r="D2" s="1024"/>
      <c r="E2" s="1083"/>
      <c r="F2" s="1143"/>
      <c r="I2" s="223"/>
      <c r="J2" s="224"/>
    </row>
    <row r="3" spans="1:10" s="206" customFormat="1">
      <c r="A3" s="917" t="s">
        <v>853</v>
      </c>
      <c r="B3" s="235" t="s">
        <v>854</v>
      </c>
      <c r="C3" s="236" t="s">
        <v>855</v>
      </c>
      <c r="D3" s="237" t="s">
        <v>493</v>
      </c>
      <c r="E3" s="817" t="s">
        <v>856</v>
      </c>
      <c r="F3" s="892" t="s">
        <v>857</v>
      </c>
      <c r="I3" s="223"/>
      <c r="J3" s="224"/>
    </row>
    <row r="4" spans="1:10" s="206" customFormat="1">
      <c r="A4" s="257"/>
      <c r="B4" s="1018"/>
      <c r="C4" s="1023"/>
      <c r="D4" s="1024"/>
      <c r="E4" s="1083"/>
      <c r="F4" s="1143"/>
      <c r="I4" s="223"/>
      <c r="J4" s="224"/>
    </row>
    <row r="5" spans="1:10" s="206" customFormat="1">
      <c r="A5" s="1104" t="s">
        <v>772</v>
      </c>
      <c r="B5" s="1105" t="s">
        <v>883</v>
      </c>
      <c r="C5" s="1023"/>
      <c r="D5" s="1024"/>
      <c r="E5" s="1083"/>
      <c r="F5" s="1143"/>
      <c r="I5" s="223"/>
      <c r="J5" s="224"/>
    </row>
    <row r="6" spans="1:10" s="206" customFormat="1">
      <c r="A6" s="257"/>
      <c r="B6" s="1018"/>
      <c r="C6" s="1023"/>
      <c r="D6" s="1024"/>
      <c r="E6" s="1083"/>
      <c r="F6" s="1143"/>
      <c r="I6" s="223"/>
      <c r="J6" s="224"/>
    </row>
    <row r="7" spans="1:10" s="206" customFormat="1" ht="14.25">
      <c r="A7" s="257">
        <f>COUNT($A$1:A6)+1</f>
        <v>1</v>
      </c>
      <c r="B7" s="1018" t="s">
        <v>975</v>
      </c>
      <c r="C7" s="125" t="s">
        <v>885</v>
      </c>
      <c r="D7" s="269">
        <v>60</v>
      </c>
      <c r="E7" s="205"/>
      <c r="F7" s="282">
        <f>D7*E7</f>
        <v>0</v>
      </c>
      <c r="I7" s="223"/>
      <c r="J7" s="224"/>
    </row>
    <row r="8" spans="1:10" s="206" customFormat="1">
      <c r="A8" s="257"/>
      <c r="B8" s="1018"/>
      <c r="C8" s="125"/>
      <c r="D8" s="269"/>
      <c r="E8" s="224"/>
      <c r="F8" s="282"/>
      <c r="I8" s="223"/>
      <c r="J8" s="224"/>
    </row>
    <row r="9" spans="1:10" s="206" customFormat="1">
      <c r="A9" s="257">
        <f>COUNT($A$1:A8)+1</f>
        <v>2</v>
      </c>
      <c r="B9" s="1018" t="s">
        <v>976</v>
      </c>
      <c r="C9" s="125" t="s">
        <v>12</v>
      </c>
      <c r="D9" s="269">
        <v>4</v>
      </c>
      <c r="E9" s="205"/>
      <c r="F9" s="282">
        <f>D9*E9</f>
        <v>0</v>
      </c>
      <c r="I9" s="223"/>
      <c r="J9" s="224"/>
    </row>
    <row r="10" spans="1:10" s="206" customFormat="1">
      <c r="A10" s="257"/>
      <c r="B10" s="1018"/>
      <c r="C10" s="125"/>
      <c r="D10" s="269"/>
      <c r="E10" s="224"/>
      <c r="F10" s="282"/>
      <c r="I10" s="223"/>
      <c r="J10" s="224"/>
    </row>
    <row r="11" spans="1:10" s="207" customFormat="1">
      <c r="A11" s="257"/>
      <c r="B11" s="261"/>
      <c r="C11" s="262"/>
      <c r="D11" s="263"/>
      <c r="E11" s="198" t="s">
        <v>887</v>
      </c>
      <c r="F11" s="285">
        <f>SUM(F7:F9)</f>
        <v>0</v>
      </c>
      <c r="I11" s="1008"/>
    </row>
    <row r="12" spans="1:10" s="206" customFormat="1">
      <c r="A12" s="257"/>
      <c r="B12" s="1018"/>
      <c r="C12" s="125"/>
      <c r="D12" s="269"/>
      <c r="E12" s="224"/>
      <c r="F12" s="286"/>
      <c r="I12" s="223"/>
      <c r="J12" s="224"/>
    </row>
    <row r="13" spans="1:10" s="206" customFormat="1">
      <c r="A13" s="847" t="s">
        <v>880</v>
      </c>
      <c r="B13" s="265" t="s">
        <v>888</v>
      </c>
      <c r="C13" s="247"/>
      <c r="D13" s="248"/>
      <c r="E13" s="226"/>
      <c r="F13" s="288"/>
      <c r="I13" s="223"/>
    </row>
    <row r="14" spans="1:10" s="206" customFormat="1">
      <c r="A14" s="257"/>
      <c r="B14" s="1018"/>
      <c r="C14" s="1023"/>
      <c r="D14" s="1024"/>
      <c r="E14" s="1083"/>
      <c r="F14" s="1143"/>
      <c r="I14" s="223"/>
      <c r="J14" s="224"/>
    </row>
    <row r="15" spans="1:10" s="991" customFormat="1" ht="114.75">
      <c r="A15" s="257">
        <f>COUNT($A$1:A14)+1</f>
        <v>3</v>
      </c>
      <c r="B15" s="1040" t="s">
        <v>977</v>
      </c>
      <c r="C15" s="865" t="s">
        <v>865</v>
      </c>
      <c r="D15" s="1112">
        <v>79</v>
      </c>
      <c r="E15" s="205"/>
      <c r="F15" s="282">
        <f>D15*E15</f>
        <v>0</v>
      </c>
      <c r="I15" s="997"/>
      <c r="J15" s="824"/>
    </row>
    <row r="16" spans="1:10" s="991" customFormat="1">
      <c r="A16" s="257"/>
      <c r="B16" s="1040"/>
      <c r="C16" s="865"/>
      <c r="D16" s="1112"/>
      <c r="E16" s="205"/>
      <c r="F16" s="282"/>
      <c r="I16" s="997"/>
      <c r="J16" s="824"/>
    </row>
    <row r="17" spans="1:11" s="991" customFormat="1" ht="114.75">
      <c r="A17" s="959">
        <f>COUNT($A$1:A16)+1</f>
        <v>4</v>
      </c>
      <c r="B17" s="1040" t="s">
        <v>978</v>
      </c>
      <c r="C17" s="865" t="s">
        <v>865</v>
      </c>
      <c r="D17" s="1112">
        <v>5</v>
      </c>
      <c r="E17" s="205"/>
      <c r="F17" s="282">
        <f>D17*E17</f>
        <v>0</v>
      </c>
      <c r="I17" s="997"/>
      <c r="J17" s="824"/>
    </row>
    <row r="18" spans="1:11" s="991" customFormat="1">
      <c r="A18" s="257"/>
      <c r="B18" s="1040"/>
      <c r="C18" s="865"/>
      <c r="D18" s="1112"/>
      <c r="E18" s="205"/>
      <c r="F18" s="282"/>
      <c r="I18" s="997"/>
      <c r="J18" s="824"/>
    </row>
    <row r="19" spans="1:11" s="992" customFormat="1" ht="38.25">
      <c r="A19" s="257">
        <f>COUNT($A$1:A18)+1</f>
        <v>5</v>
      </c>
      <c r="B19" s="1113" t="s">
        <v>979</v>
      </c>
      <c r="C19" s="243" t="s">
        <v>865</v>
      </c>
      <c r="D19" s="243">
        <v>5</v>
      </c>
      <c r="E19" s="205"/>
      <c r="F19" s="282">
        <f t="shared" ref="F19:F21" si="0">D19*E19</f>
        <v>0</v>
      </c>
      <c r="I19" s="1153"/>
    </row>
    <row r="20" spans="1:11" s="1086" customFormat="1">
      <c r="A20" s="1114"/>
      <c r="B20" s="1115"/>
      <c r="C20" s="1116"/>
      <c r="D20" s="1117"/>
      <c r="E20" s="205"/>
      <c r="F20" s="282">
        <f t="shared" si="0"/>
        <v>0</v>
      </c>
      <c r="I20" s="1154"/>
    </row>
    <row r="21" spans="1:11" s="206" customFormat="1" ht="25.5">
      <c r="A21" s="257">
        <f>COUNT($A$1:A19)+1</f>
        <v>6</v>
      </c>
      <c r="B21" s="278" t="s">
        <v>980</v>
      </c>
      <c r="C21" s="1072" t="s">
        <v>862</v>
      </c>
      <c r="D21" s="269">
        <v>59</v>
      </c>
      <c r="E21" s="205"/>
      <c r="F21" s="282">
        <f t="shared" si="0"/>
        <v>0</v>
      </c>
      <c r="I21" s="223"/>
      <c r="J21" s="224"/>
    </row>
    <row r="22" spans="1:11" s="206" customFormat="1">
      <c r="A22" s="257"/>
      <c r="B22" s="278"/>
      <c r="C22" s="1072"/>
      <c r="D22" s="269"/>
      <c r="E22" s="205"/>
      <c r="F22" s="282"/>
      <c r="I22" s="223"/>
      <c r="J22" s="224"/>
    </row>
    <row r="23" spans="1:11" s="206" customFormat="1" ht="63.75">
      <c r="A23" s="257">
        <v>6</v>
      </c>
      <c r="B23" s="278" t="s">
        <v>981</v>
      </c>
      <c r="C23" s="1072"/>
      <c r="D23" s="269"/>
      <c r="E23" s="205"/>
      <c r="F23" s="282"/>
      <c r="I23" s="223"/>
      <c r="J23" s="224"/>
    </row>
    <row r="24" spans="1:11" s="206" customFormat="1" ht="25.5">
      <c r="A24" s="257"/>
      <c r="B24" s="1118" t="s">
        <v>982</v>
      </c>
      <c r="C24" s="1072" t="s">
        <v>12</v>
      </c>
      <c r="D24" s="269">
        <v>4</v>
      </c>
      <c r="E24" s="205"/>
      <c r="F24" s="282">
        <f>D24*E24</f>
        <v>0</v>
      </c>
      <c r="I24" s="223"/>
      <c r="J24" s="224"/>
    </row>
    <row r="25" spans="1:11" s="206" customFormat="1" ht="25.5">
      <c r="A25" s="257"/>
      <c r="B25" s="1118" t="s">
        <v>983</v>
      </c>
      <c r="C25" s="1072" t="s">
        <v>12</v>
      </c>
      <c r="D25" s="269">
        <v>2</v>
      </c>
      <c r="E25" s="205"/>
      <c r="F25" s="282">
        <f>D25*E25</f>
        <v>0</v>
      </c>
      <c r="I25" s="223"/>
      <c r="J25" s="224"/>
    </row>
    <row r="26" spans="1:11" s="206" customFormat="1" ht="25.5">
      <c r="A26" s="257"/>
      <c r="B26" s="1118" t="s">
        <v>984</v>
      </c>
      <c r="C26" s="1072" t="s">
        <v>12</v>
      </c>
      <c r="D26" s="269">
        <v>3</v>
      </c>
      <c r="E26" s="205"/>
      <c r="F26" s="282">
        <f>D26*E26</f>
        <v>0</v>
      </c>
      <c r="I26" s="223"/>
      <c r="J26" s="224"/>
    </row>
    <row r="27" spans="1:11" s="206" customFormat="1">
      <c r="A27" s="257"/>
      <c r="B27" s="278"/>
      <c r="C27" s="1072"/>
      <c r="D27" s="269"/>
      <c r="E27" s="205"/>
      <c r="F27" s="282"/>
      <c r="I27" s="223"/>
      <c r="J27" s="224"/>
    </row>
    <row r="28" spans="1:11" s="206" customFormat="1" ht="38.25">
      <c r="A28" s="959">
        <f>COUNT($A$1:A27)+1</f>
        <v>8</v>
      </c>
      <c r="B28" s="278" t="s">
        <v>985</v>
      </c>
      <c r="C28" s="865" t="s">
        <v>865</v>
      </c>
      <c r="D28" s="248">
        <v>26</v>
      </c>
      <c r="E28" s="205"/>
      <c r="F28" s="282">
        <f>D28*E28</f>
        <v>0</v>
      </c>
      <c r="I28" s="223"/>
      <c r="K28" s="430"/>
    </row>
    <row r="29" spans="1:11" s="991" customFormat="1">
      <c r="A29" s="257"/>
      <c r="B29" s="1040"/>
      <c r="C29" s="1119"/>
      <c r="D29" s="1120"/>
      <c r="E29" s="205"/>
      <c r="F29" s="282">
        <f>D29*E29</f>
        <v>0</v>
      </c>
      <c r="I29" s="997"/>
      <c r="J29" s="824"/>
    </row>
    <row r="30" spans="1:11" s="206" customFormat="1" ht="51">
      <c r="A30" s="959">
        <f>COUNT($A$1:A29)+1</f>
        <v>9</v>
      </c>
      <c r="B30" s="278" t="s">
        <v>986</v>
      </c>
      <c r="C30" s="865" t="s">
        <v>865</v>
      </c>
      <c r="D30" s="248">
        <v>55</v>
      </c>
      <c r="E30" s="205"/>
      <c r="F30" s="282">
        <f>D30*E30</f>
        <v>0</v>
      </c>
      <c r="I30" s="223"/>
    </row>
    <row r="31" spans="1:11" s="206" customFormat="1">
      <c r="A31" s="257"/>
      <c r="B31" s="278"/>
      <c r="C31" s="865"/>
      <c r="D31" s="248"/>
      <c r="E31" s="226"/>
      <c r="F31" s="288"/>
      <c r="I31" s="223"/>
    </row>
    <row r="32" spans="1:11" s="207" customFormat="1">
      <c r="A32" s="257"/>
      <c r="B32" s="261"/>
      <c r="C32" s="262"/>
      <c r="D32" s="263"/>
      <c r="E32" s="830" t="s">
        <v>890</v>
      </c>
      <c r="F32" s="285">
        <f>SUM(F15:F30)</f>
        <v>0</v>
      </c>
      <c r="I32" s="1008"/>
    </row>
    <row r="33" spans="1:10" s="207" customFormat="1">
      <c r="A33" s="257"/>
      <c r="B33" s="261"/>
      <c r="C33" s="262"/>
      <c r="D33" s="263"/>
      <c r="E33" s="830"/>
      <c r="F33" s="974"/>
      <c r="I33" s="1008"/>
    </row>
    <row r="34" spans="1:10" s="206" customFormat="1">
      <c r="A34" s="1104" t="s">
        <v>891</v>
      </c>
      <c r="B34" s="1105" t="s">
        <v>78</v>
      </c>
      <c r="C34" s="1023"/>
      <c r="D34" s="1024"/>
      <c r="E34" s="1083"/>
      <c r="F34" s="1143"/>
      <c r="I34" s="223"/>
      <c r="J34" s="224"/>
    </row>
    <row r="35" spans="1:10" s="1157" customFormat="1">
      <c r="A35" s="959"/>
      <c r="B35" s="1180"/>
      <c r="C35" s="1181"/>
      <c r="D35" s="843"/>
      <c r="E35" s="1155"/>
      <c r="F35" s="286">
        <f t="shared" ref="F35:F37" si="1">D35*E35</f>
        <v>0</v>
      </c>
      <c r="G35" s="1156"/>
      <c r="I35" s="1158"/>
    </row>
    <row r="36" spans="1:10" s="1159" customFormat="1" ht="51">
      <c r="A36" s="959">
        <f>COUNT($A$1:A35)+1</f>
        <v>10</v>
      </c>
      <c r="B36" s="1122" t="s">
        <v>987</v>
      </c>
      <c r="C36" s="1181"/>
      <c r="D36" s="1181"/>
      <c r="E36" s="1155"/>
      <c r="F36" s="286">
        <f t="shared" si="1"/>
        <v>0</v>
      </c>
      <c r="I36" s="1160"/>
    </row>
    <row r="37" spans="1:10" s="1157" customFormat="1" ht="14.25">
      <c r="A37" s="959"/>
      <c r="B37" s="1182" t="s">
        <v>988</v>
      </c>
      <c r="C37" s="243" t="s">
        <v>885</v>
      </c>
      <c r="D37" s="1183">
        <v>28</v>
      </c>
      <c r="E37" s="1161"/>
      <c r="F37" s="1214">
        <f t="shared" si="1"/>
        <v>0</v>
      </c>
      <c r="G37" s="1162"/>
      <c r="I37" s="1158"/>
    </row>
    <row r="38" spans="1:10" s="1157" customFormat="1">
      <c r="A38" s="959"/>
      <c r="B38" s="1182"/>
      <c r="C38" s="243"/>
      <c r="D38" s="1183"/>
      <c r="E38" s="1161"/>
      <c r="F38" s="1214"/>
      <c r="G38" s="1162"/>
      <c r="I38" s="1158"/>
    </row>
    <row r="39" spans="1:10" s="1157" customFormat="1" ht="51">
      <c r="A39" s="959">
        <f>COUNT($A$1:A38)+1</f>
        <v>11</v>
      </c>
      <c r="B39" s="1184" t="s">
        <v>989</v>
      </c>
      <c r="C39" s="1181"/>
      <c r="D39" s="1181"/>
      <c r="E39" s="1155"/>
      <c r="F39" s="286">
        <f t="shared" ref="F39:F41" si="2">D39*E39</f>
        <v>0</v>
      </c>
      <c r="G39" s="1162"/>
      <c r="I39" s="1158"/>
    </row>
    <row r="40" spans="1:10" s="1157" customFormat="1" ht="14.25">
      <c r="A40" s="959"/>
      <c r="B40" s="1182" t="s">
        <v>990</v>
      </c>
      <c r="C40" s="243" t="s">
        <v>885</v>
      </c>
      <c r="D40" s="1183">
        <v>17</v>
      </c>
      <c r="E40" s="1161"/>
      <c r="F40" s="1214">
        <f t="shared" si="2"/>
        <v>0</v>
      </c>
      <c r="G40" s="1162"/>
      <c r="I40" s="1158"/>
    </row>
    <row r="41" spans="1:10" s="1157" customFormat="1" ht="14.25">
      <c r="A41" s="959"/>
      <c r="B41" s="1182" t="s">
        <v>991</v>
      </c>
      <c r="C41" s="243" t="s">
        <v>885</v>
      </c>
      <c r="D41" s="1183">
        <v>15</v>
      </c>
      <c r="E41" s="1161"/>
      <c r="F41" s="1214">
        <f t="shared" si="2"/>
        <v>0</v>
      </c>
      <c r="G41" s="1162"/>
      <c r="I41" s="1158"/>
    </row>
    <row r="42" spans="1:10" s="1157" customFormat="1">
      <c r="A42" s="959"/>
      <c r="B42" s="1182"/>
      <c r="C42" s="243"/>
      <c r="D42" s="1183"/>
      <c r="E42" s="1161"/>
      <c r="F42" s="1214"/>
      <c r="G42" s="1162"/>
      <c r="I42" s="1158"/>
    </row>
    <row r="43" spans="1:10" s="1157" customFormat="1" ht="15">
      <c r="A43" s="959"/>
      <c r="B43" s="1180"/>
      <c r="C43" s="1181"/>
      <c r="D43" s="843"/>
      <c r="E43" s="1155"/>
      <c r="F43" s="286"/>
      <c r="G43" s="1162"/>
      <c r="I43" s="1163"/>
    </row>
    <row r="44" spans="1:10" s="1165" customFormat="1" ht="76.5">
      <c r="A44" s="959">
        <f>COUNT($A$1:A43)+1</f>
        <v>12</v>
      </c>
      <c r="B44" s="1129" t="s">
        <v>1162</v>
      </c>
      <c r="C44" s="1185" t="s">
        <v>12</v>
      </c>
      <c r="D44" s="1186">
        <v>1</v>
      </c>
      <c r="E44" s="1164"/>
      <c r="F44" s="1215">
        <f t="shared" ref="F44:F45" si="3">D44*E44</f>
        <v>0</v>
      </c>
      <c r="I44" s="1166"/>
    </row>
    <row r="45" spans="1:10" s="1165" customFormat="1" ht="15">
      <c r="A45" s="257"/>
      <c r="B45" s="1187"/>
      <c r="C45" s="1188"/>
      <c r="D45" s="1189"/>
      <c r="E45" s="1167"/>
      <c r="F45" s="1216">
        <f t="shared" si="3"/>
        <v>0</v>
      </c>
      <c r="I45" s="1166"/>
    </row>
    <row r="46" spans="1:10" s="1165" customFormat="1" ht="89.25">
      <c r="A46" s="959">
        <f>COUNT($A$1:A44)+1</f>
        <v>13</v>
      </c>
      <c r="B46" s="1129" t="s">
        <v>1163</v>
      </c>
      <c r="C46" s="1190" t="s">
        <v>12</v>
      </c>
      <c r="D46" s="1186">
        <v>2</v>
      </c>
      <c r="E46" s="1168"/>
      <c r="F46" s="124">
        <f>+E46*D46</f>
        <v>0</v>
      </c>
      <c r="I46" s="1166"/>
    </row>
    <row r="47" spans="1:10" s="1165" customFormat="1">
      <c r="A47" s="959"/>
      <c r="B47" s="1191"/>
      <c r="C47" s="1189"/>
      <c r="D47" s="1192"/>
      <c r="E47" s="1168"/>
      <c r="F47" s="124"/>
      <c r="I47" s="1166"/>
    </row>
    <row r="48" spans="1:10" s="1165" customFormat="1" ht="127.5">
      <c r="A48" s="1193">
        <f>COUNT($A$1:A46)+1</f>
        <v>14</v>
      </c>
      <c r="B48" s="1194" t="s">
        <v>1164</v>
      </c>
      <c r="C48" s="1195" t="s">
        <v>12</v>
      </c>
      <c r="D48" s="1196">
        <v>2</v>
      </c>
      <c r="E48" s="1169"/>
      <c r="F48" s="177">
        <f t="shared" ref="F48" si="4">D48*E48</f>
        <v>0</v>
      </c>
      <c r="I48" s="1166"/>
    </row>
    <row r="49" spans="1:10" s="1165" customFormat="1">
      <c r="A49" s="959"/>
      <c r="B49" s="1191"/>
      <c r="C49" s="1189"/>
      <c r="D49" s="1192"/>
      <c r="E49" s="1168"/>
      <c r="F49" s="124"/>
      <c r="I49" s="1166"/>
    </row>
    <row r="50" spans="1:10" s="1165" customFormat="1" ht="63.75">
      <c r="A50" s="959">
        <f>COUNT($A$1:A48)+1</f>
        <v>15</v>
      </c>
      <c r="B50" s="1197" t="s">
        <v>1165</v>
      </c>
      <c r="C50" s="1190" t="s">
        <v>12</v>
      </c>
      <c r="D50" s="1186">
        <v>1</v>
      </c>
      <c r="E50" s="1168"/>
      <c r="F50" s="124">
        <f>+E50*D50</f>
        <v>0</v>
      </c>
      <c r="I50" s="1166"/>
    </row>
    <row r="51" spans="1:10" s="991" customFormat="1" ht="15">
      <c r="A51" s="257"/>
      <c r="B51" s="1191"/>
      <c r="C51" s="1198"/>
      <c r="D51" s="1199"/>
      <c r="E51" s="1170"/>
      <c r="F51" s="1216"/>
      <c r="I51" s="997"/>
    </row>
    <row r="52" spans="1:10" s="1172" customFormat="1" ht="102">
      <c r="A52" s="959">
        <f>COUNT($A$1:A51)+1</f>
        <v>16</v>
      </c>
      <c r="B52" s="1129" t="s">
        <v>1166</v>
      </c>
      <c r="C52" s="178" t="s">
        <v>12</v>
      </c>
      <c r="D52" s="179">
        <v>2</v>
      </c>
      <c r="E52" s="1171"/>
      <c r="F52" s="127">
        <f>D52*E52</f>
        <v>0</v>
      </c>
    </row>
    <row r="53" spans="1:10" s="1174" customFormat="1">
      <c r="A53" s="959"/>
      <c r="B53" s="1200"/>
      <c r="C53" s="1201"/>
      <c r="D53" s="1202"/>
      <c r="E53" s="1173"/>
      <c r="F53" s="1148"/>
    </row>
    <row r="54" spans="1:10" s="206" customFormat="1">
      <c r="A54" s="959">
        <f>COUNT($A$1:A52)+1</f>
        <v>17</v>
      </c>
      <c r="B54" s="1203" t="s">
        <v>992</v>
      </c>
      <c r="C54" s="247"/>
      <c r="D54" s="1204"/>
      <c r="E54" s="1175"/>
      <c r="F54" s="127"/>
      <c r="J54" s="224"/>
    </row>
    <row r="55" spans="1:10" s="206" customFormat="1">
      <c r="A55" s="959"/>
      <c r="B55" s="1205" t="s">
        <v>993</v>
      </c>
      <c r="C55" s="1201"/>
      <c r="D55" s="1206"/>
      <c r="E55" s="1174"/>
      <c r="F55" s="127"/>
      <c r="J55" s="224"/>
    </row>
    <row r="56" spans="1:10" s="206" customFormat="1" ht="25.5">
      <c r="A56" s="959"/>
      <c r="B56" s="1205" t="s">
        <v>994</v>
      </c>
      <c r="C56" s="1201"/>
      <c r="D56" s="1207"/>
      <c r="E56" s="1088"/>
      <c r="F56" s="127"/>
      <c r="J56" s="224"/>
    </row>
    <row r="57" spans="1:10" s="206" customFormat="1">
      <c r="A57" s="959"/>
      <c r="B57" s="1205" t="s">
        <v>995</v>
      </c>
      <c r="C57" s="1201"/>
      <c r="D57" s="1207"/>
      <c r="E57" s="1088"/>
      <c r="F57" s="127"/>
      <c r="J57" s="224"/>
    </row>
    <row r="58" spans="1:10" s="206" customFormat="1" ht="140.25">
      <c r="A58" s="959"/>
      <c r="B58" s="1205" t="s">
        <v>996</v>
      </c>
      <c r="C58" s="1201"/>
      <c r="D58" s="1207"/>
      <c r="E58" s="1088"/>
      <c r="F58" s="127"/>
      <c r="J58" s="224"/>
    </row>
    <row r="59" spans="1:10" s="206" customFormat="1" ht="51">
      <c r="A59" s="959"/>
      <c r="B59" s="1208" t="s">
        <v>997</v>
      </c>
      <c r="C59" s="1201"/>
      <c r="D59" s="1207"/>
      <c r="E59" s="1088"/>
      <c r="F59" s="127"/>
      <c r="J59" s="224"/>
    </row>
    <row r="60" spans="1:10" s="206" customFormat="1" ht="38.25">
      <c r="A60" s="959"/>
      <c r="B60" s="1200" t="s">
        <v>998</v>
      </c>
      <c r="C60" s="1201" t="s">
        <v>498</v>
      </c>
      <c r="D60" s="1207">
        <v>1</v>
      </c>
      <c r="E60" s="1088"/>
      <c r="F60" s="127">
        <f>D60*E60</f>
        <v>0</v>
      </c>
      <c r="J60" s="224"/>
    </row>
    <row r="61" spans="1:10" s="206" customFormat="1">
      <c r="A61" s="959"/>
      <c r="B61" s="1200"/>
      <c r="C61" s="1201"/>
      <c r="D61" s="1207"/>
      <c r="E61" s="1088"/>
      <c r="F61" s="127"/>
      <c r="J61" s="224"/>
    </row>
    <row r="62" spans="1:10" s="206" customFormat="1" ht="25.5">
      <c r="A62" s="257">
        <f>COUNT($A$6:A61)+1</f>
        <v>18</v>
      </c>
      <c r="B62" s="926" t="s">
        <v>999</v>
      </c>
      <c r="C62" s="961" t="s">
        <v>12</v>
      </c>
      <c r="D62" s="269">
        <v>1</v>
      </c>
      <c r="E62" s="1088"/>
      <c r="F62" s="127">
        <f>E62*D62</f>
        <v>0</v>
      </c>
      <c r="J62" s="224"/>
    </row>
    <row r="63" spans="1:10" s="206" customFormat="1">
      <c r="A63" s="257"/>
      <c r="B63" s="1018"/>
      <c r="C63" s="1023"/>
      <c r="D63" s="1024"/>
      <c r="E63" s="1083"/>
      <c r="F63" s="127"/>
      <c r="J63" s="224"/>
    </row>
    <row r="64" spans="1:10" s="206" customFormat="1" ht="14.25">
      <c r="A64" s="128">
        <f>COUNT($A$2:A63)+1</f>
        <v>19</v>
      </c>
      <c r="B64" s="1129" t="s">
        <v>1000</v>
      </c>
      <c r="C64" s="125" t="s">
        <v>885</v>
      </c>
      <c r="D64" s="1139">
        <v>60</v>
      </c>
      <c r="E64" s="1088"/>
      <c r="F64" s="127">
        <f>D64*E64</f>
        <v>0</v>
      </c>
      <c r="J64" s="224"/>
    </row>
    <row r="65" spans="1:10" s="206" customFormat="1">
      <c r="A65" s="128"/>
      <c r="B65" s="1129"/>
      <c r="C65" s="125"/>
      <c r="D65" s="1139"/>
      <c r="E65" s="1088"/>
      <c r="F65" s="127"/>
      <c r="J65" s="224"/>
    </row>
    <row r="66" spans="1:10" s="206" customFormat="1" ht="25.5">
      <c r="A66" s="959">
        <f>COUNT($A$1:A65)+1</f>
        <v>20</v>
      </c>
      <c r="B66" s="1129" t="s">
        <v>1001</v>
      </c>
      <c r="C66" s="125" t="s">
        <v>885</v>
      </c>
      <c r="D66" s="126">
        <v>60</v>
      </c>
      <c r="E66" s="1088"/>
      <c r="F66" s="127">
        <f>D66*E66</f>
        <v>0</v>
      </c>
      <c r="J66" s="224"/>
    </row>
    <row r="67" spans="1:10" s="207" customFormat="1">
      <c r="A67" s="257"/>
      <c r="B67" s="1018"/>
      <c r="C67" s="1023"/>
      <c r="D67" s="1024"/>
      <c r="E67" s="1083"/>
      <c r="F67" s="1143"/>
      <c r="I67" s="1008"/>
    </row>
    <row r="68" spans="1:10" s="991" customFormat="1">
      <c r="A68" s="257"/>
      <c r="B68" s="261"/>
      <c r="C68" s="262"/>
      <c r="D68" s="263"/>
      <c r="E68" s="830" t="s">
        <v>1002</v>
      </c>
      <c r="F68" s="285">
        <f>SUM(F35:F67)</f>
        <v>0</v>
      </c>
      <c r="I68" s="997"/>
      <c r="J68" s="824"/>
    </row>
    <row r="69" spans="1:10" s="220" customFormat="1">
      <c r="A69" s="128"/>
      <c r="B69" s="1064"/>
      <c r="C69" s="865"/>
      <c r="D69" s="1209"/>
      <c r="E69" s="1176"/>
      <c r="F69" s="1217"/>
      <c r="I69" s="208"/>
    </row>
    <row r="70" spans="1:10" s="206" customFormat="1">
      <c r="A70" s="264" t="s">
        <v>913</v>
      </c>
      <c r="B70" s="265" t="s">
        <v>881</v>
      </c>
      <c r="C70" s="247"/>
      <c r="D70" s="266">
        <v>0.1</v>
      </c>
      <c r="E70" s="219"/>
      <c r="F70" s="285">
        <f>(F11+F32+F68)*D70</f>
        <v>0</v>
      </c>
      <c r="I70" s="223"/>
      <c r="J70" s="224"/>
    </row>
    <row r="71" spans="1:10" s="207" customFormat="1">
      <c r="A71" s="267"/>
      <c r="B71" s="268"/>
      <c r="C71" s="125"/>
      <c r="D71" s="269"/>
      <c r="E71" s="224"/>
      <c r="F71" s="286"/>
      <c r="I71" s="1008"/>
    </row>
    <row r="72" spans="1:10" s="206" customFormat="1">
      <c r="A72" s="257"/>
      <c r="B72" s="261"/>
      <c r="C72" s="262"/>
      <c r="D72" s="263"/>
      <c r="E72" s="830"/>
      <c r="F72" s="974"/>
      <c r="I72" s="223"/>
    </row>
    <row r="73" spans="1:10" s="206" customFormat="1">
      <c r="A73" s="847"/>
      <c r="B73" s="928" t="s">
        <v>77</v>
      </c>
      <c r="C73" s="125"/>
      <c r="D73" s="269"/>
      <c r="E73" s="224"/>
      <c r="F73" s="286"/>
      <c r="I73" s="223"/>
    </row>
    <row r="74" spans="1:10" s="206" customFormat="1">
      <c r="A74" s="267" t="s">
        <v>772</v>
      </c>
      <c r="B74" s="930" t="str">
        <f>+B5</f>
        <v>PRIPRAVLJALNA DELA</v>
      </c>
      <c r="C74" s="1066"/>
      <c r="D74" s="1067"/>
      <c r="E74" s="224"/>
      <c r="F74" s="127">
        <f>F11</f>
        <v>0</v>
      </c>
      <c r="I74" s="223"/>
    </row>
    <row r="75" spans="1:10" s="206" customFormat="1">
      <c r="A75" s="267" t="s">
        <v>880</v>
      </c>
      <c r="B75" s="1068" t="str">
        <f>+B13</f>
        <v>ZEMELJSKA DELA</v>
      </c>
      <c r="C75" s="125"/>
      <c r="D75" s="1069"/>
      <c r="E75" s="224"/>
      <c r="F75" s="127">
        <f>F32</f>
        <v>0</v>
      </c>
      <c r="I75" s="223"/>
    </row>
    <row r="76" spans="1:10" s="206" customFormat="1">
      <c r="A76" s="267" t="s">
        <v>891</v>
      </c>
      <c r="B76" s="1070" t="str">
        <f>+B34</f>
        <v>ODVODNJAVANJE</v>
      </c>
      <c r="C76" s="1066"/>
      <c r="D76" s="1067"/>
      <c r="E76" s="225"/>
      <c r="F76" s="127">
        <f>F68</f>
        <v>0</v>
      </c>
      <c r="I76" s="223"/>
    </row>
    <row r="77" spans="1:10" s="206" customFormat="1">
      <c r="A77" s="267" t="s">
        <v>913</v>
      </c>
      <c r="B77" s="272" t="str">
        <f>+B70</f>
        <v xml:space="preserve">DODATNA IN NEPREDVIDENA DELA </v>
      </c>
      <c r="C77" s="273"/>
      <c r="D77" s="274"/>
      <c r="E77" s="227"/>
      <c r="F77" s="127">
        <f>+F70</f>
        <v>0</v>
      </c>
      <c r="I77" s="223"/>
    </row>
    <row r="78" spans="1:10" s="206" customFormat="1">
      <c r="A78" s="267"/>
      <c r="B78" s="933" t="s">
        <v>1003</v>
      </c>
      <c r="C78" s="276"/>
      <c r="D78" s="1071"/>
      <c r="E78" s="228"/>
      <c r="F78" s="285">
        <f>SUM(F74:F77)</f>
        <v>0</v>
      </c>
      <c r="I78" s="223"/>
      <c r="J78" s="224"/>
    </row>
    <row r="79" spans="1:10" s="206" customFormat="1">
      <c r="A79" s="267"/>
      <c r="B79" s="268"/>
      <c r="C79" s="125"/>
      <c r="D79" s="269"/>
      <c r="E79" s="224"/>
      <c r="F79" s="286"/>
      <c r="I79" s="223"/>
      <c r="J79" s="224"/>
    </row>
    <row r="80" spans="1:10" s="206" customFormat="1">
      <c r="A80" s="267"/>
      <c r="B80" s="268"/>
      <c r="C80" s="125"/>
      <c r="D80" s="269"/>
      <c r="E80" s="224"/>
      <c r="F80" s="286"/>
      <c r="I80" s="223"/>
      <c r="J80" s="224"/>
    </row>
    <row r="81" spans="1:10" s="206" customFormat="1">
      <c r="A81" s="267"/>
      <c r="B81" s="268"/>
      <c r="C81" s="125"/>
      <c r="D81" s="269"/>
      <c r="E81" s="224"/>
      <c r="F81" s="286"/>
      <c r="I81" s="223"/>
      <c r="J81" s="224"/>
    </row>
    <row r="82" spans="1:10">
      <c r="A82" s="267"/>
      <c r="B82" s="268"/>
      <c r="C82" s="125"/>
      <c r="D82" s="269"/>
      <c r="E82" s="224"/>
      <c r="F82" s="286"/>
    </row>
  </sheetData>
  <sheetProtection algorithmName="SHA-512" hashValue="xz60a2x+LxDgKlSrZDBsb5Fi6wQnwabHcTXnhFlMZpjN/6dWphjCiRRa5otACKcpm5xbKDTgHCXj56MQbbZv/Q==" saltValue="9xXL+fkgHVB3FJQEzXSMDw==" spinCount="100000" sheet="1" objects="1" scenarios="1" formatColumns="0"/>
  <pageMargins left="0.78740157480314965" right="0.59055118110236227" top="0.86614173228346458" bottom="1.1811023622047245" header="0.31496062992125984" footer="0.51181102362204722"/>
  <pageSetup paperSize="9"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rowBreaks count="1" manualBreakCount="1">
    <brk id="71" max="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77"/>
  <sheetViews>
    <sheetView showZeros="0" view="pageBreakPreview" zoomScale="115" zoomScaleNormal="100" zoomScaleSheetLayoutView="115" workbookViewId="0"/>
  </sheetViews>
  <sheetFormatPr defaultColWidth="9.140625" defaultRowHeight="12.75"/>
  <cols>
    <col min="1" max="1" width="5.85546875" style="267" customWidth="1"/>
    <col min="2" max="2" width="45" style="268" customWidth="1"/>
    <col min="3" max="3" width="6" style="125" bestFit="1" customWidth="1"/>
    <col min="4" max="4" width="8.140625" style="269" customWidth="1"/>
    <col min="5" max="5" width="9.42578125" style="224" customWidth="1"/>
    <col min="6" max="6" width="13.28515625" style="286" customWidth="1"/>
    <col min="7" max="7" width="9.140625" style="206"/>
    <col min="8" max="8" width="14.85546875" style="206" customWidth="1"/>
    <col min="9" max="9" width="9.140625" style="206"/>
    <col min="10" max="10" width="9.140625" style="224"/>
    <col min="11" max="16384" width="9.140625" style="206"/>
  </cols>
  <sheetData>
    <row r="1" spans="1:10" ht="15">
      <c r="A1" s="1099" t="s">
        <v>724</v>
      </c>
      <c r="B1" s="1100" t="s">
        <v>405</v>
      </c>
      <c r="C1" s="1101"/>
      <c r="D1" s="1102"/>
      <c r="E1" s="1082"/>
      <c r="F1" s="1142"/>
    </row>
    <row r="2" spans="1:10">
      <c r="A2" s="257"/>
      <c r="B2" s="1103"/>
      <c r="C2" s="1023"/>
      <c r="D2" s="1024"/>
      <c r="E2" s="1083"/>
      <c r="F2" s="1143"/>
    </row>
    <row r="3" spans="1:10">
      <c r="A3" s="917" t="s">
        <v>853</v>
      </c>
      <c r="B3" s="235" t="s">
        <v>854</v>
      </c>
      <c r="C3" s="236" t="s">
        <v>855</v>
      </c>
      <c r="D3" s="237" t="s">
        <v>493</v>
      </c>
      <c r="E3" s="817" t="s">
        <v>856</v>
      </c>
      <c r="F3" s="892" t="s">
        <v>857</v>
      </c>
    </row>
    <row r="4" spans="1:10">
      <c r="A4" s="257"/>
      <c r="B4" s="1018"/>
      <c r="C4" s="1023"/>
      <c r="D4" s="1024"/>
      <c r="E4" s="1083"/>
      <c r="F4" s="1143"/>
    </row>
    <row r="5" spans="1:10">
      <c r="A5" s="1104" t="s">
        <v>772</v>
      </c>
      <c r="B5" s="1105" t="s">
        <v>883</v>
      </c>
      <c r="C5" s="1023"/>
      <c r="D5" s="1024"/>
      <c r="E5" s="1083"/>
      <c r="F5" s="1143"/>
    </row>
    <row r="6" spans="1:10">
      <c r="A6" s="257"/>
      <c r="B6" s="1018"/>
      <c r="C6" s="1023"/>
      <c r="D6" s="1024"/>
      <c r="E6" s="1083"/>
      <c r="F6" s="1143"/>
    </row>
    <row r="7" spans="1:10" ht="14.25">
      <c r="A7" s="257">
        <f>COUNT($A$1:A6)+1</f>
        <v>1</v>
      </c>
      <c r="B7" s="1018" t="s">
        <v>975</v>
      </c>
      <c r="C7" s="125" t="s">
        <v>885</v>
      </c>
      <c r="D7" s="269">
        <v>37</v>
      </c>
      <c r="E7" s="205"/>
      <c r="F7" s="282">
        <f>D7*E7</f>
        <v>0</v>
      </c>
    </row>
    <row r="8" spans="1:10">
      <c r="A8" s="257"/>
      <c r="B8" s="1018"/>
      <c r="E8" s="205"/>
      <c r="F8" s="282">
        <f>D8*E8</f>
        <v>0</v>
      </c>
    </row>
    <row r="9" spans="1:10">
      <c r="A9" s="257">
        <f>COUNT($A$1:A8)+1</f>
        <v>2</v>
      </c>
      <c r="B9" s="1018" t="s">
        <v>976</v>
      </c>
      <c r="C9" s="125" t="s">
        <v>12</v>
      </c>
      <c r="D9" s="269">
        <v>3</v>
      </c>
      <c r="E9" s="205"/>
      <c r="F9" s="282">
        <f>D9*E9</f>
        <v>0</v>
      </c>
    </row>
    <row r="10" spans="1:10">
      <c r="A10" s="257"/>
      <c r="B10" s="1018"/>
      <c r="F10" s="282">
        <f>D10*E10</f>
        <v>0</v>
      </c>
    </row>
    <row r="11" spans="1:10" s="207" customFormat="1">
      <c r="A11" s="257"/>
      <c r="B11" s="261"/>
      <c r="C11" s="262"/>
      <c r="D11" s="263"/>
      <c r="E11" s="830" t="s">
        <v>887</v>
      </c>
      <c r="F11" s="285">
        <f>SUM(F7:F10)</f>
        <v>0</v>
      </c>
    </row>
    <row r="12" spans="1:10">
      <c r="A12" s="257"/>
      <c r="B12" s="1018"/>
    </row>
    <row r="13" spans="1:10">
      <c r="A13" s="847" t="s">
        <v>880</v>
      </c>
      <c r="B13" s="265" t="s">
        <v>888</v>
      </c>
      <c r="C13" s="247"/>
      <c r="D13" s="248"/>
      <c r="E13" s="226"/>
      <c r="F13" s="288"/>
      <c r="J13" s="206"/>
    </row>
    <row r="14" spans="1:10">
      <c r="A14" s="257"/>
      <c r="B14" s="1018"/>
      <c r="C14" s="1023"/>
      <c r="D14" s="1024"/>
      <c r="E14" s="1083"/>
      <c r="F14" s="1143"/>
    </row>
    <row r="15" spans="1:10" s="991" customFormat="1" ht="114.75">
      <c r="A15" s="1106">
        <f>COUNT($A$1:A14)+1</f>
        <v>3</v>
      </c>
      <c r="B15" s="1107" t="s">
        <v>1004</v>
      </c>
      <c r="C15" s="1108" t="s">
        <v>1167</v>
      </c>
      <c r="D15" s="1109">
        <v>125</v>
      </c>
      <c r="E15" s="1084"/>
      <c r="F15" s="1144">
        <f>D15*E15</f>
        <v>0</v>
      </c>
      <c r="J15" s="824"/>
    </row>
    <row r="16" spans="1:10" s="991" customFormat="1">
      <c r="A16" s="1106"/>
      <c r="B16" s="1107"/>
      <c r="C16" s="1108"/>
      <c r="D16" s="1109"/>
      <c r="E16" s="1084"/>
      <c r="F16" s="1144"/>
      <c r="J16" s="824"/>
    </row>
    <row r="17" spans="1:11" s="991" customFormat="1" ht="114.75">
      <c r="A17" s="1106">
        <f>COUNT($A$1:A16)+1</f>
        <v>4</v>
      </c>
      <c r="B17" s="1107" t="s">
        <v>1005</v>
      </c>
      <c r="C17" s="1108" t="s">
        <v>1167</v>
      </c>
      <c r="D17" s="1109">
        <v>7</v>
      </c>
      <c r="E17" s="1084"/>
      <c r="F17" s="1144">
        <f>D17*E17</f>
        <v>0</v>
      </c>
      <c r="J17" s="824"/>
    </row>
    <row r="18" spans="1:11" s="991" customFormat="1">
      <c r="A18" s="1106"/>
      <c r="B18" s="1107"/>
      <c r="C18" s="1110"/>
      <c r="D18" s="1111"/>
      <c r="E18" s="205"/>
      <c r="F18" s="282"/>
      <c r="J18" s="824"/>
    </row>
    <row r="19" spans="1:11" s="991" customFormat="1" ht="114.75">
      <c r="A19" s="959">
        <f>COUNT($A$1:A18)+1</f>
        <v>5</v>
      </c>
      <c r="B19" s="1040" t="s">
        <v>1006</v>
      </c>
      <c r="C19" s="865" t="s">
        <v>865</v>
      </c>
      <c r="D19" s="1112">
        <v>7</v>
      </c>
      <c r="E19" s="205"/>
      <c r="F19" s="282">
        <f>D19*E19</f>
        <v>0</v>
      </c>
      <c r="J19" s="824"/>
    </row>
    <row r="20" spans="1:11" s="220" customFormat="1">
      <c r="A20" s="959"/>
      <c r="B20" s="1040"/>
      <c r="C20" s="865"/>
      <c r="D20" s="1112"/>
      <c r="E20" s="205"/>
      <c r="F20" s="282"/>
    </row>
    <row r="21" spans="1:11" s="992" customFormat="1" ht="38.25">
      <c r="A21" s="257">
        <f>COUNT($A$1:A20)+1</f>
        <v>6</v>
      </c>
      <c r="B21" s="1113" t="s">
        <v>1007</v>
      </c>
      <c r="C21" s="243" t="s">
        <v>865</v>
      </c>
      <c r="D21" s="243">
        <v>4</v>
      </c>
      <c r="E21" s="205"/>
      <c r="F21" s="282">
        <f t="shared" ref="F21:F22" si="0">D21*E21</f>
        <v>0</v>
      </c>
      <c r="I21" s="1085"/>
    </row>
    <row r="22" spans="1:11" s="1086" customFormat="1">
      <c r="A22" s="1114"/>
      <c r="B22" s="1115"/>
      <c r="C22" s="1116"/>
      <c r="D22" s="1117"/>
      <c r="E22" s="205"/>
      <c r="F22" s="282">
        <f t="shared" si="0"/>
        <v>0</v>
      </c>
    </row>
    <row r="23" spans="1:11" ht="25.5">
      <c r="A23" s="257">
        <f>COUNT($A$1:A22)+1</f>
        <v>7</v>
      </c>
      <c r="B23" s="278" t="s">
        <v>1008</v>
      </c>
      <c r="C23" s="1072" t="s">
        <v>862</v>
      </c>
      <c r="D23" s="269">
        <v>37</v>
      </c>
      <c r="E23" s="205"/>
      <c r="F23" s="282">
        <f>D23*E23</f>
        <v>0</v>
      </c>
    </row>
    <row r="24" spans="1:11">
      <c r="A24" s="257"/>
      <c r="B24" s="278"/>
      <c r="C24" s="1072"/>
      <c r="E24" s="205"/>
      <c r="F24" s="282"/>
    </row>
    <row r="25" spans="1:11" ht="63.75">
      <c r="A25" s="257">
        <v>6</v>
      </c>
      <c r="B25" s="278" t="s">
        <v>981</v>
      </c>
      <c r="C25" s="1072"/>
      <c r="E25" s="205"/>
      <c r="F25" s="282"/>
    </row>
    <row r="26" spans="1:11" ht="25.5">
      <c r="A26" s="257"/>
      <c r="B26" s="1118" t="s">
        <v>1009</v>
      </c>
      <c r="C26" s="1072" t="s">
        <v>12</v>
      </c>
      <c r="D26" s="269">
        <v>1</v>
      </c>
      <c r="E26" s="205"/>
      <c r="F26" s="282">
        <f>D26*E26</f>
        <v>0</v>
      </c>
    </row>
    <row r="27" spans="1:11" ht="25.5">
      <c r="A27" s="257"/>
      <c r="B27" s="1118" t="s">
        <v>982</v>
      </c>
      <c r="C27" s="1072" t="s">
        <v>12</v>
      </c>
      <c r="D27" s="269">
        <v>2</v>
      </c>
      <c r="E27" s="205"/>
      <c r="F27" s="282">
        <f>D27*E27</f>
        <v>0</v>
      </c>
    </row>
    <row r="28" spans="1:11">
      <c r="A28" s="257"/>
      <c r="B28" s="278"/>
      <c r="C28" s="1072"/>
      <c r="E28" s="205"/>
    </row>
    <row r="29" spans="1:11" ht="38.25">
      <c r="A29" s="257">
        <f>COUNT($A$1:A28)+1</f>
        <v>9</v>
      </c>
      <c r="B29" s="278" t="s">
        <v>985</v>
      </c>
      <c r="C29" s="865" t="s">
        <v>865</v>
      </c>
      <c r="D29" s="248">
        <v>50</v>
      </c>
      <c r="E29" s="205"/>
      <c r="F29" s="282">
        <f>D29*E29</f>
        <v>0</v>
      </c>
      <c r="J29" s="206"/>
      <c r="K29" s="430"/>
    </row>
    <row r="30" spans="1:11" s="991" customFormat="1">
      <c r="A30" s="257"/>
      <c r="B30" s="1040"/>
      <c r="C30" s="1119"/>
      <c r="D30" s="1120"/>
      <c r="E30" s="205"/>
      <c r="F30" s="286">
        <f>D30*E30</f>
        <v>0</v>
      </c>
      <c r="J30" s="824"/>
    </row>
    <row r="31" spans="1:11" ht="51">
      <c r="A31" s="257">
        <f>COUNT($A$1:A30)+1</f>
        <v>10</v>
      </c>
      <c r="B31" s="278" t="s">
        <v>986</v>
      </c>
      <c r="C31" s="865" t="s">
        <v>865</v>
      </c>
      <c r="D31" s="248">
        <v>27</v>
      </c>
      <c r="E31" s="205"/>
      <c r="F31" s="282">
        <f>D31*E31</f>
        <v>0</v>
      </c>
      <c r="J31" s="206"/>
    </row>
    <row r="32" spans="1:11">
      <c r="A32" s="257"/>
      <c r="B32" s="278"/>
      <c r="C32" s="865"/>
      <c r="D32" s="248"/>
      <c r="E32" s="226"/>
      <c r="F32" s="288"/>
      <c r="J32" s="206"/>
    </row>
    <row r="33" spans="1:10" s="207" customFormat="1">
      <c r="A33" s="257"/>
      <c r="B33" s="261"/>
      <c r="C33" s="262"/>
      <c r="D33" s="263"/>
      <c r="E33" s="830" t="s">
        <v>890</v>
      </c>
      <c r="F33" s="285">
        <f>SUM(F15:F32)</f>
        <v>0</v>
      </c>
    </row>
    <row r="34" spans="1:10" s="207" customFormat="1">
      <c r="A34" s="257"/>
      <c r="B34" s="261"/>
      <c r="C34" s="262"/>
      <c r="D34" s="263"/>
      <c r="E34" s="830"/>
      <c r="F34" s="974"/>
    </row>
    <row r="35" spans="1:10">
      <c r="A35" s="1104" t="s">
        <v>891</v>
      </c>
      <c r="B35" s="1105" t="s">
        <v>1010</v>
      </c>
      <c r="C35" s="1023"/>
      <c r="D35" s="1024"/>
      <c r="E35" s="1083"/>
      <c r="F35" s="288">
        <f>D35*E35</f>
        <v>0</v>
      </c>
    </row>
    <row r="36" spans="1:10">
      <c r="A36" s="257"/>
      <c r="B36" s="1121"/>
      <c r="C36" s="1119"/>
      <c r="D36" s="1120"/>
      <c r="E36" s="1087"/>
      <c r="F36" s="288">
        <f>D36*E36</f>
        <v>0</v>
      </c>
    </row>
    <row r="37" spans="1:10" s="430" customFormat="1" ht="63.75">
      <c r="A37" s="959">
        <f>COUNT($A$1:A36)+1</f>
        <v>11</v>
      </c>
      <c r="B37" s="1122" t="s">
        <v>1011</v>
      </c>
      <c r="C37" s="255"/>
      <c r="D37" s="1123"/>
      <c r="E37" s="1088"/>
      <c r="F37" s="1145">
        <f t="shared" ref="F37" si="1">D37*E37</f>
        <v>0</v>
      </c>
    </row>
    <row r="38" spans="1:10" s="1089" customFormat="1" ht="14.25">
      <c r="A38" s="959"/>
      <c r="B38" s="1124" t="s">
        <v>1012</v>
      </c>
      <c r="C38" s="1125" t="s">
        <v>1013</v>
      </c>
      <c r="D38" s="1126">
        <v>37</v>
      </c>
      <c r="E38" s="205"/>
      <c r="F38" s="1146">
        <f>D38*E38</f>
        <v>0</v>
      </c>
      <c r="I38" s="1090"/>
    </row>
    <row r="39" spans="1:10" s="430" customFormat="1">
      <c r="A39" s="959"/>
      <c r="B39" s="1124"/>
      <c r="C39" s="252"/>
      <c r="D39" s="856"/>
      <c r="E39" s="1091"/>
      <c r="F39" s="1147"/>
    </row>
    <row r="40" spans="1:10" s="430" customFormat="1" ht="89.25">
      <c r="A40" s="959">
        <f>COUNT($A$1:A39)+1</f>
        <v>12</v>
      </c>
      <c r="B40" s="1127" t="s">
        <v>1014</v>
      </c>
      <c r="C40" s="125" t="s">
        <v>12</v>
      </c>
      <c r="D40" s="126">
        <v>1</v>
      </c>
      <c r="E40" s="1092"/>
      <c r="F40" s="127">
        <f>D40*E40</f>
        <v>0</v>
      </c>
      <c r="J40" s="1006"/>
    </row>
    <row r="41" spans="1:10" s="430" customFormat="1">
      <c r="A41" s="959"/>
      <c r="B41" s="1127"/>
      <c r="C41" s="1128"/>
      <c r="D41" s="1128"/>
      <c r="E41" s="1093"/>
      <c r="F41" s="1148"/>
      <c r="J41" s="1006"/>
    </row>
    <row r="42" spans="1:10" s="430" customFormat="1" ht="102">
      <c r="A42" s="959">
        <f>COUNT($A$1:A41)+1</f>
        <v>13</v>
      </c>
      <c r="B42" s="1127" t="s">
        <v>1015</v>
      </c>
      <c r="C42" s="125" t="s">
        <v>12</v>
      </c>
      <c r="D42" s="126">
        <v>1</v>
      </c>
      <c r="E42" s="1092"/>
      <c r="F42" s="127">
        <f>D42*E42</f>
        <v>0</v>
      </c>
      <c r="J42" s="1006"/>
    </row>
    <row r="43" spans="1:10" s="430" customFormat="1">
      <c r="A43" s="959"/>
      <c r="B43" s="1127"/>
      <c r="C43" s="1128"/>
      <c r="D43" s="1128"/>
      <c r="E43" s="1093"/>
      <c r="F43" s="1148"/>
      <c r="G43" s="1001"/>
      <c r="H43" s="1001"/>
      <c r="I43" s="1001"/>
    </row>
    <row r="44" spans="1:10" s="430" customFormat="1" ht="63.75">
      <c r="A44" s="959">
        <f>COUNT($A$3:A43)+1</f>
        <v>14</v>
      </c>
      <c r="B44" s="1129" t="s">
        <v>1016</v>
      </c>
      <c r="C44" s="1023"/>
      <c r="D44" s="1130"/>
      <c r="E44" s="1094"/>
      <c r="F44" s="1149"/>
      <c r="J44" s="1006"/>
    </row>
    <row r="45" spans="1:10" s="430" customFormat="1">
      <c r="A45" s="959"/>
      <c r="B45" s="1131" t="s">
        <v>1017</v>
      </c>
      <c r="C45" s="1023" t="s">
        <v>12</v>
      </c>
      <c r="D45" s="1130">
        <v>1</v>
      </c>
      <c r="E45" s="1094"/>
      <c r="F45" s="1149"/>
      <c r="J45" s="1006"/>
    </row>
    <row r="46" spans="1:10" s="430" customFormat="1">
      <c r="A46" s="959"/>
      <c r="B46" s="1131" t="s">
        <v>1018</v>
      </c>
      <c r="C46" s="1023" t="s">
        <v>12</v>
      </c>
      <c r="D46" s="1130">
        <v>1</v>
      </c>
      <c r="E46" s="1094"/>
      <c r="F46" s="1149"/>
      <c r="J46" s="1006"/>
    </row>
    <row r="47" spans="1:10" s="430" customFormat="1">
      <c r="A47" s="959"/>
      <c r="B47" s="1131" t="s">
        <v>1019</v>
      </c>
      <c r="C47" s="1132" t="s">
        <v>12</v>
      </c>
      <c r="D47" s="1133">
        <v>1</v>
      </c>
      <c r="E47" s="1095"/>
      <c r="F47" s="1150"/>
      <c r="J47" s="1006"/>
    </row>
    <row r="48" spans="1:10" s="430" customFormat="1">
      <c r="A48" s="959"/>
      <c r="B48" s="1062"/>
      <c r="C48" s="1023" t="s">
        <v>498</v>
      </c>
      <c r="D48" s="1130">
        <v>1</v>
      </c>
      <c r="E48" s="1092"/>
      <c r="F48" s="127">
        <f>D48*E48</f>
        <v>0</v>
      </c>
      <c r="J48" s="1006"/>
    </row>
    <row r="49" spans="1:11" s="430" customFormat="1">
      <c r="A49" s="959"/>
      <c r="B49" s="1062"/>
      <c r="C49" s="1023"/>
      <c r="D49" s="1130"/>
      <c r="E49" s="1092"/>
      <c r="F49" s="127"/>
      <c r="J49" s="1006"/>
    </row>
    <row r="50" spans="1:11" s="430" customFormat="1" ht="63.75">
      <c r="A50" s="959">
        <f>COUNT($A$3:A49)+1</f>
        <v>15</v>
      </c>
      <c r="B50" s="1134" t="s">
        <v>1020</v>
      </c>
      <c r="C50" s="1023"/>
      <c r="D50" s="1120"/>
      <c r="E50" s="1087"/>
      <c r="F50" s="1151"/>
      <c r="J50" s="1006"/>
    </row>
    <row r="51" spans="1:11" s="430" customFormat="1">
      <c r="A51" s="959"/>
      <c r="B51" s="1135" t="s">
        <v>1021</v>
      </c>
      <c r="C51" s="1023" t="s">
        <v>12</v>
      </c>
      <c r="D51" s="1120">
        <v>1</v>
      </c>
      <c r="E51" s="1087"/>
      <c r="F51" s="1151"/>
      <c r="J51" s="1006"/>
    </row>
    <row r="52" spans="1:11" s="430" customFormat="1">
      <c r="A52" s="959"/>
      <c r="B52" s="1135" t="s">
        <v>1022</v>
      </c>
      <c r="C52" s="1132" t="s">
        <v>12</v>
      </c>
      <c r="D52" s="1136">
        <v>1</v>
      </c>
      <c r="E52" s="1096"/>
      <c r="F52" s="1152"/>
      <c r="J52" s="1006"/>
    </row>
    <row r="53" spans="1:11" s="430" customFormat="1">
      <c r="A53" s="959"/>
      <c r="B53" s="1137"/>
      <c r="C53" s="1023" t="s">
        <v>498</v>
      </c>
      <c r="D53" s="1120">
        <v>2</v>
      </c>
      <c r="E53" s="1092"/>
      <c r="F53" s="127">
        <f>D53*E53</f>
        <v>0</v>
      </c>
      <c r="J53" s="1006"/>
    </row>
    <row r="54" spans="1:11" s="430" customFormat="1">
      <c r="A54" s="959"/>
      <c r="B54" s="1137"/>
      <c r="C54" s="1023"/>
      <c r="D54" s="1024"/>
      <c r="E54" s="1083"/>
      <c r="F54" s="1143"/>
      <c r="J54" s="1006"/>
    </row>
    <row r="55" spans="1:11" s="991" customFormat="1">
      <c r="A55" s="120"/>
      <c r="B55" s="1118"/>
      <c r="C55" s="1128"/>
      <c r="D55" s="1128"/>
      <c r="E55" s="830" t="s">
        <v>1023</v>
      </c>
      <c r="F55" s="285">
        <f>SUM(F37:F54)</f>
        <v>0</v>
      </c>
      <c r="G55" s="1097"/>
      <c r="J55" s="1097"/>
      <c r="K55" s="824"/>
    </row>
    <row r="56" spans="1:11" s="991" customFormat="1">
      <c r="A56" s="120"/>
      <c r="B56" s="1118"/>
      <c r="C56" s="1128"/>
      <c r="D56" s="1128"/>
      <c r="E56" s="830"/>
      <c r="F56" s="974"/>
      <c r="G56" s="1097"/>
      <c r="J56" s="1097"/>
      <c r="K56" s="824"/>
    </row>
    <row r="57" spans="1:11" s="430" customFormat="1">
      <c r="A57" s="1104" t="s">
        <v>913</v>
      </c>
      <c r="B57" s="1105" t="s">
        <v>1024</v>
      </c>
      <c r="C57" s="1128"/>
      <c r="D57" s="1128"/>
      <c r="E57" s="1093"/>
      <c r="F57" s="1148"/>
      <c r="J57" s="1006"/>
    </row>
    <row r="58" spans="1:11" s="430" customFormat="1">
      <c r="A58" s="128"/>
      <c r="B58" s="1138"/>
      <c r="C58" s="1128"/>
      <c r="D58" s="1128"/>
      <c r="E58" s="1093"/>
      <c r="F58" s="1148"/>
      <c r="J58" s="1006"/>
    </row>
    <row r="59" spans="1:11" ht="14.25">
      <c r="A59" s="959">
        <f>COUNT($A$1:A58)+1</f>
        <v>16</v>
      </c>
      <c r="B59" s="1129" t="s">
        <v>1000</v>
      </c>
      <c r="C59" s="125" t="s">
        <v>885</v>
      </c>
      <c r="D59" s="1139">
        <v>37</v>
      </c>
      <c r="E59" s="1092"/>
      <c r="F59" s="127">
        <f>D59*E59</f>
        <v>0</v>
      </c>
    </row>
    <row r="60" spans="1:11">
      <c r="A60" s="257"/>
      <c r="B60" s="1018"/>
      <c r="C60" s="1023"/>
      <c r="D60" s="1024"/>
      <c r="E60" s="1092"/>
      <c r="F60" s="127"/>
    </row>
    <row r="61" spans="1:11" ht="38.25">
      <c r="A61" s="959">
        <f>COUNT($A$1:A60)+1</f>
        <v>17</v>
      </c>
      <c r="B61" s="1018" t="s">
        <v>1025</v>
      </c>
      <c r="C61" s="125" t="s">
        <v>885</v>
      </c>
      <c r="D61" s="126">
        <v>37</v>
      </c>
      <c r="E61" s="1092"/>
      <c r="F61" s="127">
        <f>D61*E61</f>
        <v>0</v>
      </c>
    </row>
    <row r="62" spans="1:11">
      <c r="A62" s="257"/>
      <c r="B62" s="1018"/>
      <c r="C62" s="1023"/>
      <c r="D62" s="1024"/>
      <c r="E62" s="1083"/>
      <c r="F62" s="1143"/>
    </row>
    <row r="63" spans="1:11" s="207" customFormat="1">
      <c r="A63" s="257"/>
      <c r="B63" s="261"/>
      <c r="C63" s="262"/>
      <c r="D63" s="263"/>
      <c r="E63" s="830" t="s">
        <v>1026</v>
      </c>
      <c r="F63" s="285">
        <f>SUM(F59:F61)</f>
        <v>0</v>
      </c>
    </row>
    <row r="64" spans="1:11" s="207" customFormat="1">
      <c r="A64" s="257"/>
      <c r="B64" s="261"/>
      <c r="C64" s="262"/>
      <c r="D64" s="263"/>
      <c r="E64" s="830"/>
      <c r="F64" s="974"/>
    </row>
    <row r="65" spans="1:10" s="220" customFormat="1">
      <c r="A65" s="264" t="s">
        <v>918</v>
      </c>
      <c r="B65" s="265" t="s">
        <v>881</v>
      </c>
      <c r="C65" s="247"/>
      <c r="D65" s="266">
        <v>0.1</v>
      </c>
      <c r="E65" s="219"/>
      <c r="F65" s="285">
        <f>(F11+F33+F55+F63)*D65</f>
        <v>0</v>
      </c>
    </row>
    <row r="67" spans="1:10" s="207" customFormat="1">
      <c r="A67" s="257"/>
      <c r="B67" s="261"/>
      <c r="C67" s="262"/>
      <c r="D67" s="263"/>
      <c r="E67" s="830"/>
      <c r="F67" s="974"/>
    </row>
    <row r="68" spans="1:10">
      <c r="A68" s="847"/>
      <c r="B68" s="928" t="s">
        <v>77</v>
      </c>
      <c r="J68" s="206"/>
    </row>
    <row r="69" spans="1:10">
      <c r="A69" s="267" t="s">
        <v>772</v>
      </c>
      <c r="B69" s="930" t="str">
        <f>+B5</f>
        <v>PRIPRAVLJALNA DELA</v>
      </c>
      <c r="C69" s="1066"/>
      <c r="D69" s="1067"/>
      <c r="F69" s="127">
        <f>F11</f>
        <v>0</v>
      </c>
      <c r="J69" s="206"/>
    </row>
    <row r="70" spans="1:10">
      <c r="A70" s="267" t="s">
        <v>880</v>
      </c>
      <c r="B70" s="1068" t="str">
        <f>+B13</f>
        <v>ZEMELJSKA DELA</v>
      </c>
      <c r="D70" s="1069"/>
      <c r="F70" s="127">
        <f>F33</f>
        <v>0</v>
      </c>
      <c r="J70" s="206"/>
    </row>
    <row r="71" spans="1:10">
      <c r="A71" s="267" t="s">
        <v>891</v>
      </c>
      <c r="B71" s="1070" t="str">
        <f>+B35</f>
        <v>KANALIZACIJSKA DELA</v>
      </c>
      <c r="C71" s="1066"/>
      <c r="D71" s="1067"/>
      <c r="E71" s="225"/>
      <c r="F71" s="127">
        <f>F55</f>
        <v>0</v>
      </c>
      <c r="J71" s="206"/>
    </row>
    <row r="72" spans="1:10">
      <c r="A72" s="267" t="s">
        <v>913</v>
      </c>
      <c r="B72" s="1070" t="str">
        <f>+B57</f>
        <v>ZAKLJUČNA DELA</v>
      </c>
      <c r="C72" s="1066"/>
      <c r="D72" s="1067"/>
      <c r="E72" s="225"/>
      <c r="F72" s="127">
        <f>F63</f>
        <v>0</v>
      </c>
      <c r="J72" s="206"/>
    </row>
    <row r="73" spans="1:10">
      <c r="A73" s="267" t="s">
        <v>918</v>
      </c>
      <c r="B73" s="272" t="str">
        <f>+B65</f>
        <v xml:space="preserve">DODATNA IN NEPREDVIDENA DELA </v>
      </c>
      <c r="C73" s="273"/>
      <c r="D73" s="274"/>
      <c r="E73" s="227"/>
      <c r="F73" s="127">
        <f>+F65</f>
        <v>0</v>
      </c>
      <c r="J73" s="206"/>
    </row>
    <row r="74" spans="1:10">
      <c r="B74" s="933" t="s">
        <v>1027</v>
      </c>
      <c r="C74" s="276"/>
      <c r="D74" s="1071"/>
      <c r="E74" s="228"/>
      <c r="F74" s="285">
        <f>SUM(F69:F73)</f>
        <v>0</v>
      </c>
      <c r="J74" s="206"/>
    </row>
    <row r="77" spans="1:10" s="221" customFormat="1">
      <c r="A77" s="264"/>
      <c r="B77" s="1140"/>
      <c r="C77" s="1054"/>
      <c r="D77" s="1141"/>
      <c r="E77" s="1098"/>
      <c r="F77" s="287"/>
    </row>
  </sheetData>
  <sheetProtection algorithmName="SHA-512" hashValue="iaM3+RiTFTWVpG9x5XMSlEZYGDgC1cXb2d6F/bFItteeblGhGj/IuzAzh/p6RY7l2EjtGtW0Soe8VyqKcUqZjA==" saltValue="2sX+2EAKLaPXklI561TMRg==" spinCount="100000" sheet="1" objects="1" scenarios="1" formatColumns="0"/>
  <pageMargins left="0.78740157480314965" right="0.59055118110236227" top="0.86614173228346458" bottom="1.1811023622047245" header="0.31496062992125984" footer="0.51181102362204722"/>
  <pageSetup paperSize="9" orientation="portrait" horizontalDpi="300" verticalDpi="300" r:id="rId1"/>
  <headerFooter alignWithMargins="0">
    <oddHeader>&amp;L&amp;8&amp;F</oddHeader>
    <oddFooter>&amp;L&amp;"FuturaTEEMedCon,Običajno"&amp;9PROTIM RŽIŠNIK PERC d.o.o.,  Poslovna cona A 2,  4208 ŠENČUR,  SLOVENIJA
tel.: 04 279 18 00  fax: 04 279 18 25  e-mail:  protim@rzisnik-perc.si  url: www.protim.si&amp;R&amp;"FuturaTEEMedCon,Običajno"&amp;P/&amp;N</oddFooter>
  </headerFooter>
  <rowBreaks count="2" manualBreakCount="2">
    <brk id="23" max="5" man="1"/>
    <brk id="43"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44</vt:i4>
      </vt:variant>
      <vt:variant>
        <vt:lpstr>Imenovani obsegi</vt:lpstr>
      </vt:variant>
      <vt:variant>
        <vt:i4>41</vt:i4>
      </vt:variant>
    </vt:vector>
  </HeadingPairs>
  <TitlesOfParts>
    <vt:vector size="85" baseType="lpstr">
      <vt:lpstr>SKUPNA REKAPITULACIJA </vt:lpstr>
      <vt:lpstr>REKAPITULACIJA - i. MOST BPT</vt:lpstr>
      <vt:lpstr>SPREMNI LIST</vt:lpstr>
      <vt:lpstr>Splošno - MOST IN CESTA BPT</vt:lpstr>
      <vt:lpstr>PREDDELA</vt:lpstr>
      <vt:lpstr>CESTA</vt:lpstr>
      <vt:lpstr>MOST</vt:lpstr>
      <vt:lpstr>METEORNA</vt:lpstr>
      <vt:lpstr>FEKALNA</vt:lpstr>
      <vt:lpstr>VODOVOD</vt:lpstr>
      <vt:lpstr>JR-GRAD.DELA</vt:lpstr>
      <vt:lpstr>JR - MONT.DELA</vt:lpstr>
      <vt:lpstr>TK-GRAD.DELA</vt:lpstr>
      <vt:lpstr>HORTIKULTURA</vt:lpstr>
      <vt:lpstr>RAZNA DELA - MOST IN CESTA BPT</vt:lpstr>
      <vt:lpstr>REKAPITULACIJA - ii. KROŽIŠČE</vt:lpstr>
      <vt:lpstr>Splošno - KROŽIŠČE</vt:lpstr>
      <vt:lpstr>Predračun - MOTORNI</vt:lpstr>
      <vt:lpstr>Rekapitulacija MOTORNI</vt:lpstr>
      <vt:lpstr>Predračun - PEŠ</vt:lpstr>
      <vt:lpstr>Rekapitulacija - PEŠ</vt:lpstr>
      <vt:lpstr>Predračun - SIGNALIZACIJA</vt:lpstr>
      <vt:lpstr>Rekapitulacija - SIGNALIZACIJA</vt:lpstr>
      <vt:lpstr>Predračun - UMIRJANJE PROMETA</vt:lpstr>
      <vt:lpstr>Rekapitulacija UMIRJANJE PROMET</vt:lpstr>
      <vt:lpstr>Predračun - JR</vt:lpstr>
      <vt:lpstr>Rekapitulacija - JR</vt:lpstr>
      <vt:lpstr>Predračun - ELEKTROVODI</vt:lpstr>
      <vt:lpstr>Rekapitulacija - ELEKTROVODI</vt:lpstr>
      <vt:lpstr>Predračun - VODOVOD</vt:lpstr>
      <vt:lpstr>Rekapitulacija - VODOVOD</vt:lpstr>
      <vt:lpstr>Predračun - FEKAL. KANAL.</vt:lpstr>
      <vt:lpstr>Rekapitulacija - FEKAL. KANAL.</vt:lpstr>
      <vt:lpstr>Rekapitulacija - KRAJ. ARIHTEKT</vt:lpstr>
      <vt:lpstr>1 PREDDELA</vt:lpstr>
      <vt:lpstr>2 ZEMELJSKA DELA</vt:lpstr>
      <vt:lpstr>3_BETONSKA DELA</vt:lpstr>
      <vt:lpstr>4 ODVODNJAVANJE</vt:lpstr>
      <vt:lpstr>5 TLAKOVANE POVRŠINE </vt:lpstr>
      <vt:lpstr>6 OPREMA</vt:lpstr>
      <vt:lpstr>7 ZASADITEV</vt:lpstr>
      <vt:lpstr>7 ZASADITEV-krozisce</vt:lpstr>
      <vt:lpstr>Rekap. in predračun-POD. ZIDOV</vt:lpstr>
      <vt:lpstr>RAZNA DELA KROŽ.</vt:lpstr>
      <vt:lpstr>'Rekap. in predračun-POD. ZIDOV'!CENA</vt:lpstr>
      <vt:lpstr>'Rekap. in predračun-POD. ZIDOV'!KOLIC</vt:lpstr>
      <vt:lpstr>'1 PREDDELA'!Področje_tiskanja</vt:lpstr>
      <vt:lpstr>'5 TLAKOVANE POVRŠINE '!Področje_tiskanja</vt:lpstr>
      <vt:lpstr>'6 OPREMA'!Področje_tiskanja</vt:lpstr>
      <vt:lpstr>'7 ZASADITEV'!Področje_tiskanja</vt:lpstr>
      <vt:lpstr>'7 ZASADITEV-krozisce'!Področje_tiskanja</vt:lpstr>
      <vt:lpstr>CESTA!Področje_tiskanja</vt:lpstr>
      <vt:lpstr>FEKALNA!Področje_tiskanja</vt:lpstr>
      <vt:lpstr>HORTIKULTURA!Področje_tiskanja</vt:lpstr>
      <vt:lpstr>'JR - MONT.DELA'!Področje_tiskanja</vt:lpstr>
      <vt:lpstr>'JR-GRAD.DELA'!Področje_tiskanja</vt:lpstr>
      <vt:lpstr>METEORNA!Področje_tiskanja</vt:lpstr>
      <vt:lpstr>MOST!Področje_tiskanja</vt:lpstr>
      <vt:lpstr>PREDDELA!Področje_tiskanja</vt:lpstr>
      <vt:lpstr>'Predračun - ELEKTROVODI'!Področje_tiskanja</vt:lpstr>
      <vt:lpstr>'Predračun - JR'!Področje_tiskanja</vt:lpstr>
      <vt:lpstr>'Predračun - UMIRJANJE PROMETA'!Področje_tiskanja</vt:lpstr>
      <vt:lpstr>'Predračun - VODOVOD'!Področje_tiskanja</vt:lpstr>
      <vt:lpstr>'RAZNA DELA - MOST IN CESTA BPT'!Področje_tiskanja</vt:lpstr>
      <vt:lpstr>'RAZNA DELA KROŽ.'!Področje_tiskanja</vt:lpstr>
      <vt:lpstr>'REKAPITULACIJA - i. MOST BPT'!Področje_tiskanja</vt:lpstr>
      <vt:lpstr>'REKAPITULACIJA - ii. KROŽIŠČE'!Področje_tiskanja</vt:lpstr>
      <vt:lpstr>'SKUPNA REKAPITULACIJA '!Področje_tiskanja</vt:lpstr>
      <vt:lpstr>'Splošno - KROŽIŠČE'!Področje_tiskanja</vt:lpstr>
      <vt:lpstr>'Splošno - MOST IN CESTA BPT'!Področje_tiskanja</vt:lpstr>
      <vt:lpstr>'SPREMNI LIST'!Področje_tiskanja</vt:lpstr>
      <vt:lpstr>'TK-GRAD.DELA'!Področje_tiskanja</vt:lpstr>
      <vt:lpstr>VODOVOD!Področje_tiskanja</vt:lpstr>
      <vt:lpstr>CESTA!Tiskanje_naslovov</vt:lpstr>
      <vt:lpstr>FEKALNA!Tiskanje_naslovov</vt:lpstr>
      <vt:lpstr>HORTIKULTURA!Tiskanje_naslovov</vt:lpstr>
      <vt:lpstr>'JR-GRAD.DELA'!Tiskanje_naslovov</vt:lpstr>
      <vt:lpstr>METEORNA!Tiskanje_naslovov</vt:lpstr>
      <vt:lpstr>MOST!Tiskanje_naslovov</vt:lpstr>
      <vt:lpstr>PREDDELA!Tiskanje_naslovov</vt:lpstr>
      <vt:lpstr>'RAZNA DELA - MOST IN CESTA BPT'!Tiskanje_naslovov</vt:lpstr>
      <vt:lpstr>'RAZNA DELA KROŽ.'!Tiskanje_naslovov</vt:lpstr>
      <vt:lpstr>'Rekap. in predračun-POD. ZIDOV'!Tiskanje_naslovov</vt:lpstr>
      <vt:lpstr>'TK-GRAD.DELA'!Tiskanje_naslovov</vt:lpstr>
      <vt:lpstr>VODOVOD!Tiskanje_naslovov</vt:lpstr>
    </vt:vector>
  </TitlesOfParts>
  <Company>Planing d.o.o., Križe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 Eler</dc:creator>
  <cp:lastModifiedBy>Katarina TURK</cp:lastModifiedBy>
  <cp:lastPrinted>2018-03-20T11:38:09Z</cp:lastPrinted>
  <dcterms:created xsi:type="dcterms:W3CDTF">2011-10-25T05:14:29Z</dcterms:created>
  <dcterms:modified xsi:type="dcterms:W3CDTF">2018-04-10T07:09:11Z</dcterms:modified>
</cp:coreProperties>
</file>