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13\users\anetal\Moji dokumenti\Moji dokumenti\excel\"/>
    </mc:Choice>
  </mc:AlternateContent>
  <bookViews>
    <workbookView xWindow="360" yWindow="75" windowWidth="11340" windowHeight="679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J32" i="1" l="1"/>
  <c r="J31" i="1"/>
  <c r="J30" i="1"/>
  <c r="J28" i="1"/>
  <c r="J27" i="1"/>
  <c r="J26" i="1"/>
  <c r="J24" i="1"/>
  <c r="J23" i="1"/>
  <c r="J22" i="1"/>
  <c r="J21" i="1"/>
  <c r="J19" i="1"/>
  <c r="J16" i="1"/>
  <c r="J15" i="1"/>
  <c r="J14" i="1"/>
  <c r="J13" i="1"/>
  <c r="J12" i="1"/>
  <c r="J11" i="1"/>
  <c r="J10" i="1"/>
  <c r="J9" i="1"/>
  <c r="J8" i="1"/>
  <c r="J6" i="1"/>
  <c r="K17" i="1" l="1"/>
  <c r="K29" i="1"/>
  <c r="K25" i="1"/>
  <c r="K20" i="1"/>
  <c r="K18" i="1"/>
  <c r="K7" i="1"/>
  <c r="J33" i="1"/>
  <c r="J29" i="1"/>
  <c r="J25" i="1"/>
  <c r="J20" i="1"/>
  <c r="J18" i="1"/>
  <c r="J17" i="1"/>
  <c r="J7" i="1"/>
  <c r="I29" i="1"/>
  <c r="I20" i="1"/>
  <c r="I18" i="1"/>
  <c r="I7" i="1"/>
  <c r="I33" i="1"/>
  <c r="G33" i="1" l="1"/>
  <c r="K11" i="1" l="1"/>
  <c r="H11" i="1"/>
  <c r="K15" i="1"/>
  <c r="H15" i="1"/>
  <c r="H25" i="1" l="1"/>
  <c r="H32" i="1" l="1"/>
  <c r="K32" i="1" s="1"/>
  <c r="H23" i="1"/>
  <c r="K23" i="1" s="1"/>
  <c r="H24" i="1"/>
  <c r="K24" i="1" s="1"/>
  <c r="H21" i="1"/>
  <c r="K21" i="1" s="1"/>
  <c r="H18" i="1"/>
  <c r="H17" i="1"/>
  <c r="H14" i="1"/>
  <c r="K14" i="1" s="1"/>
  <c r="H31" i="1"/>
  <c r="K31" i="1" s="1"/>
  <c r="H20" i="1"/>
  <c r="H30" i="1"/>
  <c r="K30" i="1" s="1"/>
  <c r="H29" i="1"/>
  <c r="H28" i="1"/>
  <c r="K28" i="1" s="1"/>
  <c r="H27" i="1"/>
  <c r="K27" i="1" s="1"/>
  <c r="H26" i="1"/>
  <c r="H22" i="1"/>
  <c r="K22" i="1" s="1"/>
  <c r="H19" i="1"/>
  <c r="K19" i="1" s="1"/>
  <c r="H16" i="1"/>
  <c r="H13" i="1"/>
  <c r="K13" i="1" s="1"/>
  <c r="H12" i="1"/>
  <c r="K12" i="1" s="1"/>
  <c r="H10" i="1"/>
  <c r="K10" i="1" s="1"/>
  <c r="H9" i="1"/>
  <c r="K9" i="1" s="1"/>
  <c r="H8" i="1"/>
  <c r="K8" i="1" s="1"/>
  <c r="H7" i="1"/>
  <c r="H6" i="1"/>
  <c r="K6" i="1" s="1"/>
  <c r="K16" i="1" l="1"/>
  <c r="H33" i="1"/>
  <c r="K26" i="1"/>
  <c r="K33" i="1" l="1"/>
</calcChain>
</file>

<file path=xl/sharedStrings.xml><?xml version="1.0" encoding="utf-8"?>
<sst xmlns="http://schemas.openxmlformats.org/spreadsheetml/2006/main" count="58" uniqueCount="50">
  <si>
    <t>SKUPAJ</t>
  </si>
  <si>
    <t>TOČKE</t>
  </si>
  <si>
    <t xml:space="preserve">REDNA </t>
  </si>
  <si>
    <t>DEJAVNOST</t>
  </si>
  <si>
    <t>PROGRAM</t>
  </si>
  <si>
    <t>ŠT.1</t>
  </si>
  <si>
    <t>DRUŠTVA</t>
  </si>
  <si>
    <t>ŠT.2</t>
  </si>
  <si>
    <t>ŠT.3</t>
  </si>
  <si>
    <t>NAZIV</t>
  </si>
  <si>
    <t>DRUŠTVO INVALIDOV TRŽIČ</t>
  </si>
  <si>
    <t xml:space="preserve">SKUPNO </t>
  </si>
  <si>
    <t>TOČK</t>
  </si>
  <si>
    <t>DODELITEV</t>
  </si>
  <si>
    <t xml:space="preserve">TOČK </t>
  </si>
  <si>
    <t>za redno dejavnost</t>
  </si>
  <si>
    <t>za  programe</t>
  </si>
  <si>
    <t>DRUŠTVO PARAPLEGIKOV GORENJSKE</t>
  </si>
  <si>
    <t xml:space="preserve">ODOBRENO </t>
  </si>
  <si>
    <t>EUR</t>
  </si>
  <si>
    <t>ODOBRENO</t>
  </si>
  <si>
    <t>ZA PROGRAME</t>
  </si>
  <si>
    <t>SREDSTEV V EUR</t>
  </si>
  <si>
    <t>ZŠAM TRŽIČ</t>
  </si>
  <si>
    <t>MEDGENERACIJSKO DRUŠTVO Z ROKO V ROKI</t>
  </si>
  <si>
    <t>ŽUPNIJSKA KARITAS KRIŽE</t>
  </si>
  <si>
    <t>KORONARNO DRUŠTVO GORENJSKE</t>
  </si>
  <si>
    <t>DRUŠTVO ZAUPNI TELEFON SAMARIJAN</t>
  </si>
  <si>
    <t>DRUŠTVO DISTROFIKOV SLOVENIJE</t>
  </si>
  <si>
    <t>REJNIŠKO DRUŠTVO SLOVENIJE</t>
  </si>
  <si>
    <t>EVIDENCA TOČKOVANJA - JAVNI RAZPIS HUMANITARNA DRUŠTVA IN ORGANIZACIJE 2017</t>
  </si>
  <si>
    <t>DRUŠTVO ZA FIBROMIALGIJO</t>
  </si>
  <si>
    <t>DRUŠTVO CIVILNIH INVALIDOV VOJN GORENJSKE</t>
  </si>
  <si>
    <t>ŽUPNIJSKA KARITAS TRŽIČ - BISTRICA</t>
  </si>
  <si>
    <t>MEDOBČINSKO DRUŠTVO SLEPIH IN SLABOVIDNIH</t>
  </si>
  <si>
    <t>DRUŠTVO VITA</t>
  </si>
  <si>
    <t>DRUŠTVO BOLNIKOV Z OSTEOPOROZO KRANJ</t>
  </si>
  <si>
    <t>DRUŠTVO REVMATIKOV SLOVENIJE</t>
  </si>
  <si>
    <t xml:space="preserve">Pripravila: Aneta Lavtar </t>
  </si>
  <si>
    <t>OZARA SLOVENIJA</t>
  </si>
  <si>
    <t>ZDRUŽENJE BOLNIKOV S CEREBROVASKULARNO BOLEZNIJO SLOVENIJE</t>
  </si>
  <si>
    <t>ZDRUŽENJE MULTIPLE SKLEROZE SLOVENIJE</t>
  </si>
  <si>
    <t>DRUŠTVO PSORIATIKOV SLOVENIJE - PODRUŽNICA GORENJSKA</t>
  </si>
  <si>
    <t>OBMOČNO ZDRUŽENJE RDEČEGA KRIŽA TRŽIČ</t>
  </si>
  <si>
    <t>KLUB ZDRAVLJENIH ALKOHOLIKOV NOVA BRAZDA KRANJ</t>
  </si>
  <si>
    <t>ŠENT - SLOVENSKO ZDRUŽENJE ZA DUŠEVNO ZDRAVJE</t>
  </si>
  <si>
    <t>USTANOVA MALI VITEZ - FUNDACIJA ZA POMOČ MALDIM, OZDRAVLJENIM OD RAKA</t>
  </si>
  <si>
    <t>AURIS - MEDOBČINSKO DRUŠTVO GLUHIH IN NAGLUŠNIH ZA GORENJSKO</t>
  </si>
  <si>
    <t>MEDOBČINSKO DRUŠTVO SOŽITJE KRANJ</t>
  </si>
  <si>
    <t>ZDRUŽENJE VOJNIH INVALIDOV IN NJIHOVIH SVOJCEV 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</si>
</sst>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#,##0;[Red]#,##0"/>
    <numFmt numFmtId="166" formatCode="0.00;[Red]0.00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b/>
      <sz val="6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5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1" fillId="0" borderId="0" xfId="0" applyNumberFormat="1" applyFont="1" applyFill="1" applyBorder="1"/>
    <xf numFmtId="165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/>
    <xf numFmtId="165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4" fontId="2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4" fontId="3" fillId="0" borderId="0" xfId="0" applyNumberFormat="1" applyFont="1" applyFill="1"/>
    <xf numFmtId="165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164" fontId="6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164" fontId="8" fillId="0" borderId="0" xfId="0" applyNumberFormat="1" applyFont="1" applyFill="1"/>
    <xf numFmtId="164" fontId="9" fillId="0" borderId="0" xfId="0" applyNumberFormat="1" applyFont="1" applyFill="1"/>
    <xf numFmtId="165" fontId="9" fillId="0" borderId="4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166" fontId="7" fillId="0" borderId="7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/>
    <xf numFmtId="165" fontId="9" fillId="0" borderId="5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166" fontId="7" fillId="0" borderId="8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5" fontId="9" fillId="0" borderId="6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/>
    <xf numFmtId="164" fontId="10" fillId="0" borderId="6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166" fontId="7" fillId="0" borderId="9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1" fillId="0" borderId="2" xfId="0" applyNumberFormat="1" applyFont="1" applyFill="1" applyBorder="1"/>
    <xf numFmtId="165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/>
    <xf numFmtId="166" fontId="8" fillId="0" borderId="3" xfId="0" applyNumberFormat="1" applyFont="1" applyFill="1" applyBorder="1"/>
    <xf numFmtId="164" fontId="6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/>
    <xf numFmtId="164" fontId="2" fillId="0" borderId="2" xfId="0" applyNumberFormat="1" applyFont="1" applyFill="1" applyBorder="1"/>
    <xf numFmtId="165" fontId="9" fillId="0" borderId="1" xfId="0" applyNumberFormat="1" applyFont="1" applyFill="1" applyBorder="1" applyAlignment="1">
      <alignment horizontal="center"/>
    </xf>
    <xf numFmtId="164" fontId="8" fillId="0" borderId="2" xfId="0" applyNumberFormat="1" applyFont="1" applyFill="1" applyBorder="1"/>
    <xf numFmtId="164" fontId="9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right"/>
    </xf>
    <xf numFmtId="164" fontId="11" fillId="0" borderId="0" xfId="0" applyNumberFormat="1" applyFont="1" applyFill="1" applyBorder="1"/>
    <xf numFmtId="165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1" fillId="0" borderId="2" xfId="0" applyNumberFormat="1" applyFont="1" applyFill="1" applyBorder="1" applyAlignment="1">
      <alignment wrapText="1"/>
    </xf>
    <xf numFmtId="164" fontId="12" fillId="0" borderId="3" xfId="0" applyNumberFormat="1" applyFont="1" applyFill="1" applyBorder="1"/>
    <xf numFmtId="164" fontId="2" fillId="0" borderId="0" xfId="0" applyNumberFormat="1" applyFont="1" applyFill="1"/>
    <xf numFmtId="164" fontId="3" fillId="0" borderId="0" xfId="0" applyNumberFormat="1" applyFont="1" applyFill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8FCE4A"/>
      <color rgb="FF80C634"/>
      <color rgb="FF679E2A"/>
      <color rgb="FFA6D96D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tabSelected="1" topLeftCell="A5" zoomScale="118" zoomScaleNormal="118" workbookViewId="0">
      <selection activeCell="B32" sqref="B32"/>
    </sheetView>
  </sheetViews>
  <sheetFormatPr defaultRowHeight="17.25" customHeight="1" x14ac:dyDescent="0.2"/>
  <cols>
    <col min="1" max="1" width="3.140625" style="55" customWidth="1"/>
    <col min="2" max="2" width="75.28515625" style="5" customWidth="1"/>
    <col min="3" max="3" width="6.7109375" style="60" hidden="1" customWidth="1"/>
    <col min="4" max="4" width="6.140625" style="61" hidden="1" customWidth="1"/>
    <col min="5" max="6" width="5.7109375" style="61" hidden="1" customWidth="1"/>
    <col min="7" max="7" width="11" style="61" hidden="1" customWidth="1"/>
    <col min="8" max="8" width="10.7109375" style="57" hidden="1" customWidth="1"/>
    <col min="9" max="9" width="12.5703125" style="57" hidden="1" customWidth="1"/>
    <col min="10" max="10" width="12.140625" style="57" hidden="1" customWidth="1"/>
    <col min="11" max="11" width="18.42578125" style="57" customWidth="1"/>
    <col min="12" max="12" width="8.28515625" style="57" customWidth="1"/>
    <col min="13" max="16384" width="9.140625" style="57"/>
  </cols>
  <sheetData>
    <row r="1" spans="1:39" s="15" customFormat="1" ht="17.25" customHeight="1" x14ac:dyDescent="0.3">
      <c r="A1" s="10"/>
      <c r="B1" s="11" t="s">
        <v>30</v>
      </c>
      <c r="C1" s="12"/>
      <c r="D1" s="13"/>
      <c r="E1" s="13"/>
      <c r="F1" s="13"/>
      <c r="G1" s="13"/>
      <c r="H1" s="14"/>
      <c r="I1" s="14"/>
      <c r="J1" s="14"/>
      <c r="L1" s="16"/>
    </row>
    <row r="2" spans="1:39" s="15" customFormat="1" ht="17.25" customHeight="1" x14ac:dyDescent="0.3">
      <c r="A2" s="10"/>
      <c r="B2" s="17"/>
      <c r="C2" s="12"/>
      <c r="D2" s="13"/>
      <c r="E2" s="13"/>
      <c r="F2" s="13"/>
      <c r="G2" s="13"/>
      <c r="H2" s="14"/>
      <c r="I2" s="14"/>
      <c r="J2" s="14"/>
      <c r="L2" s="16"/>
    </row>
    <row r="3" spans="1:39" s="26" customFormat="1" ht="17.25" customHeight="1" x14ac:dyDescent="0.2">
      <c r="A3" s="18"/>
      <c r="B3" s="19" t="s">
        <v>9</v>
      </c>
      <c r="C3" s="20" t="s">
        <v>2</v>
      </c>
      <c r="D3" s="21" t="s">
        <v>4</v>
      </c>
      <c r="E3" s="21" t="s">
        <v>4</v>
      </c>
      <c r="F3" s="21" t="s">
        <v>4</v>
      </c>
      <c r="G3" s="22" t="s">
        <v>11</v>
      </c>
      <c r="H3" s="20" t="s">
        <v>11</v>
      </c>
      <c r="I3" s="23" t="s">
        <v>18</v>
      </c>
      <c r="J3" s="23" t="s">
        <v>20</v>
      </c>
      <c r="K3" s="24" t="s">
        <v>13</v>
      </c>
      <c r="L3" s="25"/>
    </row>
    <row r="4" spans="1:39" s="26" customFormat="1" ht="17.25" customHeight="1" x14ac:dyDescent="0.2">
      <c r="A4" s="27"/>
      <c r="B4" s="28" t="s">
        <v>6</v>
      </c>
      <c r="C4" s="29" t="s">
        <v>3</v>
      </c>
      <c r="D4" s="30" t="s">
        <v>5</v>
      </c>
      <c r="E4" s="30" t="s">
        <v>7</v>
      </c>
      <c r="F4" s="30" t="s">
        <v>8</v>
      </c>
      <c r="G4" s="31" t="s">
        <v>14</v>
      </c>
      <c r="H4" s="29" t="s">
        <v>12</v>
      </c>
      <c r="I4" s="32" t="s">
        <v>19</v>
      </c>
      <c r="J4" s="32" t="s">
        <v>19</v>
      </c>
      <c r="K4" s="33" t="s">
        <v>22</v>
      </c>
      <c r="L4" s="25"/>
    </row>
    <row r="5" spans="1:39" s="17" customFormat="1" ht="17.25" customHeight="1" x14ac:dyDescent="0.2">
      <c r="A5" s="34"/>
      <c r="B5" s="35"/>
      <c r="C5" s="29" t="s">
        <v>1</v>
      </c>
      <c r="D5" s="36" t="s">
        <v>1</v>
      </c>
      <c r="E5" s="36" t="s">
        <v>1</v>
      </c>
      <c r="F5" s="36" t="s">
        <v>1</v>
      </c>
      <c r="G5" s="37" t="s">
        <v>15</v>
      </c>
      <c r="H5" s="38" t="s">
        <v>16</v>
      </c>
      <c r="I5" s="39" t="s">
        <v>15</v>
      </c>
      <c r="J5" s="39" t="s">
        <v>21</v>
      </c>
      <c r="K5" s="40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39" s="3" customFormat="1" ht="17.25" customHeight="1" x14ac:dyDescent="0.2">
      <c r="A6" s="2">
        <v>1</v>
      </c>
      <c r="B6" s="41" t="s">
        <v>17</v>
      </c>
      <c r="C6" s="42"/>
      <c r="D6" s="42">
        <v>78</v>
      </c>
      <c r="E6" s="42"/>
      <c r="F6" s="42"/>
      <c r="G6" s="2"/>
      <c r="H6" s="43">
        <f t="shared" ref="H6:H32" si="0">SUM(D6:F6)</f>
        <v>78</v>
      </c>
      <c r="J6" s="44">
        <f>H6*1.85</f>
        <v>144.30000000000001</v>
      </c>
      <c r="K6" s="44">
        <f>J6</f>
        <v>144.30000000000001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s="3" customFormat="1" ht="17.25" customHeight="1" x14ac:dyDescent="0.2">
      <c r="A7" s="2">
        <v>2</v>
      </c>
      <c r="B7" s="41" t="s">
        <v>10</v>
      </c>
      <c r="C7" s="42">
        <v>70</v>
      </c>
      <c r="D7" s="42">
        <v>83</v>
      </c>
      <c r="E7" s="42">
        <v>72</v>
      </c>
      <c r="F7" s="42">
        <v>62</v>
      </c>
      <c r="G7" s="2">
        <v>70</v>
      </c>
      <c r="H7" s="43">
        <f t="shared" si="0"/>
        <v>217</v>
      </c>
      <c r="I7" s="3">
        <f>C7*7.7</f>
        <v>539</v>
      </c>
      <c r="J7" s="44">
        <f>H7*4.38</f>
        <v>950.45999999999992</v>
      </c>
      <c r="K7" s="44">
        <f>SUM(I7:J7)</f>
        <v>1489.46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3" customFormat="1" ht="17.25" customHeight="1" x14ac:dyDescent="0.2">
      <c r="A8" s="2">
        <v>3</v>
      </c>
      <c r="B8" s="41" t="s">
        <v>26</v>
      </c>
      <c r="C8" s="42"/>
      <c r="D8" s="42">
        <v>83</v>
      </c>
      <c r="E8" s="2">
        <v>81</v>
      </c>
      <c r="F8" s="2">
        <v>72</v>
      </c>
      <c r="G8" s="2"/>
      <c r="H8" s="43">
        <f t="shared" si="0"/>
        <v>236</v>
      </c>
      <c r="J8" s="44">
        <f t="shared" ref="J8:J16" si="1">H8*1.85</f>
        <v>436.6</v>
      </c>
      <c r="K8" s="44">
        <f>J8</f>
        <v>436.6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3" customFormat="1" ht="17.25" customHeight="1" x14ac:dyDescent="0.2">
      <c r="A9" s="2">
        <v>4</v>
      </c>
      <c r="B9" s="41" t="s">
        <v>29</v>
      </c>
      <c r="C9" s="42"/>
      <c r="D9" s="42">
        <v>86</v>
      </c>
      <c r="E9" s="2"/>
      <c r="F9" s="2"/>
      <c r="G9" s="2"/>
      <c r="H9" s="43">
        <f t="shared" si="0"/>
        <v>86</v>
      </c>
      <c r="I9" s="45"/>
      <c r="J9" s="44">
        <f t="shared" si="1"/>
        <v>159.1</v>
      </c>
      <c r="K9" s="44">
        <f>SUM(I9+J9)</f>
        <v>159.1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s="3" customFormat="1" ht="17.25" customHeight="1" x14ac:dyDescent="0.2">
      <c r="A10" s="2">
        <v>5</v>
      </c>
      <c r="B10" s="41" t="s">
        <v>39</v>
      </c>
      <c r="C10" s="42"/>
      <c r="D10" s="42">
        <v>87</v>
      </c>
      <c r="E10" s="42"/>
      <c r="F10" s="42"/>
      <c r="G10" s="2"/>
      <c r="H10" s="43">
        <f t="shared" si="0"/>
        <v>87</v>
      </c>
      <c r="I10" s="45"/>
      <c r="J10" s="44">
        <f t="shared" si="1"/>
        <v>160.95000000000002</v>
      </c>
      <c r="K10" s="44">
        <f t="shared" ref="K10:K15" si="2">J10</f>
        <v>160.95000000000002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s="3" customFormat="1" ht="17.25" customHeight="1" x14ac:dyDescent="0.2">
      <c r="A11" s="2">
        <v>6</v>
      </c>
      <c r="B11" s="41" t="s">
        <v>31</v>
      </c>
      <c r="C11" s="42"/>
      <c r="D11" s="42">
        <v>81</v>
      </c>
      <c r="E11" s="42"/>
      <c r="F11" s="42"/>
      <c r="G11" s="2"/>
      <c r="H11" s="43">
        <f t="shared" ref="H11" si="3">SUM(D11:F11)</f>
        <v>81</v>
      </c>
      <c r="I11" s="45"/>
      <c r="J11" s="44">
        <f t="shared" si="1"/>
        <v>149.85</v>
      </c>
      <c r="K11" s="44">
        <f t="shared" si="2"/>
        <v>149.85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s="3" customFormat="1" ht="17.25" customHeight="1" x14ac:dyDescent="0.2">
      <c r="A12" s="2">
        <v>7</v>
      </c>
      <c r="B12" s="41" t="s">
        <v>40</v>
      </c>
      <c r="C12" s="42"/>
      <c r="D12" s="42">
        <v>76</v>
      </c>
      <c r="E12" s="42"/>
      <c r="F12" s="42"/>
      <c r="G12" s="2"/>
      <c r="H12" s="43">
        <f t="shared" si="0"/>
        <v>76</v>
      </c>
      <c r="I12" s="45"/>
      <c r="J12" s="44">
        <f t="shared" si="1"/>
        <v>140.6</v>
      </c>
      <c r="K12" s="44">
        <f t="shared" si="2"/>
        <v>140.6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s="3" customFormat="1" ht="17.25" customHeight="1" x14ac:dyDescent="0.2">
      <c r="A13" s="2">
        <v>8</v>
      </c>
      <c r="B13" s="41" t="s">
        <v>32</v>
      </c>
      <c r="C13" s="42"/>
      <c r="D13" s="42">
        <v>75</v>
      </c>
      <c r="E13" s="42"/>
      <c r="F13" s="42"/>
      <c r="G13" s="2"/>
      <c r="H13" s="43">
        <f t="shared" si="0"/>
        <v>75</v>
      </c>
      <c r="I13" s="45"/>
      <c r="J13" s="44">
        <f t="shared" si="1"/>
        <v>138.75</v>
      </c>
      <c r="K13" s="44">
        <f t="shared" si="2"/>
        <v>138.75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s="3" customFormat="1" ht="17.25" customHeight="1" x14ac:dyDescent="0.2">
      <c r="A14" s="2">
        <v>9</v>
      </c>
      <c r="B14" s="41" t="s">
        <v>27</v>
      </c>
      <c r="C14" s="42"/>
      <c r="D14" s="42">
        <v>88</v>
      </c>
      <c r="E14" s="46"/>
      <c r="F14" s="46"/>
      <c r="G14" s="2"/>
      <c r="H14" s="43">
        <f t="shared" si="0"/>
        <v>88</v>
      </c>
      <c r="I14" s="47"/>
      <c r="J14" s="44">
        <f t="shared" si="1"/>
        <v>162.80000000000001</v>
      </c>
      <c r="K14" s="44">
        <f t="shared" si="2"/>
        <v>162.80000000000001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s="3" customFormat="1" ht="17.25" customHeight="1" x14ac:dyDescent="0.2">
      <c r="A15" s="2">
        <v>10</v>
      </c>
      <c r="B15" s="48" t="s">
        <v>41</v>
      </c>
      <c r="C15" s="42"/>
      <c r="D15" s="42">
        <v>71</v>
      </c>
      <c r="E15" s="42"/>
      <c r="F15" s="46"/>
      <c r="G15" s="2"/>
      <c r="H15" s="43">
        <f t="shared" ref="H15" si="4">SUM(D15:F15)</f>
        <v>71</v>
      </c>
      <c r="I15" s="47"/>
      <c r="J15" s="44">
        <f t="shared" si="1"/>
        <v>131.35</v>
      </c>
      <c r="K15" s="44">
        <f t="shared" si="2"/>
        <v>131.35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s="3" customFormat="1" ht="17.25" customHeight="1" x14ac:dyDescent="0.2">
      <c r="A16" s="2">
        <v>11</v>
      </c>
      <c r="B16" s="41" t="s">
        <v>28</v>
      </c>
      <c r="C16" s="42"/>
      <c r="D16" s="42">
        <v>88</v>
      </c>
      <c r="E16" s="42"/>
      <c r="F16" s="42"/>
      <c r="G16" s="2"/>
      <c r="H16" s="43">
        <f t="shared" si="0"/>
        <v>88</v>
      </c>
      <c r="I16" s="45"/>
      <c r="J16" s="44">
        <f t="shared" si="1"/>
        <v>162.80000000000001</v>
      </c>
      <c r="K16" s="44">
        <f t="shared" ref="K16:K22" si="5">J16</f>
        <v>162.80000000000001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s="3" customFormat="1" ht="17.25" customHeight="1" x14ac:dyDescent="0.2">
      <c r="A17" s="2">
        <v>12</v>
      </c>
      <c r="B17" s="41" t="s">
        <v>23</v>
      </c>
      <c r="C17" s="42">
        <v>55</v>
      </c>
      <c r="D17" s="42">
        <v>61</v>
      </c>
      <c r="E17" s="42">
        <v>61</v>
      </c>
      <c r="F17" s="42">
        <v>81</v>
      </c>
      <c r="G17" s="2">
        <v>55</v>
      </c>
      <c r="H17" s="43">
        <f t="shared" si="0"/>
        <v>203</v>
      </c>
      <c r="I17" s="3">
        <v>423</v>
      </c>
      <c r="J17" s="44">
        <f t="shared" ref="J17:J18" si="6">H17*4.38</f>
        <v>889.14</v>
      </c>
      <c r="K17" s="44">
        <f>SUM(I17:J17)</f>
        <v>1312.1399999999999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s="3" customFormat="1" ht="17.25" customHeight="1" x14ac:dyDescent="0.2">
      <c r="A18" s="2">
        <v>13</v>
      </c>
      <c r="B18" s="41" t="s">
        <v>33</v>
      </c>
      <c r="C18" s="42">
        <v>45</v>
      </c>
      <c r="D18" s="42">
        <v>83</v>
      </c>
      <c r="E18" s="46"/>
      <c r="F18" s="46"/>
      <c r="G18" s="2">
        <v>45</v>
      </c>
      <c r="H18" s="43">
        <f t="shared" si="0"/>
        <v>83</v>
      </c>
      <c r="I18" s="3">
        <f>C18*7.7</f>
        <v>346.5</v>
      </c>
      <c r="J18" s="44">
        <f t="shared" si="6"/>
        <v>363.53999999999996</v>
      </c>
      <c r="K18" s="44">
        <f>SUM(I18:J18)</f>
        <v>710.04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s="3" customFormat="1" ht="17.25" customHeight="1" x14ac:dyDescent="0.2">
      <c r="A19" s="2">
        <v>14</v>
      </c>
      <c r="B19" s="41" t="s">
        <v>42</v>
      </c>
      <c r="C19" s="42"/>
      <c r="D19" s="42">
        <v>75</v>
      </c>
      <c r="E19" s="42"/>
      <c r="F19" s="42"/>
      <c r="G19" s="2"/>
      <c r="H19" s="43">
        <f t="shared" si="0"/>
        <v>75</v>
      </c>
      <c r="I19" s="45"/>
      <c r="J19" s="44">
        <f>H19*1.85</f>
        <v>138.75</v>
      </c>
      <c r="K19" s="44">
        <f t="shared" si="5"/>
        <v>138.75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s="3" customFormat="1" ht="17.25" customHeight="1" x14ac:dyDescent="0.2">
      <c r="A20" s="2">
        <v>15</v>
      </c>
      <c r="B20" s="41" t="s">
        <v>43</v>
      </c>
      <c r="C20" s="42">
        <v>0</v>
      </c>
      <c r="D20" s="42">
        <v>81</v>
      </c>
      <c r="E20" s="46">
        <v>78</v>
      </c>
      <c r="F20" s="46">
        <v>68</v>
      </c>
      <c r="G20" s="2">
        <v>0</v>
      </c>
      <c r="H20" s="43">
        <f t="shared" si="0"/>
        <v>227</v>
      </c>
      <c r="I20" s="3">
        <f>C20*7.7</f>
        <v>0</v>
      </c>
      <c r="J20" s="44">
        <f>H20*4.38</f>
        <v>994.26</v>
      </c>
      <c r="K20" s="44">
        <f>SUM(I20:J20)</f>
        <v>994.26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s="3" customFormat="1" ht="17.25" customHeight="1" x14ac:dyDescent="0.2">
      <c r="A21" s="2">
        <v>16</v>
      </c>
      <c r="B21" s="41" t="s">
        <v>34</v>
      </c>
      <c r="C21" s="42"/>
      <c r="D21" s="42">
        <v>92</v>
      </c>
      <c r="E21" s="42">
        <v>92</v>
      </c>
      <c r="F21" s="42"/>
      <c r="G21" s="2"/>
      <c r="H21" s="43">
        <f t="shared" si="0"/>
        <v>184</v>
      </c>
      <c r="I21" s="47"/>
      <c r="J21" s="44">
        <f t="shared" ref="J21:J24" si="7">H21*1.85</f>
        <v>340.40000000000003</v>
      </c>
      <c r="K21" s="44">
        <f t="shared" si="5"/>
        <v>340.40000000000003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s="3" customFormat="1" ht="17.25" customHeight="1" x14ac:dyDescent="0.2">
      <c r="A22" s="2">
        <v>17</v>
      </c>
      <c r="B22" s="41" t="s">
        <v>35</v>
      </c>
      <c r="C22" s="42"/>
      <c r="D22" s="42">
        <v>75</v>
      </c>
      <c r="E22" s="42"/>
      <c r="F22" s="46"/>
      <c r="G22" s="2"/>
      <c r="H22" s="43">
        <f t="shared" si="0"/>
        <v>75</v>
      </c>
      <c r="I22" s="45"/>
      <c r="J22" s="44">
        <f t="shared" si="7"/>
        <v>138.75</v>
      </c>
      <c r="K22" s="44">
        <f t="shared" si="5"/>
        <v>138.75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s="3" customFormat="1" ht="17.25" customHeight="1" x14ac:dyDescent="0.2">
      <c r="A23" s="2">
        <v>18</v>
      </c>
      <c r="B23" s="41" t="s">
        <v>24</v>
      </c>
      <c r="C23" s="42"/>
      <c r="D23" s="42">
        <v>97</v>
      </c>
      <c r="E23" s="46"/>
      <c r="F23" s="46"/>
      <c r="G23" s="2"/>
      <c r="H23" s="43">
        <f t="shared" si="0"/>
        <v>97</v>
      </c>
      <c r="I23" s="45"/>
      <c r="J23" s="44">
        <f t="shared" si="7"/>
        <v>179.45000000000002</v>
      </c>
      <c r="K23" s="44">
        <f>SUM(I23+J23)</f>
        <v>179.45000000000002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s="3" customFormat="1" ht="17.25" customHeight="1" x14ac:dyDescent="0.2">
      <c r="A24" s="2">
        <v>19</v>
      </c>
      <c r="B24" s="41" t="s">
        <v>36</v>
      </c>
      <c r="C24" s="42"/>
      <c r="D24" s="42">
        <v>85</v>
      </c>
      <c r="E24" s="42">
        <v>95</v>
      </c>
      <c r="F24" s="42">
        <v>69</v>
      </c>
      <c r="G24" s="2"/>
      <c r="H24" s="43">
        <f t="shared" si="0"/>
        <v>249</v>
      </c>
      <c r="I24" s="45"/>
      <c r="J24" s="44">
        <f t="shared" si="7"/>
        <v>460.65000000000003</v>
      </c>
      <c r="K24" s="44">
        <f>J24</f>
        <v>460.65000000000003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s="3" customFormat="1" ht="17.25" customHeight="1" x14ac:dyDescent="0.2">
      <c r="A25" s="2">
        <v>20</v>
      </c>
      <c r="B25" s="58" t="s">
        <v>25</v>
      </c>
      <c r="C25" s="42">
        <v>55</v>
      </c>
      <c r="D25" s="42">
        <v>82</v>
      </c>
      <c r="E25" s="42">
        <v>57</v>
      </c>
      <c r="F25" s="42"/>
      <c r="G25" s="2">
        <v>55</v>
      </c>
      <c r="H25" s="43">
        <f t="shared" si="0"/>
        <v>139</v>
      </c>
      <c r="I25" s="3">
        <v>423</v>
      </c>
      <c r="J25" s="44">
        <f>H25*4.38</f>
        <v>608.81999999999994</v>
      </c>
      <c r="K25" s="44">
        <f>SUM(I25:J25)</f>
        <v>1031.82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s="3" customFormat="1" ht="17.25" customHeight="1" x14ac:dyDescent="0.2">
      <c r="A26" s="2">
        <v>21</v>
      </c>
      <c r="B26" s="41" t="s">
        <v>44</v>
      </c>
      <c r="C26" s="42"/>
      <c r="D26" s="42">
        <v>97</v>
      </c>
      <c r="E26" s="46"/>
      <c r="F26" s="46"/>
      <c r="G26" s="2"/>
      <c r="H26" s="43">
        <f t="shared" si="0"/>
        <v>97</v>
      </c>
      <c r="I26" s="45"/>
      <c r="J26" s="44">
        <f t="shared" ref="J26:J28" si="8">H26*1.85</f>
        <v>179.45000000000002</v>
      </c>
      <c r="K26" s="44">
        <f>SUM(I26+J26)</f>
        <v>179.45000000000002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s="3" customFormat="1" ht="17.25" customHeight="1" x14ac:dyDescent="0.2">
      <c r="A27" s="2">
        <v>22</v>
      </c>
      <c r="B27" s="41" t="s">
        <v>45</v>
      </c>
      <c r="C27" s="42"/>
      <c r="D27" s="42">
        <v>87</v>
      </c>
      <c r="E27" s="46"/>
      <c r="F27" s="46"/>
      <c r="G27" s="2"/>
      <c r="H27" s="43">
        <f t="shared" si="0"/>
        <v>87</v>
      </c>
      <c r="I27" s="45"/>
      <c r="J27" s="44">
        <f t="shared" si="8"/>
        <v>160.95000000000002</v>
      </c>
      <c r="K27" s="44">
        <f>J27</f>
        <v>160.95000000000002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s="3" customFormat="1" ht="17.25" customHeight="1" x14ac:dyDescent="0.2">
      <c r="A28" s="2">
        <v>23</v>
      </c>
      <c r="B28" s="41" t="s">
        <v>46</v>
      </c>
      <c r="C28" s="42"/>
      <c r="D28" s="42">
        <v>78</v>
      </c>
      <c r="E28" s="46"/>
      <c r="F28" s="46"/>
      <c r="G28" s="2"/>
      <c r="H28" s="43">
        <f t="shared" si="0"/>
        <v>78</v>
      </c>
      <c r="I28" s="45"/>
      <c r="J28" s="44">
        <f t="shared" si="8"/>
        <v>144.30000000000001</v>
      </c>
      <c r="K28" s="44">
        <f>SUM(I28+J28)</f>
        <v>144.30000000000001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s="3" customFormat="1" ht="17.25" customHeight="1" x14ac:dyDescent="0.2">
      <c r="A29" s="2">
        <v>24</v>
      </c>
      <c r="B29" s="41" t="s">
        <v>47</v>
      </c>
      <c r="C29" s="42">
        <v>40</v>
      </c>
      <c r="D29" s="42">
        <v>81</v>
      </c>
      <c r="E29" s="42">
        <v>76</v>
      </c>
      <c r="F29" s="46">
        <v>60</v>
      </c>
      <c r="G29" s="2">
        <v>40</v>
      </c>
      <c r="H29" s="43">
        <f t="shared" si="0"/>
        <v>217</v>
      </c>
      <c r="I29" s="3">
        <f>C29*7.7</f>
        <v>308</v>
      </c>
      <c r="J29" s="44">
        <f>H29*4.38</f>
        <v>950.45999999999992</v>
      </c>
      <c r="K29" s="44">
        <f>SUM(I29:J29)</f>
        <v>1258.46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s="3" customFormat="1" ht="17.25" customHeight="1" x14ac:dyDescent="0.2">
      <c r="A30" s="2">
        <v>25</v>
      </c>
      <c r="B30" s="3" t="s">
        <v>48</v>
      </c>
      <c r="C30" s="42"/>
      <c r="D30" s="42">
        <v>95</v>
      </c>
      <c r="E30" s="46"/>
      <c r="F30" s="46"/>
      <c r="G30" s="2"/>
      <c r="H30" s="43">
        <f t="shared" si="0"/>
        <v>95</v>
      </c>
      <c r="I30" s="45"/>
      <c r="J30" s="44">
        <f t="shared" ref="J30:J32" si="9">H30*1.85</f>
        <v>175.75</v>
      </c>
      <c r="K30" s="44">
        <f>SUM(I30+J30)</f>
        <v>175.75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s="3" customFormat="1" ht="17.25" customHeight="1" x14ac:dyDescent="0.2">
      <c r="A31" s="2">
        <v>26</v>
      </c>
      <c r="B31" s="41" t="s">
        <v>37</v>
      </c>
      <c r="C31" s="42"/>
      <c r="D31" s="42">
        <v>83</v>
      </c>
      <c r="E31" s="46"/>
      <c r="F31" s="46"/>
      <c r="G31" s="2"/>
      <c r="H31" s="43">
        <f t="shared" si="0"/>
        <v>83</v>
      </c>
      <c r="I31" s="45"/>
      <c r="J31" s="44">
        <f t="shared" si="9"/>
        <v>153.55000000000001</v>
      </c>
      <c r="K31" s="44">
        <f>J31</f>
        <v>153.55000000000001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s="3" customFormat="1" ht="17.25" customHeight="1" x14ac:dyDescent="0.2">
      <c r="A32" s="2">
        <v>27</v>
      </c>
      <c r="B32" s="41" t="s">
        <v>49</v>
      </c>
      <c r="C32" s="42"/>
      <c r="D32" s="42">
        <v>67</v>
      </c>
      <c r="E32" s="46"/>
      <c r="F32" s="46"/>
      <c r="G32" s="2"/>
      <c r="H32" s="43">
        <f t="shared" si="0"/>
        <v>67</v>
      </c>
      <c r="I32" s="45"/>
      <c r="J32" s="44">
        <f t="shared" si="9"/>
        <v>123.95</v>
      </c>
      <c r="K32" s="44">
        <f>J32</f>
        <v>123.95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s="51" customFormat="1" ht="51" customHeight="1" x14ac:dyDescent="0.25">
      <c r="A33" s="49"/>
      <c r="B33" s="50" t="s">
        <v>0</v>
      </c>
      <c r="D33" s="52"/>
      <c r="E33" s="42"/>
      <c r="F33" s="42"/>
      <c r="G33" s="53">
        <f>SUM(G6:G32)</f>
        <v>265</v>
      </c>
      <c r="H33" s="53">
        <f>SUM(H6:H32)</f>
        <v>3239</v>
      </c>
      <c r="I33" s="53">
        <f>SUM(I7:I32)</f>
        <v>2039.5</v>
      </c>
      <c r="J33" s="53">
        <f>SUM(J7:J32)</f>
        <v>8595.4299999999985</v>
      </c>
      <c r="K33" s="59">
        <f>SUM(K1:K32)</f>
        <v>10779.23</v>
      </c>
      <c r="L33" s="54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s="5" customFormat="1" ht="17.25" customHeight="1" x14ac:dyDescent="0.2">
      <c r="A34" s="4"/>
      <c r="C34" s="6"/>
      <c r="D34" s="7"/>
      <c r="E34" s="7"/>
      <c r="F34" s="7"/>
      <c r="G34" s="7"/>
      <c r="H34" s="1"/>
      <c r="I34" s="1"/>
      <c r="J34" s="1"/>
    </row>
    <row r="35" spans="1:39" s="5" customFormat="1" ht="17.25" customHeight="1" x14ac:dyDescent="0.2">
      <c r="A35" s="4"/>
      <c r="C35" s="1"/>
      <c r="D35" s="7"/>
      <c r="E35" s="7"/>
      <c r="F35" s="7"/>
      <c r="G35" s="1"/>
      <c r="H35" s="8"/>
      <c r="I35" s="8"/>
      <c r="J35" s="8"/>
      <c r="K35" s="9"/>
    </row>
    <row r="36" spans="1:39" s="5" customFormat="1" ht="17.25" customHeight="1" x14ac:dyDescent="0.2">
      <c r="A36" s="4"/>
      <c r="C36" s="6"/>
      <c r="D36" s="7"/>
      <c r="E36" s="7"/>
      <c r="F36" s="7"/>
      <c r="G36" s="7"/>
      <c r="H36" s="7"/>
      <c r="I36" s="7"/>
      <c r="J36" s="7"/>
    </row>
    <row r="37" spans="1:39" s="5" customFormat="1" ht="17.25" customHeight="1" x14ac:dyDescent="0.2">
      <c r="A37" s="4"/>
      <c r="B37" s="5" t="s">
        <v>38</v>
      </c>
      <c r="C37" s="6"/>
      <c r="D37" s="7"/>
      <c r="E37" s="7"/>
      <c r="F37" s="7"/>
      <c r="G37" s="7"/>
      <c r="H37" s="1"/>
      <c r="I37" s="1"/>
      <c r="J37" s="1"/>
    </row>
    <row r="38" spans="1:39" ht="17.25" customHeight="1" x14ac:dyDescent="0.2">
      <c r="C38" s="6"/>
      <c r="D38" s="56"/>
      <c r="E38" s="56"/>
      <c r="F38" s="56"/>
      <c r="G38" s="56"/>
      <c r="H38" s="8"/>
      <c r="I38" s="8"/>
      <c r="J38" s="8"/>
    </row>
    <row r="39" spans="1:39" ht="17.25" customHeight="1" x14ac:dyDescent="0.2">
      <c r="C39" s="6"/>
      <c r="D39" s="56"/>
      <c r="E39" s="56"/>
      <c r="F39" s="56"/>
      <c r="G39" s="56"/>
      <c r="H39" s="8"/>
      <c r="I39" s="8"/>
      <c r="J39" s="8"/>
    </row>
    <row r="40" spans="1:39" ht="17.25" customHeight="1" x14ac:dyDescent="0.2">
      <c r="C40" s="6"/>
      <c r="D40" s="56"/>
      <c r="E40" s="56"/>
      <c r="F40" s="56"/>
      <c r="G40" s="56"/>
      <c r="H40" s="8"/>
      <c r="I40" s="8"/>
      <c r="J40" s="8"/>
    </row>
    <row r="41" spans="1:39" ht="17.25" customHeight="1" x14ac:dyDescent="0.2">
      <c r="C41" s="6"/>
      <c r="D41" s="56"/>
      <c r="E41" s="56"/>
      <c r="F41" s="56"/>
      <c r="G41" s="56"/>
      <c r="H41" s="8"/>
      <c r="I41" s="8"/>
      <c r="J41" s="8"/>
    </row>
    <row r="42" spans="1:39" ht="17.25" customHeight="1" x14ac:dyDescent="0.2">
      <c r="C42" s="6"/>
      <c r="D42" s="56"/>
      <c r="E42" s="56"/>
      <c r="F42" s="56"/>
      <c r="G42" s="56"/>
      <c r="H42" s="8"/>
      <c r="I42" s="8"/>
      <c r="J42" s="8"/>
    </row>
    <row r="43" spans="1:39" ht="17.25" customHeight="1" x14ac:dyDescent="0.2">
      <c r="C43" s="6"/>
      <c r="D43" s="56"/>
      <c r="E43" s="56"/>
      <c r="F43" s="56"/>
      <c r="G43" s="56"/>
      <c r="H43" s="8"/>
      <c r="I43" s="8"/>
      <c r="J43" s="8"/>
    </row>
    <row r="44" spans="1:39" ht="17.25" customHeight="1" x14ac:dyDescent="0.2">
      <c r="C44" s="6"/>
      <c r="D44" s="56"/>
      <c r="E44" s="56"/>
      <c r="F44" s="56"/>
      <c r="G44" s="56"/>
      <c r="H44" s="8"/>
      <c r="I44" s="8"/>
      <c r="J44" s="8"/>
    </row>
    <row r="45" spans="1:39" ht="17.25" customHeight="1" x14ac:dyDescent="0.2">
      <c r="C45" s="6"/>
      <c r="D45" s="56"/>
      <c r="E45" s="56"/>
      <c r="F45" s="56"/>
      <c r="G45" s="56"/>
      <c r="H45" s="8"/>
      <c r="I45" s="8"/>
      <c r="J45" s="8"/>
    </row>
    <row r="46" spans="1:39" ht="17.25" customHeight="1" x14ac:dyDescent="0.2">
      <c r="C46" s="6"/>
      <c r="D46" s="56"/>
      <c r="E46" s="56"/>
      <c r="F46" s="56"/>
      <c r="G46" s="56"/>
      <c r="H46" s="8"/>
      <c r="I46" s="8"/>
      <c r="J46" s="8"/>
    </row>
    <row r="47" spans="1:39" ht="17.25" customHeight="1" x14ac:dyDescent="0.2">
      <c r="C47" s="6"/>
      <c r="D47" s="56"/>
      <c r="E47" s="56"/>
      <c r="F47" s="56"/>
      <c r="G47" s="56"/>
      <c r="H47" s="8"/>
      <c r="I47" s="8"/>
      <c r="J47" s="8"/>
    </row>
  </sheetData>
  <phoneticPr fontId="0" type="noConversion"/>
  <pageMargins left="0.28999999999999998" right="0.17" top="0.52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OBCINA TRŽIČ</dc:creator>
  <cp:lastModifiedBy>Aneta LAVTAR</cp:lastModifiedBy>
  <cp:lastPrinted>2017-07-03T10:29:20Z</cp:lastPrinted>
  <dcterms:created xsi:type="dcterms:W3CDTF">2003-05-07T07:55:03Z</dcterms:created>
  <dcterms:modified xsi:type="dcterms:W3CDTF">2017-07-07T08:52:24Z</dcterms:modified>
</cp:coreProperties>
</file>